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28E72422-4C21-4B4E-BF55-FAE27C47D6D5}" xr6:coauthVersionLast="47" xr6:coauthVersionMax="47" xr10:uidLastSave="{00000000-0000-0000-0000-000000000000}"/>
  <bookViews>
    <workbookView xWindow="28680" yWindow="855" windowWidth="19440" windowHeight="14880" tabRatio="787" activeTab="3"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Y35" i="24" l="1"/>
  <c r="DX35" i="24" s="1"/>
  <c r="DZ35" i="24"/>
  <c r="EA35" i="24"/>
  <c r="EB35" i="24"/>
  <c r="DY23" i="24"/>
  <c r="DV23" i="24" s="1"/>
  <c r="DZ23" i="24"/>
  <c r="EA23" i="24"/>
  <c r="EB23" i="24"/>
  <c r="EC23" i="24"/>
  <c r="DY75" i="24"/>
  <c r="DV75" i="24" s="1"/>
  <c r="DZ75" i="24"/>
  <c r="EA75" i="24"/>
  <c r="EB75" i="24"/>
  <c r="DN75" i="24"/>
  <c r="DM75" i="24"/>
  <c r="DI75" i="24" s="1"/>
  <c r="DL75" i="24"/>
  <c r="DK75" i="24"/>
  <c r="DJ75" i="24"/>
  <c r="DY32" i="24"/>
  <c r="DU32" i="24" s="1"/>
  <c r="DZ32" i="24"/>
  <c r="EA32" i="24"/>
  <c r="EB32" i="24"/>
  <c r="EC32" i="24"/>
  <c r="DY31" i="24"/>
  <c r="DU31" i="24" s="1"/>
  <c r="DZ31" i="24"/>
  <c r="EA31" i="24"/>
  <c r="EB31" i="24"/>
  <c r="DY16" i="24"/>
  <c r="DV16" i="24" s="1"/>
  <c r="DZ16" i="24"/>
  <c r="EA16" i="24"/>
  <c r="EB16" i="24"/>
  <c r="DY74" i="24"/>
  <c r="DU74" i="24" s="1"/>
  <c r="DZ74" i="24"/>
  <c r="EA74" i="24"/>
  <c r="EB74" i="24"/>
  <c r="DY69" i="24"/>
  <c r="DU69" i="24" s="1"/>
  <c r="DZ69" i="24"/>
  <c r="EA69" i="24"/>
  <c r="EB69" i="24"/>
  <c r="DY49" i="24"/>
  <c r="DU49" i="24" s="1"/>
  <c r="DZ49" i="24"/>
  <c r="EA49" i="24"/>
  <c r="EB49" i="24"/>
  <c r="DY50" i="24"/>
  <c r="DV50" i="24" s="1"/>
  <c r="DZ50" i="24"/>
  <c r="EA50" i="24"/>
  <c r="EB50" i="24"/>
  <c r="DY51" i="24"/>
  <c r="DW51" i="24" s="1"/>
  <c r="DZ51" i="24"/>
  <c r="EA51" i="24"/>
  <c r="EB51" i="24"/>
  <c r="DY15" i="24"/>
  <c r="DU15" i="24" s="1"/>
  <c r="DZ15" i="24"/>
  <c r="EA15" i="24"/>
  <c r="EB15" i="24"/>
  <c r="DY36" i="24"/>
  <c r="DV36" i="24" s="1"/>
  <c r="DZ36" i="24"/>
  <c r="EA36" i="24"/>
  <c r="EB36" i="24"/>
  <c r="DY37" i="24"/>
  <c r="DW37" i="24" s="1"/>
  <c r="DZ37" i="24"/>
  <c r="EA37" i="24"/>
  <c r="EB37" i="24"/>
  <c r="DY34" i="24"/>
  <c r="DZ34" i="24"/>
  <c r="EA34" i="24"/>
  <c r="EB34" i="24"/>
  <c r="DY38" i="24"/>
  <c r="DU38" i="24" s="1"/>
  <c r="DZ38" i="24"/>
  <c r="EA38" i="24"/>
  <c r="EB38" i="24"/>
  <c r="DY39" i="24"/>
  <c r="DV39" i="24" s="1"/>
  <c r="DZ39" i="24"/>
  <c r="EA39" i="24"/>
  <c r="EB39" i="24"/>
  <c r="DY17" i="24"/>
  <c r="DZ17" i="24"/>
  <c r="EA17" i="24"/>
  <c r="EB17" i="24"/>
  <c r="DY40" i="24"/>
  <c r="DV40" i="24" s="1"/>
  <c r="DZ40" i="24"/>
  <c r="EA40" i="24"/>
  <c r="EB40" i="24"/>
  <c r="DY41" i="24"/>
  <c r="EC41" i="24" s="1"/>
  <c r="DZ41" i="24"/>
  <c r="EA41" i="24"/>
  <c r="EB41" i="24"/>
  <c r="DY45" i="24"/>
  <c r="DU45" i="24" s="1"/>
  <c r="DZ45" i="24"/>
  <c r="EA45" i="24"/>
  <c r="EB45" i="24"/>
  <c r="DY42" i="24"/>
  <c r="DU42" i="24" s="1"/>
  <c r="DZ42" i="24"/>
  <c r="EA42" i="24"/>
  <c r="EB42" i="24"/>
  <c r="DY43" i="24"/>
  <c r="DV43" i="24" s="1"/>
  <c r="DZ43" i="24"/>
  <c r="EA43" i="24"/>
  <c r="EB43" i="24"/>
  <c r="DY44" i="24"/>
  <c r="DW44" i="24" s="1"/>
  <c r="DZ44" i="24"/>
  <c r="EA44" i="24"/>
  <c r="EB44" i="24"/>
  <c r="DY47" i="24"/>
  <c r="DX47" i="24" s="1"/>
  <c r="DZ47" i="24"/>
  <c r="EA47" i="24"/>
  <c r="EB47" i="24"/>
  <c r="DY46" i="24"/>
  <c r="DU46" i="24" s="1"/>
  <c r="DZ46" i="24"/>
  <c r="EA46" i="24"/>
  <c r="EB46" i="24"/>
  <c r="DY48" i="24"/>
  <c r="DZ48" i="24"/>
  <c r="EA48" i="24"/>
  <c r="EB48" i="24"/>
  <c r="DY52" i="24"/>
  <c r="EC52" i="24" s="1"/>
  <c r="DZ52" i="24"/>
  <c r="EA52" i="24"/>
  <c r="EB52" i="24"/>
  <c r="DY18" i="24"/>
  <c r="DU18" i="24" s="1"/>
  <c r="DZ18" i="24"/>
  <c r="EA18" i="24"/>
  <c r="EB18" i="24"/>
  <c r="DY19" i="24"/>
  <c r="DV19" i="24" s="1"/>
  <c r="DZ19" i="24"/>
  <c r="EA19" i="24"/>
  <c r="EB19" i="24"/>
  <c r="DY20" i="24"/>
  <c r="DW20" i="24" s="1"/>
  <c r="DZ20" i="24"/>
  <c r="EA20" i="24"/>
  <c r="EB20" i="24"/>
  <c r="DY29" i="24"/>
  <c r="DX29" i="24" s="1"/>
  <c r="DZ29" i="24"/>
  <c r="EA29" i="24"/>
  <c r="EB29" i="24"/>
  <c r="DY53" i="24"/>
  <c r="DU53" i="24" s="1"/>
  <c r="DZ53" i="24"/>
  <c r="EA53" i="24"/>
  <c r="EB53" i="24"/>
  <c r="DY54" i="24"/>
  <c r="DW54" i="24" s="1"/>
  <c r="DZ54" i="24"/>
  <c r="EA54" i="24"/>
  <c r="EB54" i="24"/>
  <c r="DY55" i="24"/>
  <c r="DZ55" i="24"/>
  <c r="EA55" i="24"/>
  <c r="EB55" i="24"/>
  <c r="DY57" i="24"/>
  <c r="DW57" i="24" s="1"/>
  <c r="DZ57" i="24"/>
  <c r="EA57" i="24"/>
  <c r="EB57" i="24"/>
  <c r="DY58" i="24"/>
  <c r="EC58" i="24" s="1"/>
  <c r="DZ58" i="24"/>
  <c r="EA58" i="24"/>
  <c r="EB58" i="24"/>
  <c r="DY59" i="24"/>
  <c r="DU59" i="24" s="1"/>
  <c r="DZ59" i="24"/>
  <c r="EA59" i="24"/>
  <c r="EB59" i="24"/>
  <c r="DY60" i="24"/>
  <c r="DU60" i="24" s="1"/>
  <c r="DZ60" i="24"/>
  <c r="EA60" i="24"/>
  <c r="EB60" i="24"/>
  <c r="DY61" i="24"/>
  <c r="DV61" i="24" s="1"/>
  <c r="DZ61" i="24"/>
  <c r="EA61" i="24"/>
  <c r="EB61" i="24"/>
  <c r="DY62" i="24"/>
  <c r="DW62" i="24" s="1"/>
  <c r="DZ62" i="24"/>
  <c r="EA62" i="24"/>
  <c r="EB62" i="24"/>
  <c r="DY63" i="24"/>
  <c r="DX63" i="24" s="1"/>
  <c r="DZ63" i="24"/>
  <c r="EA63" i="24"/>
  <c r="EB63" i="24"/>
  <c r="EC63" i="24"/>
  <c r="DY64" i="24"/>
  <c r="DV64" i="24" s="1"/>
  <c r="DZ64" i="24"/>
  <c r="EA64" i="24"/>
  <c r="EB64" i="24"/>
  <c r="DY65" i="24"/>
  <c r="DZ65" i="24"/>
  <c r="EA65" i="24"/>
  <c r="EB65" i="24"/>
  <c r="DY66" i="24"/>
  <c r="DU66" i="24" s="1"/>
  <c r="DZ66" i="24"/>
  <c r="EA66" i="24"/>
  <c r="EB66" i="24"/>
  <c r="DY21" i="24"/>
  <c r="DZ21" i="24"/>
  <c r="EA21" i="24"/>
  <c r="EB21" i="24"/>
  <c r="DY22" i="24"/>
  <c r="DX22" i="24" s="1"/>
  <c r="DZ22" i="24"/>
  <c r="EA22" i="24"/>
  <c r="EB22" i="24"/>
  <c r="DY24" i="24"/>
  <c r="DU24" i="24" s="1"/>
  <c r="DZ24" i="24"/>
  <c r="EA24" i="24"/>
  <c r="EB24" i="24"/>
  <c r="DY25" i="24"/>
  <c r="DU25" i="24" s="1"/>
  <c r="DZ25" i="24"/>
  <c r="EA25" i="24"/>
  <c r="EB25" i="24"/>
  <c r="DY26" i="24"/>
  <c r="DV26" i="24" s="1"/>
  <c r="DZ26" i="24"/>
  <c r="EA26" i="24"/>
  <c r="EB26" i="24"/>
  <c r="DY27" i="24"/>
  <c r="DW27" i="24" s="1"/>
  <c r="DZ27" i="24"/>
  <c r="EA27" i="24"/>
  <c r="EB27" i="24"/>
  <c r="DY28" i="24"/>
  <c r="DX28" i="24" s="1"/>
  <c r="DZ28" i="24"/>
  <c r="EA28" i="24"/>
  <c r="EB28" i="24"/>
  <c r="DY67" i="24"/>
  <c r="DU67" i="24" s="1"/>
  <c r="DZ67" i="24"/>
  <c r="EA67" i="24"/>
  <c r="EB67" i="24"/>
  <c r="DY68" i="24"/>
  <c r="DV68" i="24" s="1"/>
  <c r="DZ68" i="24"/>
  <c r="EA68" i="24"/>
  <c r="EB68" i="24"/>
  <c r="DY70" i="24"/>
  <c r="DZ70" i="24"/>
  <c r="EA70" i="24"/>
  <c r="EB70" i="24"/>
  <c r="DY71" i="24"/>
  <c r="DW71" i="24" s="1"/>
  <c r="DZ71" i="24"/>
  <c r="EA71" i="24"/>
  <c r="EB71" i="24"/>
  <c r="DY72" i="24"/>
  <c r="DZ72" i="24"/>
  <c r="EA72" i="24"/>
  <c r="EB72" i="24"/>
  <c r="DY73" i="24"/>
  <c r="DU73" i="24" s="1"/>
  <c r="DZ73" i="24"/>
  <c r="EA73" i="24"/>
  <c r="EB73" i="24"/>
  <c r="DY76" i="24"/>
  <c r="DU76" i="24" s="1"/>
  <c r="DZ76" i="24"/>
  <c r="EA76" i="24"/>
  <c r="EB76" i="24"/>
  <c r="DY77" i="24"/>
  <c r="DV77" i="24" s="1"/>
  <c r="DZ77" i="24"/>
  <c r="EA77" i="24"/>
  <c r="EB77" i="24"/>
  <c r="DY78" i="24"/>
  <c r="DW78" i="24" s="1"/>
  <c r="DZ78" i="24"/>
  <c r="EA78" i="24"/>
  <c r="EB78" i="24"/>
  <c r="DY79" i="24"/>
  <c r="DX79" i="24" s="1"/>
  <c r="DZ79" i="24"/>
  <c r="EA79" i="24"/>
  <c r="EB79" i="24"/>
  <c r="DY80" i="24"/>
  <c r="EC80" i="24" s="1"/>
  <c r="DZ80" i="24"/>
  <c r="EA80" i="24"/>
  <c r="EB80" i="24"/>
  <c r="DY30" i="24"/>
  <c r="DV30" i="24" s="1"/>
  <c r="DZ30" i="24"/>
  <c r="EA30" i="24"/>
  <c r="EB30" i="24"/>
  <c r="DY81" i="24"/>
  <c r="DX81" i="24" s="1"/>
  <c r="DZ81" i="24"/>
  <c r="EA81" i="24"/>
  <c r="EB81" i="24"/>
  <c r="DY82" i="24"/>
  <c r="DZ82" i="24"/>
  <c r="EA82" i="24"/>
  <c r="EB82" i="24"/>
  <c r="DY83" i="24"/>
  <c r="DW83" i="24" s="1"/>
  <c r="DZ83" i="24"/>
  <c r="EA83" i="24"/>
  <c r="EB83" i="24"/>
  <c r="DY84" i="24"/>
  <c r="DU84" i="24" s="1"/>
  <c r="DZ84" i="24"/>
  <c r="EA84" i="24"/>
  <c r="EB84" i="24"/>
  <c r="DY85" i="24"/>
  <c r="DU85" i="24" s="1"/>
  <c r="DZ85" i="24"/>
  <c r="EA85" i="24"/>
  <c r="EB85" i="24"/>
  <c r="DY56" i="24"/>
  <c r="DV56" i="24" s="1"/>
  <c r="DZ56" i="24"/>
  <c r="EA56" i="24"/>
  <c r="EB56" i="24"/>
  <c r="DY33" i="24"/>
  <c r="DW33" i="24" s="1"/>
  <c r="DZ33" i="24"/>
  <c r="EA33" i="24"/>
  <c r="EB33" i="24"/>
  <c r="AE30" i="12"/>
  <c r="AF29" i="12"/>
  <c r="AE29" i="12"/>
  <c r="AD29" i="12"/>
  <c r="AC29" i="12"/>
  <c r="AB29" i="12"/>
  <c r="AA29" i="12"/>
  <c r="Z29" i="12"/>
  <c r="Y29" i="12"/>
  <c r="X29" i="12"/>
  <c r="W29" i="12"/>
  <c r="AF23" i="12"/>
  <c r="AE23" i="12"/>
  <c r="AD23" i="12"/>
  <c r="AC23" i="12"/>
  <c r="AB23" i="12"/>
  <c r="AA23" i="12"/>
  <c r="Z23" i="12"/>
  <c r="Y23" i="12"/>
  <c r="X23" i="12"/>
  <c r="W23" i="12"/>
  <c r="AF2" i="12"/>
  <c r="AE2" i="12"/>
  <c r="AD2" i="12"/>
  <c r="AC2" i="12"/>
  <c r="AB2" i="12"/>
  <c r="AA2" i="12"/>
  <c r="Z2" i="12"/>
  <c r="Y2" i="12"/>
  <c r="X2" i="12"/>
  <c r="W2" i="12"/>
  <c r="AF1" i="12"/>
  <c r="AF30" i="12" s="1"/>
  <c r="AE1" i="12"/>
  <c r="AE24" i="12" s="1"/>
  <c r="AD1" i="12"/>
  <c r="AD30" i="12" s="1"/>
  <c r="AC1" i="12"/>
  <c r="AC30" i="12" s="1"/>
  <c r="AB1" i="12"/>
  <c r="AB22" i="12" s="1"/>
  <c r="AA1" i="12"/>
  <c r="AA30" i="12" s="1"/>
  <c r="Z1" i="12"/>
  <c r="Z30" i="12" s="1"/>
  <c r="Y1" i="12"/>
  <c r="Y30" i="12" s="1"/>
  <c r="X1" i="12"/>
  <c r="X22" i="12" s="1"/>
  <c r="W1" i="12"/>
  <c r="W30" i="12" s="1"/>
  <c r="DU35" i="24" l="1"/>
  <c r="EC35" i="24"/>
  <c r="DV35" i="24"/>
  <c r="DX23" i="24"/>
  <c r="DW23" i="24"/>
  <c r="DU23" i="24"/>
  <c r="EC78" i="24"/>
  <c r="EC56" i="24"/>
  <c r="EC75" i="24"/>
  <c r="DU75" i="24"/>
  <c r="DX75" i="24"/>
  <c r="DW75" i="24"/>
  <c r="EC43" i="24"/>
  <c r="DX32" i="24"/>
  <c r="DW32" i="24"/>
  <c r="DV32" i="24"/>
  <c r="EC85" i="24"/>
  <c r="EC74" i="24"/>
  <c r="EC77" i="24"/>
  <c r="EC26" i="24"/>
  <c r="EC34" i="24"/>
  <c r="EC60" i="24"/>
  <c r="EC31" i="24"/>
  <c r="DX31" i="24"/>
  <c r="DW31" i="24"/>
  <c r="DV31" i="24"/>
  <c r="EC16" i="24"/>
  <c r="EC69" i="24"/>
  <c r="EC64" i="24"/>
  <c r="EC28" i="24"/>
  <c r="EC24" i="24"/>
  <c r="EC50" i="24"/>
  <c r="EC44" i="24"/>
  <c r="DU16" i="24"/>
  <c r="DW16" i="24"/>
  <c r="DX16" i="24"/>
  <c r="EC25" i="24"/>
  <c r="EC73" i="24"/>
  <c r="DX74" i="24"/>
  <c r="DW74" i="24"/>
  <c r="DV74" i="24"/>
  <c r="EC37" i="24"/>
  <c r="EC62" i="24"/>
  <c r="EC20" i="24"/>
  <c r="EC36" i="24"/>
  <c r="EC79" i="24"/>
  <c r="EC67" i="24"/>
  <c r="EC46" i="24"/>
  <c r="EC19" i="24"/>
  <c r="DW69" i="24"/>
  <c r="DX69" i="24"/>
  <c r="DV69" i="24"/>
  <c r="DV47" i="24"/>
  <c r="DU47" i="24"/>
  <c r="DV51" i="24"/>
  <c r="DW67" i="24"/>
  <c r="DU51" i="24"/>
  <c r="DV67" i="24"/>
  <c r="DU78" i="24"/>
  <c r="DU50" i="24"/>
  <c r="DU34" i="24"/>
  <c r="DV78" i="24"/>
  <c r="EC47" i="24"/>
  <c r="DX67" i="24"/>
  <c r="EC27" i="24"/>
  <c r="DW47" i="24"/>
  <c r="EC76" i="24"/>
  <c r="EC18" i="24"/>
  <c r="DU64" i="24"/>
  <c r="EC53" i="24"/>
  <c r="EC45" i="24"/>
  <c r="EC15" i="24"/>
  <c r="EC38" i="24"/>
  <c r="EC59" i="24"/>
  <c r="DX50" i="24"/>
  <c r="DW50" i="24"/>
  <c r="EC49" i="24"/>
  <c r="EC51" i="24"/>
  <c r="DX49" i="24"/>
  <c r="DW49" i="24"/>
  <c r="DX51" i="24"/>
  <c r="DV49" i="24"/>
  <c r="DU61" i="24"/>
  <c r="DX80" i="24"/>
  <c r="DW29" i="24"/>
  <c r="DU33" i="24"/>
  <c r="DW80" i="24"/>
  <c r="DW77" i="24"/>
  <c r="DV63" i="24"/>
  <c r="DU77" i="24"/>
  <c r="DU63" i="24"/>
  <c r="DV44" i="24"/>
  <c r="DW38" i="24"/>
  <c r="DU28" i="24"/>
  <c r="DX20" i="24"/>
  <c r="DX46" i="24"/>
  <c r="DV38" i="24"/>
  <c r="DV53" i="24"/>
  <c r="DW61" i="24"/>
  <c r="DX33" i="24"/>
  <c r="DV33" i="24"/>
  <c r="DV29" i="24"/>
  <c r="DV80" i="24"/>
  <c r="DU26" i="24"/>
  <c r="DU29" i="24"/>
  <c r="DU80" i="24"/>
  <c r="DW63" i="24"/>
  <c r="DX37" i="24"/>
  <c r="DV37" i="24"/>
  <c r="DU37" i="24"/>
  <c r="DW28" i="24"/>
  <c r="DU44" i="24"/>
  <c r="DX38" i="24"/>
  <c r="DU56" i="24"/>
  <c r="DV28" i="24"/>
  <c r="DX41" i="24"/>
  <c r="DW79" i="24"/>
  <c r="DV20" i="24"/>
  <c r="DW46" i="24"/>
  <c r="DV79" i="24"/>
  <c r="DU20" i="24"/>
  <c r="DV46" i="24"/>
  <c r="DU79" i="24"/>
  <c r="DV62" i="24"/>
  <c r="DX53" i="24"/>
  <c r="DU36" i="24"/>
  <c r="DU62" i="24"/>
  <c r="DW53" i="24"/>
  <c r="DW43" i="24"/>
  <c r="EC84" i="24"/>
  <c r="EC61" i="24"/>
  <c r="DU43" i="24"/>
  <c r="EC33" i="24"/>
  <c r="DX27" i="24"/>
  <c r="DX64" i="24"/>
  <c r="EC42" i="24"/>
  <c r="DV27" i="24"/>
  <c r="DW64" i="24"/>
  <c r="EC29" i="24"/>
  <c r="DW34" i="24"/>
  <c r="DU27" i="24"/>
  <c r="DU19" i="24"/>
  <c r="DV34" i="24"/>
  <c r="EC72" i="24"/>
  <c r="DU72" i="24"/>
  <c r="DV72" i="24"/>
  <c r="DW72" i="24"/>
  <c r="DX72" i="24"/>
  <c r="EC82" i="24"/>
  <c r="DU82" i="24"/>
  <c r="DV82" i="24"/>
  <c r="DW82" i="24"/>
  <c r="EC21" i="24"/>
  <c r="DU21" i="24"/>
  <c r="DV21" i="24"/>
  <c r="DW21" i="24"/>
  <c r="DX21" i="24"/>
  <c r="DX82" i="24"/>
  <c r="DW55" i="24"/>
  <c r="EC55" i="24"/>
  <c r="DU55" i="24"/>
  <c r="DV55" i="24"/>
  <c r="EC70" i="24"/>
  <c r="DU70" i="24"/>
  <c r="DV70" i="24"/>
  <c r="DX55" i="24"/>
  <c r="DX70" i="24"/>
  <c r="DV48" i="24"/>
  <c r="EC48" i="24"/>
  <c r="DU48" i="24"/>
  <c r="DW70" i="24"/>
  <c r="DX48" i="24"/>
  <c r="EC65" i="24"/>
  <c r="DU65" i="24"/>
  <c r="DW48" i="24"/>
  <c r="DU30" i="24"/>
  <c r="EC30" i="24"/>
  <c r="DX65" i="24"/>
  <c r="DX30" i="24"/>
  <c r="DW65" i="24"/>
  <c r="DU52" i="24"/>
  <c r="DV52" i="24"/>
  <c r="DW52" i="24"/>
  <c r="DX52" i="24"/>
  <c r="DW30" i="24"/>
  <c r="DV65" i="24"/>
  <c r="DV17" i="24"/>
  <c r="DW17" i="24"/>
  <c r="EC17" i="24"/>
  <c r="DU17" i="24"/>
  <c r="DX17" i="24"/>
  <c r="DX58" i="24"/>
  <c r="DX84" i="24"/>
  <c r="DX24" i="24"/>
  <c r="DW58" i="24"/>
  <c r="DW41" i="24"/>
  <c r="DW84" i="24"/>
  <c r="DX76" i="24"/>
  <c r="EC68" i="24"/>
  <c r="DW24" i="24"/>
  <c r="DX60" i="24"/>
  <c r="DV58" i="24"/>
  <c r="EC54" i="24"/>
  <c r="DX42" i="24"/>
  <c r="DV41" i="24"/>
  <c r="EC39" i="24"/>
  <c r="DX56" i="24"/>
  <c r="DV84" i="24"/>
  <c r="EC81" i="24"/>
  <c r="DW76" i="24"/>
  <c r="DX26" i="24"/>
  <c r="DV24" i="24"/>
  <c r="EC66" i="24"/>
  <c r="DW60" i="24"/>
  <c r="DU58" i="24"/>
  <c r="DX19" i="24"/>
  <c r="DW42" i="24"/>
  <c r="DU41" i="24"/>
  <c r="DX36" i="24"/>
  <c r="DW56" i="24"/>
  <c r="DX78" i="24"/>
  <c r="DV76" i="24"/>
  <c r="EC71" i="24"/>
  <c r="DW26" i="24"/>
  <c r="DX62" i="24"/>
  <c r="DV60" i="24"/>
  <c r="EC57" i="24"/>
  <c r="DW19" i="24"/>
  <c r="DX44" i="24"/>
  <c r="DV42" i="24"/>
  <c r="EC40" i="24"/>
  <c r="DW36" i="24"/>
  <c r="EC83" i="24"/>
  <c r="EC22" i="24"/>
  <c r="DX54" i="24"/>
  <c r="DW68" i="24"/>
  <c r="DX66" i="24"/>
  <c r="DW39" i="24"/>
  <c r="DW81" i="24"/>
  <c r="DX71" i="24"/>
  <c r="DV54" i="24"/>
  <c r="DX83" i="24"/>
  <c r="DV81" i="24"/>
  <c r="DU68" i="24"/>
  <c r="DV66" i="24"/>
  <c r="DU54" i="24"/>
  <c r="DW40" i="24"/>
  <c r="DU39" i="24"/>
  <c r="DU81" i="24"/>
  <c r="DV71" i="24"/>
  <c r="DW22" i="24"/>
  <c r="DV57" i="24"/>
  <c r="DX45" i="24"/>
  <c r="DX85" i="24"/>
  <c r="DV83" i="24"/>
  <c r="DW73" i="24"/>
  <c r="DU71" i="24"/>
  <c r="DX25" i="24"/>
  <c r="DV22" i="24"/>
  <c r="DW59" i="24"/>
  <c r="DU57" i="24"/>
  <c r="DX18" i="24"/>
  <c r="DW45" i="24"/>
  <c r="DU40" i="24"/>
  <c r="DX15" i="24"/>
  <c r="DW85" i="24"/>
  <c r="DU83" i="24"/>
  <c r="DX77" i="24"/>
  <c r="DV73" i="24"/>
  <c r="DW25" i="24"/>
  <c r="DU22" i="24"/>
  <c r="DX61" i="24"/>
  <c r="DV59" i="24"/>
  <c r="DW18" i="24"/>
  <c r="DX43" i="24"/>
  <c r="DV45" i="24"/>
  <c r="DW15" i="24"/>
  <c r="DX68" i="24"/>
  <c r="DX39" i="24"/>
  <c r="DW66" i="24"/>
  <c r="DX57" i="24"/>
  <c r="DX40" i="24"/>
  <c r="DX73" i="24"/>
  <c r="DX59" i="24"/>
  <c r="DV85" i="24"/>
  <c r="DV25" i="24"/>
  <c r="DV18" i="24"/>
  <c r="DV15" i="24"/>
  <c r="W22" i="12"/>
  <c r="W24" i="12"/>
  <c r="X24" i="12"/>
  <c r="X30" i="12"/>
  <c r="Y22" i="12"/>
  <c r="Y24" i="12"/>
  <c r="Z22" i="12"/>
  <c r="Z24" i="12"/>
  <c r="AA22" i="12"/>
  <c r="AA24" i="12"/>
  <c r="AB24" i="12"/>
  <c r="AB30" i="12"/>
  <c r="AC22" i="12"/>
  <c r="AC24" i="12"/>
  <c r="AD22" i="12"/>
  <c r="AD24" i="12"/>
  <c r="AE22" i="12"/>
  <c r="AF22" i="12"/>
  <c r="AF24" i="12"/>
  <c r="DM52" i="24" l="1"/>
  <c r="DI52" i="24" s="1"/>
  <c r="DN52" i="24"/>
  <c r="DO52" i="24"/>
  <c r="DP52" i="24"/>
  <c r="DM66" i="24"/>
  <c r="DI66" i="24" s="1"/>
  <c r="DN66" i="24"/>
  <c r="DO66" i="24"/>
  <c r="DP66" i="24"/>
  <c r="DM19" i="24"/>
  <c r="DI19" i="24" s="1"/>
  <c r="DN19" i="24"/>
  <c r="DO19" i="24"/>
  <c r="DP19" i="24"/>
  <c r="DM51" i="24"/>
  <c r="DI51" i="24" s="1"/>
  <c r="DN51" i="24"/>
  <c r="DO51" i="24"/>
  <c r="DP51" i="24"/>
  <c r="DM44" i="24"/>
  <c r="DI44" i="24" s="1"/>
  <c r="DN44" i="24"/>
  <c r="DO44" i="24"/>
  <c r="DP44" i="24"/>
  <c r="DM43" i="24"/>
  <c r="DI43" i="24" s="1"/>
  <c r="DN43" i="24"/>
  <c r="DO43" i="24"/>
  <c r="DP43" i="24"/>
  <c r="FM36" i="5"/>
  <c r="FN36" i="5" s="1"/>
  <c r="FJ36" i="5"/>
  <c r="FK36" i="5" s="1"/>
  <c r="F41" i="2"/>
  <c r="E41" i="2" s="1"/>
  <c r="FM35" i="5"/>
  <c r="FN35" i="5" s="1"/>
  <c r="FJ35" i="5"/>
  <c r="FK35" i="5" s="1"/>
  <c r="F40" i="2"/>
  <c r="E40" i="2" s="1"/>
  <c r="FM23" i="5"/>
  <c r="FN23" i="5" s="1"/>
  <c r="FJ23" i="5"/>
  <c r="FK23" i="5" s="1"/>
  <c r="FN31" i="5"/>
  <c r="FM31" i="5"/>
  <c r="FJ31" i="5"/>
  <c r="FK31" i="5" s="1"/>
  <c r="FM16" i="5"/>
  <c r="FN16" i="5" s="1"/>
  <c r="FJ16" i="5"/>
  <c r="FK16" i="5" s="1"/>
  <c r="FM34" i="5"/>
  <c r="FN34" i="5" s="1"/>
  <c r="FK34" i="5"/>
  <c r="FJ34" i="5"/>
  <c r="F39" i="2"/>
  <c r="E39" i="2" s="1"/>
  <c r="FM33" i="5"/>
  <c r="FN33" i="5" s="1"/>
  <c r="FJ33" i="5"/>
  <c r="FK33" i="5" s="1"/>
  <c r="F38" i="2"/>
  <c r="E38" i="2" s="1"/>
  <c r="FM26" i="5"/>
  <c r="FN26" i="5" s="1"/>
  <c r="FJ26" i="5"/>
  <c r="FK26" i="5" s="1"/>
  <c r="FM29" i="5"/>
  <c r="FN29" i="5" s="1"/>
  <c r="FJ29" i="5"/>
  <c r="FK29" i="5" s="1"/>
  <c r="FN32" i="5"/>
  <c r="FM32" i="5"/>
  <c r="FJ32" i="5"/>
  <c r="FK32" i="5" s="1"/>
  <c r="FM15" i="5"/>
  <c r="FN15" i="5" s="1"/>
  <c r="FJ15" i="5"/>
  <c r="FK15" i="5" s="1"/>
  <c r="FM12" i="5"/>
  <c r="FN12" i="5" s="1"/>
  <c r="FJ12" i="5"/>
  <c r="FK12" i="5" s="1"/>
  <c r="FM21" i="5"/>
  <c r="FN21" i="5" s="1"/>
  <c r="FJ21" i="5"/>
  <c r="FK21" i="5" s="1"/>
  <c r="FM11" i="5"/>
  <c r="FN11" i="5" s="1"/>
  <c r="FJ11" i="5"/>
  <c r="FK11" i="5" s="1"/>
  <c r="FM28" i="5"/>
  <c r="FN28" i="5" s="1"/>
  <c r="FJ28" i="5"/>
  <c r="FK28" i="5" s="1"/>
  <c r="FM13" i="5"/>
  <c r="FN13" i="5" s="1"/>
  <c r="FK13" i="5"/>
  <c r="FJ13" i="5"/>
  <c r="FM14" i="5"/>
  <c r="FN14" i="5" s="1"/>
  <c r="FJ14" i="5"/>
  <c r="FK14" i="5" s="1"/>
  <c r="FG8" i="5"/>
  <c r="FG6" i="5"/>
  <c r="DP61" i="24"/>
  <c r="DO61" i="24"/>
  <c r="DN61" i="24"/>
  <c r="DM61" i="24"/>
  <c r="DM72" i="24"/>
  <c r="DI72" i="24" s="1"/>
  <c r="DN72" i="24"/>
  <c r="DO72" i="24"/>
  <c r="DP72" i="24"/>
  <c r="DM73" i="24"/>
  <c r="DI73" i="24" s="1"/>
  <c r="DN73" i="24"/>
  <c r="DO73" i="24"/>
  <c r="DP73" i="24"/>
  <c r="DP81" i="24"/>
  <c r="DO81" i="24"/>
  <c r="DN81" i="24"/>
  <c r="DM81" i="24"/>
  <c r="DP76" i="24"/>
  <c r="DO76" i="24"/>
  <c r="DN76" i="24"/>
  <c r="DM76" i="24"/>
  <c r="DL76" i="24" s="1"/>
  <c r="DP71" i="24"/>
  <c r="DO71" i="24"/>
  <c r="DN71" i="24"/>
  <c r="DM71" i="24"/>
  <c r="DK71" i="24" s="1"/>
  <c r="DP70" i="24"/>
  <c r="DO70" i="24"/>
  <c r="DN70" i="24"/>
  <c r="DM70" i="24"/>
  <c r="DK70" i="24" s="1"/>
  <c r="DP65" i="24"/>
  <c r="DO65" i="24"/>
  <c r="DN65" i="24"/>
  <c r="DM65" i="24"/>
  <c r="DP59" i="24"/>
  <c r="DO59" i="24"/>
  <c r="DN59" i="24"/>
  <c r="DM59" i="24"/>
  <c r="DP42" i="24"/>
  <c r="DO42" i="24"/>
  <c r="DN42" i="24"/>
  <c r="DM42" i="24"/>
  <c r="DC56" i="24"/>
  <c r="DB56" i="24"/>
  <c r="DA56" i="24"/>
  <c r="DC82" i="24"/>
  <c r="DB82" i="24"/>
  <c r="DA82" i="24"/>
  <c r="DC21" i="24"/>
  <c r="DB21" i="24"/>
  <c r="DA21" i="24"/>
  <c r="DC64" i="24"/>
  <c r="DB64" i="24"/>
  <c r="DA64" i="24"/>
  <c r="DC61" i="24"/>
  <c r="DB61" i="24"/>
  <c r="DA61" i="24"/>
  <c r="DC59" i="24"/>
  <c r="DB59" i="24"/>
  <c r="DA59" i="24"/>
  <c r="DC12" i="24"/>
  <c r="DB12" i="24"/>
  <c r="DA12" i="24"/>
  <c r="DC38" i="24"/>
  <c r="DB38" i="24"/>
  <c r="DA38" i="24"/>
  <c r="DC39" i="24"/>
  <c r="DB39" i="24"/>
  <c r="DA39" i="24"/>
  <c r="DC41" i="24"/>
  <c r="DB41" i="24"/>
  <c r="DA41" i="24"/>
  <c r="DC47" i="24"/>
  <c r="DB47" i="24"/>
  <c r="DA47" i="24"/>
  <c r="DC48" i="24"/>
  <c r="DB48" i="24"/>
  <c r="DA48" i="24"/>
  <c r="DC49" i="24"/>
  <c r="DB49" i="24"/>
  <c r="DA49" i="24"/>
  <c r="DC50" i="24"/>
  <c r="DB50" i="24"/>
  <c r="DA50" i="24"/>
  <c r="CZ39" i="24"/>
  <c r="DD80" i="24"/>
  <c r="DC80" i="24"/>
  <c r="DB80" i="24"/>
  <c r="DA80" i="24"/>
  <c r="CW80" i="24" s="1"/>
  <c r="CZ80" i="24"/>
  <c r="ES31" i="7"/>
  <c r="ET31" i="7" s="1"/>
  <c r="ES30" i="7"/>
  <c r="ET30" i="7" s="1"/>
  <c r="ES29" i="7"/>
  <c r="ES28" i="7"/>
  <c r="ET28" i="7" s="1"/>
  <c r="ES26" i="7"/>
  <c r="ET26" i="7" s="1"/>
  <c r="ES25" i="7"/>
  <c r="ET25" i="7" s="1"/>
  <c r="ES23" i="7"/>
  <c r="ES20" i="7"/>
  <c r="ET20" i="7" s="1"/>
  <c r="ES12" i="7"/>
  <c r="ET12" i="7"/>
  <c r="ES13" i="7"/>
  <c r="ET13" i="7" s="1"/>
  <c r="ES14" i="7"/>
  <c r="ET14" i="7"/>
  <c r="ES15" i="7"/>
  <c r="ES16" i="7"/>
  <c r="EP31" i="7"/>
  <c r="EQ31" i="7" s="1"/>
  <c r="EP30" i="7"/>
  <c r="EQ30" i="7" s="1"/>
  <c r="EP29" i="7"/>
  <c r="EP28" i="7"/>
  <c r="EQ28" i="7" s="1"/>
  <c r="EP26" i="7"/>
  <c r="EP25" i="7"/>
  <c r="EP23" i="7"/>
  <c r="EP20" i="7"/>
  <c r="EQ20" i="7" s="1"/>
  <c r="EP12" i="7"/>
  <c r="EP13" i="7"/>
  <c r="EQ13" i="7" s="1"/>
  <c r="EP14" i="7"/>
  <c r="EP15" i="7"/>
  <c r="EQ15" i="7" s="1"/>
  <c r="EP16" i="7"/>
  <c r="EQ16" i="7"/>
  <c r="ES11" i="7"/>
  <c r="ET11" i="7" s="1"/>
  <c r="EP11" i="7"/>
  <c r="EM8" i="7"/>
  <c r="EM6" i="7"/>
  <c r="DE32" i="9"/>
  <c r="DF32" i="9" s="1"/>
  <c r="DE31" i="9"/>
  <c r="DF31" i="9" s="1"/>
  <c r="DE28" i="9"/>
  <c r="DF28" i="9" s="1"/>
  <c r="DE27" i="9"/>
  <c r="DF27" i="9" s="1"/>
  <c r="DE26" i="9"/>
  <c r="DF26" i="9" s="1"/>
  <c r="DE25" i="9"/>
  <c r="DF25" i="9" s="1"/>
  <c r="DE17" i="9"/>
  <c r="DF17" i="9" s="1"/>
  <c r="DE16" i="9"/>
  <c r="DF16" i="9" s="1"/>
  <c r="DE12" i="9"/>
  <c r="DF12" i="9" s="1"/>
  <c r="DE13" i="9"/>
  <c r="DF13" i="9"/>
  <c r="DE14" i="9"/>
  <c r="DF14" i="9" s="1"/>
  <c r="DF11" i="9"/>
  <c r="DE11" i="9"/>
  <c r="DB32" i="9"/>
  <c r="DB31" i="9"/>
  <c r="DB28" i="9"/>
  <c r="DB27" i="9"/>
  <c r="DB26" i="9"/>
  <c r="DB25" i="9"/>
  <c r="DB17" i="9"/>
  <c r="DB16" i="9"/>
  <c r="DB14" i="9"/>
  <c r="DB13" i="9"/>
  <c r="DB12" i="9"/>
  <c r="DB11" i="9"/>
  <c r="CY8" i="9"/>
  <c r="CY6" i="9"/>
  <c r="I7" i="11"/>
  <c r="I5" i="11"/>
  <c r="I8" i="11"/>
  <c r="J17" i="11" s="1"/>
  <c r="H15" i="11"/>
  <c r="H14" i="11"/>
  <c r="G9" i="11"/>
  <c r="G7" i="11"/>
  <c r="G5" i="11"/>
  <c r="DV29" i="7"/>
  <c r="DV28" i="7"/>
  <c r="DV26" i="7"/>
  <c r="DV25" i="7"/>
  <c r="EQ25" i="7" s="1"/>
  <c r="DV23" i="7"/>
  <c r="DV20" i="7"/>
  <c r="DV16" i="7"/>
  <c r="DV15" i="7"/>
  <c r="DV14" i="7"/>
  <c r="DV13" i="7"/>
  <c r="DV12" i="7"/>
  <c r="EQ12" i="7" s="1"/>
  <c r="DV11" i="7"/>
  <c r="EQ11" i="7" s="1"/>
  <c r="DY29" i="7"/>
  <c r="DY28" i="7"/>
  <c r="DY26" i="7"/>
  <c r="DY25" i="7"/>
  <c r="DY23" i="7"/>
  <c r="DY20" i="7"/>
  <c r="DY16" i="7"/>
  <c r="ET16" i="7" s="1"/>
  <c r="DY15" i="7"/>
  <c r="DY14" i="7"/>
  <c r="DY13" i="7"/>
  <c r="DY12" i="7"/>
  <c r="DY11" i="7"/>
  <c r="DF29" i="7"/>
  <c r="DF26" i="7"/>
  <c r="DF25" i="7"/>
  <c r="DF20" i="7"/>
  <c r="DF14" i="7"/>
  <c r="DF12" i="7"/>
  <c r="DF11" i="7"/>
  <c r="DE29" i="7"/>
  <c r="DE28" i="7"/>
  <c r="DF28" i="7" s="1"/>
  <c r="DE26" i="7"/>
  <c r="DE25" i="7"/>
  <c r="DE23" i="7"/>
  <c r="DF23" i="7" s="1"/>
  <c r="DE20" i="7"/>
  <c r="DE16" i="7"/>
  <c r="DF16" i="7" s="1"/>
  <c r="DE15" i="7"/>
  <c r="DF15" i="7" s="1"/>
  <c r="DE14" i="7"/>
  <c r="DE13" i="7"/>
  <c r="DF13" i="7" s="1"/>
  <c r="DE12" i="7"/>
  <c r="DE11" i="7"/>
  <c r="DE48" i="24" l="1"/>
  <c r="DQ52" i="24"/>
  <c r="DL52" i="24"/>
  <c r="DJ52" i="24"/>
  <c r="DL19" i="24"/>
  <c r="DE38" i="24"/>
  <c r="DL66" i="24"/>
  <c r="DJ66" i="24"/>
  <c r="DQ66" i="24"/>
  <c r="DQ42" i="24"/>
  <c r="DQ19" i="24"/>
  <c r="DJ19" i="24"/>
  <c r="DJ51" i="24"/>
  <c r="DQ51" i="24"/>
  <c r="DQ81" i="24"/>
  <c r="DL44" i="24"/>
  <c r="DQ44" i="24"/>
  <c r="DJ44" i="24"/>
  <c r="DQ61" i="24"/>
  <c r="DJ43" i="24"/>
  <c r="DQ43" i="24"/>
  <c r="DL61" i="24"/>
  <c r="DI61" i="24"/>
  <c r="DJ61" i="24"/>
  <c r="DJ73" i="24"/>
  <c r="DQ73" i="24"/>
  <c r="DJ72" i="24"/>
  <c r="DQ72" i="24"/>
  <c r="DE50" i="24"/>
  <c r="DE59" i="24"/>
  <c r="DE64" i="24"/>
  <c r="DL70" i="24"/>
  <c r="DZ15" i="7"/>
  <c r="DZ11" i="7"/>
  <c r="I9" i="11"/>
  <c r="EQ23" i="7"/>
  <c r="DZ12" i="7"/>
  <c r="DZ26" i="7"/>
  <c r="J16" i="11"/>
  <c r="ET29" i="7"/>
  <c r="DZ13" i="7"/>
  <c r="DZ28" i="7"/>
  <c r="ET15" i="7"/>
  <c r="DZ14" i="7"/>
  <c r="DZ29" i="7"/>
  <c r="EQ14" i="7"/>
  <c r="EQ26" i="7"/>
  <c r="ET23" i="7"/>
  <c r="DE47" i="24"/>
  <c r="DE21" i="24"/>
  <c r="DZ16" i="7"/>
  <c r="EQ29" i="7"/>
  <c r="DZ20" i="7"/>
  <c r="DE41" i="24"/>
  <c r="DE82" i="24"/>
  <c r="DZ23" i="7"/>
  <c r="DZ25" i="7"/>
  <c r="DE49" i="24"/>
  <c r="DE61" i="24"/>
  <c r="DE12" i="24"/>
  <c r="DE39" i="24"/>
  <c r="DE56" i="24"/>
  <c r="DJ81" i="24"/>
  <c r="DK81" i="24"/>
  <c r="DL81" i="24"/>
  <c r="DI81" i="24"/>
  <c r="DQ76" i="24"/>
  <c r="DJ76" i="24"/>
  <c r="DK76" i="24"/>
  <c r="DI76" i="24"/>
  <c r="DI71" i="24"/>
  <c r="DQ71" i="24"/>
  <c r="DJ71" i="24"/>
  <c r="DI70" i="24"/>
  <c r="DQ70" i="24"/>
  <c r="DJ70" i="24"/>
  <c r="DI65" i="24"/>
  <c r="DQ65" i="24"/>
  <c r="DJ65" i="24"/>
  <c r="DK65" i="24"/>
  <c r="DI59" i="24"/>
  <c r="DJ59" i="24"/>
  <c r="DK59" i="24"/>
  <c r="DQ59" i="24"/>
  <c r="DJ42" i="24"/>
  <c r="DK42" i="24"/>
  <c r="DI42" i="24"/>
  <c r="CX80" i="24"/>
  <c r="DE80" i="24"/>
  <c r="ET12" i="5" l="1"/>
  <c r="ET21" i="5"/>
  <c r="ET23" i="5"/>
  <c r="ET28" i="5"/>
  <c r="ET31" i="5"/>
  <c r="EQ32" i="5"/>
  <c r="EQ31" i="5"/>
  <c r="EQ29" i="5"/>
  <c r="EQ23" i="5"/>
  <c r="EQ16" i="5"/>
  <c r="EQ15" i="5"/>
  <c r="EQ13" i="5"/>
  <c r="ES32" i="5"/>
  <c r="ET32" i="5" s="1"/>
  <c r="ES31" i="5"/>
  <c r="ES30" i="5"/>
  <c r="ET30" i="5" s="1"/>
  <c r="ES29" i="5"/>
  <c r="ET29" i="5" s="1"/>
  <c r="ES28" i="5"/>
  <c r="ES26" i="5"/>
  <c r="ET26" i="5" s="1"/>
  <c r="ES23" i="5"/>
  <c r="ES21" i="5"/>
  <c r="ES16" i="5"/>
  <c r="ET16" i="5" s="1"/>
  <c r="ES15" i="5"/>
  <c r="ET15" i="5" s="1"/>
  <c r="ES14" i="5"/>
  <c r="ET14" i="5" s="1"/>
  <c r="ES13" i="5"/>
  <c r="ET13" i="5" s="1"/>
  <c r="ES12" i="5"/>
  <c r="ES11" i="5"/>
  <c r="ET11" i="5" s="1"/>
  <c r="EP32" i="5"/>
  <c r="EP31" i="5"/>
  <c r="EP30" i="5"/>
  <c r="EQ30" i="5" s="1"/>
  <c r="EP29" i="5"/>
  <c r="EP28" i="5"/>
  <c r="EQ28" i="5" s="1"/>
  <c r="EP26" i="5"/>
  <c r="EQ26" i="5" s="1"/>
  <c r="EP23" i="5"/>
  <c r="EP21" i="5"/>
  <c r="EQ21" i="5" s="1"/>
  <c r="EP16" i="5"/>
  <c r="EP15" i="5"/>
  <c r="EP14" i="5"/>
  <c r="EQ14" i="5" s="1"/>
  <c r="EP13" i="5"/>
  <c r="EP12" i="5"/>
  <c r="EQ12" i="5" s="1"/>
  <c r="EP11" i="5"/>
  <c r="EQ11" i="5" s="1"/>
  <c r="EM8" i="5"/>
  <c r="EM6" i="5"/>
  <c r="F37" i="2"/>
  <c r="E37" i="2" s="1"/>
  <c r="F36" i="2"/>
  <c r="E36" i="2" s="1"/>
  <c r="DC60" i="24" l="1"/>
  <c r="DB60" i="24"/>
  <c r="DA60" i="24"/>
  <c r="DE60" i="24" s="1"/>
  <c r="DC18" i="24"/>
  <c r="DB18" i="24"/>
  <c r="DA18" i="24"/>
  <c r="CZ61" i="24"/>
  <c r="DE18" i="24" l="1"/>
  <c r="DD78" i="24"/>
  <c r="DC78" i="24"/>
  <c r="DB78" i="24"/>
  <c r="DA78" i="24"/>
  <c r="DD79" i="24"/>
  <c r="DC79" i="24"/>
  <c r="DB79" i="24"/>
  <c r="DA79" i="24"/>
  <c r="DE79" i="24" s="1"/>
  <c r="DE78" i="24" l="1"/>
  <c r="CW78" i="24"/>
  <c r="CX78" i="24"/>
  <c r="CW79" i="24"/>
  <c r="CX79" i="24"/>
  <c r="AC201" i="25" l="1"/>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AB101" i="25" s="1"/>
  <c r="E100" i="25"/>
  <c r="D100" i="25"/>
  <c r="C100" i="25"/>
  <c r="A100" i="25"/>
  <c r="U100" i="25" s="1"/>
  <c r="AA99" i="25"/>
  <c r="Q99" i="25"/>
  <c r="E99" i="25"/>
  <c r="D99" i="25"/>
  <c r="C99" i="25"/>
  <c r="A99" i="25"/>
  <c r="K99" i="25" s="1"/>
  <c r="T98" i="25"/>
  <c r="N98" i="25"/>
  <c r="E98" i="25"/>
  <c r="D98" i="25"/>
  <c r="C98" i="25"/>
  <c r="A98" i="25"/>
  <c r="K98" i="25" s="1"/>
  <c r="E97" i="25"/>
  <c r="D97" i="25"/>
  <c r="C97" i="25"/>
  <c r="A97" i="25"/>
  <c r="E96" i="25"/>
  <c r="D96" i="25"/>
  <c r="C96" i="25"/>
  <c r="A96" i="25"/>
  <c r="E95" i="25"/>
  <c r="D95" i="25"/>
  <c r="C95" i="25"/>
  <c r="A95" i="25"/>
  <c r="T94" i="25"/>
  <c r="S94" i="25"/>
  <c r="N94" i="25"/>
  <c r="E94" i="25"/>
  <c r="D94" i="25"/>
  <c r="C94" i="25"/>
  <c r="A94" i="25"/>
  <c r="Z94" i="25" s="1"/>
  <c r="E93" i="25"/>
  <c r="D93" i="25"/>
  <c r="C93" i="25"/>
  <c r="A93" i="25"/>
  <c r="T92" i="25"/>
  <c r="E92" i="25"/>
  <c r="D92" i="25"/>
  <c r="C92" i="25"/>
  <c r="A92" i="25"/>
  <c r="AC92" i="25" s="1"/>
  <c r="E91" i="25"/>
  <c r="D91" i="25"/>
  <c r="C91" i="25"/>
  <c r="A91" i="25"/>
  <c r="E90" i="25"/>
  <c r="D90" i="25"/>
  <c r="C90" i="25"/>
  <c r="A90" i="25"/>
  <c r="P90" i="25" s="1"/>
  <c r="E89" i="25"/>
  <c r="D89" i="25"/>
  <c r="C89" i="25"/>
  <c r="A89" i="25"/>
  <c r="X89" i="25" s="1"/>
  <c r="V88" i="25"/>
  <c r="E88" i="25"/>
  <c r="D88" i="25"/>
  <c r="C88" i="25"/>
  <c r="A88" i="25"/>
  <c r="P88" i="25" s="1"/>
  <c r="Z87" i="25"/>
  <c r="M87" i="25"/>
  <c r="K87" i="25"/>
  <c r="E87" i="25"/>
  <c r="D87" i="25"/>
  <c r="C87" i="25"/>
  <c r="A87" i="25"/>
  <c r="AC87" i="25" s="1"/>
  <c r="AA86" i="25"/>
  <c r="W86" i="25"/>
  <c r="L86" i="25"/>
  <c r="J86" i="25"/>
  <c r="E86" i="25"/>
  <c r="D86" i="25"/>
  <c r="C86" i="25"/>
  <c r="A86" i="25"/>
  <c r="AC86" i="25" s="1"/>
  <c r="AA85" i="25"/>
  <c r="K85" i="25"/>
  <c r="E85" i="25"/>
  <c r="D85" i="25"/>
  <c r="C85" i="25"/>
  <c r="A85" i="25"/>
  <c r="Z85" i="25" s="1"/>
  <c r="T84" i="25"/>
  <c r="E84" i="25"/>
  <c r="D84" i="25"/>
  <c r="C84" i="25"/>
  <c r="A84" i="25"/>
  <c r="AB84" i="25" s="1"/>
  <c r="AB83" i="25"/>
  <c r="Z83" i="25"/>
  <c r="X83" i="25"/>
  <c r="U83" i="25"/>
  <c r="R83" i="25"/>
  <c r="M83" i="25"/>
  <c r="L83" i="25"/>
  <c r="J83" i="25"/>
  <c r="E83" i="25"/>
  <c r="D83" i="25"/>
  <c r="C83" i="25"/>
  <c r="B83" i="25"/>
  <c r="A83" i="25"/>
  <c r="AC83" i="25" s="1"/>
  <c r="AA82" i="25"/>
  <c r="Z82" i="25"/>
  <c r="R82" i="25"/>
  <c r="O82" i="25"/>
  <c r="E82" i="25"/>
  <c r="D82" i="25"/>
  <c r="C82" i="25"/>
  <c r="A82" i="25"/>
  <c r="V81" i="25"/>
  <c r="P81" i="25"/>
  <c r="E81" i="25"/>
  <c r="D81" i="25"/>
  <c r="C81" i="25"/>
  <c r="A81" i="25"/>
  <c r="N81" i="25" s="1"/>
  <c r="Q80" i="25"/>
  <c r="E80" i="25"/>
  <c r="D80" i="25"/>
  <c r="C80" i="25"/>
  <c r="A80" i="25"/>
  <c r="W80" i="25" s="1"/>
  <c r="E79" i="25"/>
  <c r="D79" i="25"/>
  <c r="C79" i="25"/>
  <c r="A79" i="25"/>
  <c r="E78" i="25"/>
  <c r="D78" i="25"/>
  <c r="C78" i="25"/>
  <c r="A78" i="25"/>
  <c r="W77" i="25"/>
  <c r="P77" i="25"/>
  <c r="E77" i="25"/>
  <c r="D77" i="25"/>
  <c r="C77" i="25"/>
  <c r="A77" i="25"/>
  <c r="N77" i="25" s="1"/>
  <c r="Y76" i="25"/>
  <c r="E76" i="25"/>
  <c r="D76" i="25"/>
  <c r="C76" i="25"/>
  <c r="A76" i="25"/>
  <c r="O76" i="25" s="1"/>
  <c r="E75" i="25"/>
  <c r="D75" i="25"/>
  <c r="C75" i="25"/>
  <c r="A75" i="25"/>
  <c r="E74" i="25"/>
  <c r="D74" i="25"/>
  <c r="C74" i="25"/>
  <c r="A74" i="25"/>
  <c r="E73" i="25"/>
  <c r="D73" i="25"/>
  <c r="C73" i="25"/>
  <c r="A73" i="25"/>
  <c r="V73" i="25" s="1"/>
  <c r="E72" i="25"/>
  <c r="D72" i="25"/>
  <c r="C72" i="25"/>
  <c r="A72" i="25"/>
  <c r="AA72" i="25" s="1"/>
  <c r="E71" i="25"/>
  <c r="D71" i="25"/>
  <c r="C71" i="25"/>
  <c r="A71" i="25"/>
  <c r="R71" i="25" s="1"/>
  <c r="E70" i="25"/>
  <c r="D70" i="25"/>
  <c r="C70" i="25"/>
  <c r="A70" i="25"/>
  <c r="W70" i="25" s="1"/>
  <c r="E69" i="25"/>
  <c r="D69" i="25"/>
  <c r="C69" i="25"/>
  <c r="A69" i="25"/>
  <c r="S69" i="25" s="1"/>
  <c r="AC68" i="25"/>
  <c r="AB68" i="25"/>
  <c r="X68" i="25"/>
  <c r="T68" i="25"/>
  <c r="Q68" i="25"/>
  <c r="O68" i="25"/>
  <c r="M68" i="25"/>
  <c r="E68" i="25"/>
  <c r="D68" i="25"/>
  <c r="C68" i="25"/>
  <c r="A68" i="25"/>
  <c r="Y68" i="25" s="1"/>
  <c r="V67" i="25"/>
  <c r="R67" i="25"/>
  <c r="M67" i="25"/>
  <c r="E67" i="25"/>
  <c r="D67" i="25"/>
  <c r="C67" i="25"/>
  <c r="A67" i="25"/>
  <c r="AB67" i="25" s="1"/>
  <c r="AA66" i="25"/>
  <c r="W66" i="25"/>
  <c r="E66" i="25"/>
  <c r="D66" i="25"/>
  <c r="C66" i="25"/>
  <c r="A66" i="25"/>
  <c r="Q66" i="25" s="1"/>
  <c r="P65" i="25"/>
  <c r="E65" i="25"/>
  <c r="D65" i="25"/>
  <c r="C65" i="25"/>
  <c r="A65" i="25"/>
  <c r="L65" i="25" s="1"/>
  <c r="S64" i="25"/>
  <c r="E64" i="25"/>
  <c r="D64" i="25"/>
  <c r="C64" i="25"/>
  <c r="A64" i="25"/>
  <c r="Q64" i="25" s="1"/>
  <c r="E63" i="25"/>
  <c r="D63" i="25"/>
  <c r="C63" i="25"/>
  <c r="A63" i="25"/>
  <c r="Q63" i="25" s="1"/>
  <c r="E62" i="25"/>
  <c r="D62" i="25"/>
  <c r="C62" i="25"/>
  <c r="A62" i="25"/>
  <c r="V62" i="25" s="1"/>
  <c r="E61" i="25"/>
  <c r="D61" i="25"/>
  <c r="C61" i="25"/>
  <c r="A61" i="25"/>
  <c r="T61" i="25" s="1"/>
  <c r="W60" i="25"/>
  <c r="E60" i="25"/>
  <c r="D60" i="25"/>
  <c r="C60" i="25"/>
  <c r="A60" i="25"/>
  <c r="Z60" i="25" s="1"/>
  <c r="E59" i="25"/>
  <c r="D59" i="25"/>
  <c r="C59" i="25"/>
  <c r="A59" i="25"/>
  <c r="T59" i="25" s="1"/>
  <c r="E58" i="25"/>
  <c r="D58" i="25"/>
  <c r="C58" i="25"/>
  <c r="A58" i="25"/>
  <c r="V58" i="25" s="1"/>
  <c r="AB57" i="25"/>
  <c r="R57" i="25"/>
  <c r="P57" i="25"/>
  <c r="L57" i="25"/>
  <c r="E57" i="25"/>
  <c r="D57" i="25"/>
  <c r="C57" i="25"/>
  <c r="A57" i="25"/>
  <c r="AC57" i="25" s="1"/>
  <c r="Y56" i="25"/>
  <c r="T56" i="25"/>
  <c r="O56" i="25"/>
  <c r="E56" i="25"/>
  <c r="D56" i="25"/>
  <c r="C56" i="25"/>
  <c r="A56" i="25"/>
  <c r="X56" i="25" s="1"/>
  <c r="R55" i="25"/>
  <c r="E55" i="25"/>
  <c r="D55" i="25"/>
  <c r="C55" i="25"/>
  <c r="A55" i="25"/>
  <c r="V55" i="25" s="1"/>
  <c r="E54" i="25"/>
  <c r="D54" i="25"/>
  <c r="C54" i="25"/>
  <c r="A54" i="25"/>
  <c r="V54" i="25" s="1"/>
  <c r="Z53" i="25"/>
  <c r="W53" i="25"/>
  <c r="V53" i="25"/>
  <c r="T53" i="25"/>
  <c r="R53" i="25"/>
  <c r="P53" i="25"/>
  <c r="K53" i="25"/>
  <c r="J53" i="25"/>
  <c r="E53" i="25"/>
  <c r="D53" i="25"/>
  <c r="C53" i="25"/>
  <c r="B53" i="25"/>
  <c r="A53" i="25"/>
  <c r="AC53" i="25" s="1"/>
  <c r="T52" i="25"/>
  <c r="S52" i="25"/>
  <c r="M52" i="25"/>
  <c r="E52" i="25"/>
  <c r="D52" i="25"/>
  <c r="C52" i="25"/>
  <c r="A52" i="25"/>
  <c r="AB52" i="25" s="1"/>
  <c r="Z51" i="25"/>
  <c r="X51" i="25"/>
  <c r="U51" i="25"/>
  <c r="R51" i="25"/>
  <c r="M51" i="25"/>
  <c r="E51" i="25"/>
  <c r="D51" i="25"/>
  <c r="C51" i="25"/>
  <c r="B51" i="25"/>
  <c r="A51" i="25"/>
  <c r="AC51" i="25" s="1"/>
  <c r="AA50" i="25"/>
  <c r="R50" i="25"/>
  <c r="M50" i="25"/>
  <c r="K50" i="25"/>
  <c r="E50" i="25"/>
  <c r="D50" i="25"/>
  <c r="C50" i="25"/>
  <c r="A50" i="25"/>
  <c r="W50" i="25" s="1"/>
  <c r="R49" i="25"/>
  <c r="L49" i="25"/>
  <c r="E49" i="25"/>
  <c r="D49" i="25"/>
  <c r="C49" i="25"/>
  <c r="A49" i="25"/>
  <c r="AC49" i="25" s="1"/>
  <c r="E48" i="25"/>
  <c r="D48" i="25"/>
  <c r="C48" i="25"/>
  <c r="A48" i="25"/>
  <c r="U48" i="25" s="1"/>
  <c r="E47" i="25"/>
  <c r="D47" i="25"/>
  <c r="C47" i="25"/>
  <c r="A47" i="25"/>
  <c r="E46" i="25"/>
  <c r="D46" i="25"/>
  <c r="C46" i="25"/>
  <c r="A46" i="25"/>
  <c r="Y46" i="25" s="1"/>
  <c r="R45" i="25"/>
  <c r="L45" i="25"/>
  <c r="E45" i="25"/>
  <c r="D45" i="25"/>
  <c r="C45" i="25"/>
  <c r="A45" i="25"/>
  <c r="AC45" i="25" s="1"/>
  <c r="AA44" i="25"/>
  <c r="E44" i="25"/>
  <c r="D44" i="25"/>
  <c r="C44" i="25"/>
  <c r="A44" i="25"/>
  <c r="T44" i="25" s="1"/>
  <c r="E43" i="25"/>
  <c r="D43" i="25"/>
  <c r="C43" i="25"/>
  <c r="A43" i="25"/>
  <c r="E42" i="25"/>
  <c r="D42" i="25"/>
  <c r="C42" i="25"/>
  <c r="A42" i="25"/>
  <c r="W42" i="25" s="1"/>
  <c r="E41" i="25"/>
  <c r="D41" i="25"/>
  <c r="C41" i="25"/>
  <c r="A41" i="25"/>
  <c r="T41" i="25" s="1"/>
  <c r="E40" i="25"/>
  <c r="D40" i="25"/>
  <c r="C40" i="25"/>
  <c r="A40" i="25"/>
  <c r="X40" i="25" s="1"/>
  <c r="E39" i="25"/>
  <c r="D39" i="25"/>
  <c r="C39" i="25"/>
  <c r="A39" i="25"/>
  <c r="V39" i="25" s="1"/>
  <c r="AC38" i="25"/>
  <c r="E38" i="25"/>
  <c r="D38" i="25"/>
  <c r="C38" i="25"/>
  <c r="A38" i="25"/>
  <c r="V38" i="25" s="1"/>
  <c r="L37" i="25"/>
  <c r="E37" i="25"/>
  <c r="D37" i="25"/>
  <c r="C37" i="25"/>
  <c r="A37" i="25"/>
  <c r="S37" i="25" s="1"/>
  <c r="E36" i="25"/>
  <c r="D36" i="25"/>
  <c r="C36" i="25"/>
  <c r="A36" i="25"/>
  <c r="X36" i="25" s="1"/>
  <c r="E35" i="25"/>
  <c r="D35" i="25"/>
  <c r="C35" i="25"/>
  <c r="A35" i="25"/>
  <c r="E34" i="25"/>
  <c r="D34" i="25"/>
  <c r="C34" i="25"/>
  <c r="A34" i="25"/>
  <c r="AA34" i="25" s="1"/>
  <c r="X33" i="25"/>
  <c r="U33" i="25"/>
  <c r="P33" i="25"/>
  <c r="E33" i="25"/>
  <c r="D33" i="25"/>
  <c r="C33" i="25"/>
  <c r="A33" i="25"/>
  <c r="Y33" i="25" s="1"/>
  <c r="Z32" i="25"/>
  <c r="R32" i="25"/>
  <c r="J32" i="25"/>
  <c r="E32" i="25"/>
  <c r="D32" i="25"/>
  <c r="C32" i="25"/>
  <c r="B32" i="25"/>
  <c r="A32" i="25"/>
  <c r="V32" i="25" s="1"/>
  <c r="AA31" i="25"/>
  <c r="Z31" i="25"/>
  <c r="W31" i="25"/>
  <c r="T31" i="25"/>
  <c r="L31" i="25"/>
  <c r="K31" i="25"/>
  <c r="J31" i="25"/>
  <c r="E31" i="25"/>
  <c r="D31" i="25"/>
  <c r="C31" i="25"/>
  <c r="A31" i="25"/>
  <c r="AC31" i="25" s="1"/>
  <c r="X30" i="25"/>
  <c r="W30" i="25"/>
  <c r="P30" i="25"/>
  <c r="E30" i="25"/>
  <c r="D30" i="25"/>
  <c r="C30" i="25"/>
  <c r="A30" i="25"/>
  <c r="Z30" i="25" s="1"/>
  <c r="AC29" i="25"/>
  <c r="U29" i="25"/>
  <c r="E29" i="25"/>
  <c r="D29" i="25"/>
  <c r="C29" i="25"/>
  <c r="A29" i="25"/>
  <c r="Y29" i="25" s="1"/>
  <c r="E28" i="25"/>
  <c r="D28" i="25"/>
  <c r="C28" i="25"/>
  <c r="A28" i="25"/>
  <c r="Z27" i="25"/>
  <c r="K27" i="25"/>
  <c r="E27" i="25"/>
  <c r="D27" i="25"/>
  <c r="C27" i="25"/>
  <c r="A27" i="25"/>
  <c r="AC27" i="25" s="1"/>
  <c r="P26" i="25"/>
  <c r="E26" i="25"/>
  <c r="D26" i="25"/>
  <c r="C26" i="25"/>
  <c r="A26" i="25"/>
  <c r="Z26" i="25" s="1"/>
  <c r="E25" i="25"/>
  <c r="D25" i="25"/>
  <c r="C25" i="25"/>
  <c r="A25" i="25"/>
  <c r="E24" i="25"/>
  <c r="D24" i="25"/>
  <c r="C24" i="25"/>
  <c r="A24" i="25"/>
  <c r="Z24" i="25" s="1"/>
  <c r="E23" i="25"/>
  <c r="D23" i="25"/>
  <c r="C23" i="25"/>
  <c r="A23" i="25"/>
  <c r="AC23" i="25" s="1"/>
  <c r="E22" i="25"/>
  <c r="D22" i="25"/>
  <c r="C22" i="25"/>
  <c r="A22" i="25"/>
  <c r="Z22" i="25" s="1"/>
  <c r="U21" i="25"/>
  <c r="Q21" i="25"/>
  <c r="P21" i="25"/>
  <c r="E21" i="25"/>
  <c r="D21" i="25"/>
  <c r="C21" i="25"/>
  <c r="A21" i="25"/>
  <c r="X21" i="25" s="1"/>
  <c r="E20" i="25"/>
  <c r="D20" i="25"/>
  <c r="C20" i="25"/>
  <c r="A20" i="25"/>
  <c r="V20" i="25" s="1"/>
  <c r="E19" i="25"/>
  <c r="D19" i="25"/>
  <c r="C19" i="25"/>
  <c r="A19" i="25"/>
  <c r="AC19" i="25" s="1"/>
  <c r="W18" i="25"/>
  <c r="P18" i="25"/>
  <c r="O18" i="25"/>
  <c r="E18" i="25"/>
  <c r="D18" i="25"/>
  <c r="C18" i="25"/>
  <c r="A18" i="25"/>
  <c r="Z18" i="25" s="1"/>
  <c r="E17" i="25"/>
  <c r="D17" i="25"/>
  <c r="C17" i="25"/>
  <c r="A17" i="25"/>
  <c r="Y17" i="25" s="1"/>
  <c r="E16" i="25"/>
  <c r="D16" i="25"/>
  <c r="C16" i="25"/>
  <c r="A16" i="25"/>
  <c r="Q16" i="25" s="1"/>
  <c r="AA15" i="25"/>
  <c r="Z15" i="25"/>
  <c r="L15" i="25"/>
  <c r="E15" i="25"/>
  <c r="D15" i="25"/>
  <c r="C15" i="25"/>
  <c r="A15" i="25"/>
  <c r="AC15" i="25" s="1"/>
  <c r="X14" i="25"/>
  <c r="P14" i="25"/>
  <c r="E14" i="25"/>
  <c r="D14" i="25"/>
  <c r="C14" i="25"/>
  <c r="A14" i="25"/>
  <c r="Z14" i="25" s="1"/>
  <c r="E13" i="25"/>
  <c r="D13" i="25"/>
  <c r="C13" i="25"/>
  <c r="A13" i="25"/>
  <c r="T13" i="25" s="1"/>
  <c r="E12" i="25"/>
  <c r="D12" i="25"/>
  <c r="C12" i="25"/>
  <c r="A12" i="25"/>
  <c r="V12" i="25" s="1"/>
  <c r="AB11" i="25"/>
  <c r="W11" i="25"/>
  <c r="R11" i="25"/>
  <c r="L11" i="25"/>
  <c r="E11" i="25"/>
  <c r="D11" i="25"/>
  <c r="C11" i="25"/>
  <c r="A11" i="25"/>
  <c r="AC11" i="25" s="1"/>
  <c r="T10" i="25"/>
  <c r="O10" i="25"/>
  <c r="E10" i="25"/>
  <c r="D10" i="25"/>
  <c r="C10" i="25"/>
  <c r="A10" i="25"/>
  <c r="Z10" i="25" s="1"/>
  <c r="E9" i="25"/>
  <c r="D9" i="25"/>
  <c r="C9" i="25"/>
  <c r="A9" i="25"/>
  <c r="T9" i="25" s="1"/>
  <c r="N8" i="25"/>
  <c r="E8" i="25"/>
  <c r="D8" i="25"/>
  <c r="C8" i="25"/>
  <c r="A8" i="25"/>
  <c r="V8" i="25" s="1"/>
  <c r="AB7" i="25"/>
  <c r="W7" i="25"/>
  <c r="L7" i="25"/>
  <c r="E7" i="25"/>
  <c r="D7" i="25"/>
  <c r="C7" i="25"/>
  <c r="A7" i="25"/>
  <c r="AC7" i="25" s="1"/>
  <c r="E6" i="25"/>
  <c r="D6" i="25"/>
  <c r="C6" i="25"/>
  <c r="A6" i="25"/>
  <c r="E5" i="25"/>
  <c r="D5" i="25"/>
  <c r="C5" i="25"/>
  <c r="A5" i="25"/>
  <c r="R5" i="25" s="1"/>
  <c r="E4" i="25"/>
  <c r="D4" i="25"/>
  <c r="C4" i="25"/>
  <c r="A4" i="25"/>
  <c r="Z4" i="25" s="1"/>
  <c r="AB3" i="25"/>
  <c r="W3" i="25"/>
  <c r="R3" i="25"/>
  <c r="E3" i="25"/>
  <c r="D3" i="25"/>
  <c r="C3" i="25"/>
  <c r="A3" i="25"/>
  <c r="AC3" i="25" s="1"/>
  <c r="E2" i="25"/>
  <c r="D2" i="25"/>
  <c r="C2" i="25"/>
  <c r="A2" i="25"/>
  <c r="P2" i="25" s="1"/>
  <c r="AC1" i="25"/>
  <c r="AB1" i="25"/>
  <c r="AA1" i="25"/>
  <c r="Z1" i="25"/>
  <c r="Y1" i="25"/>
  <c r="X1" i="25"/>
  <c r="W1" i="25"/>
  <c r="V1" i="25"/>
  <c r="U1" i="25"/>
  <c r="T1" i="25"/>
  <c r="S1" i="25"/>
  <c r="R1" i="25"/>
  <c r="Q1" i="25"/>
  <c r="P1" i="25"/>
  <c r="O1" i="25"/>
  <c r="N1" i="25"/>
  <c r="M1" i="25"/>
  <c r="L1" i="25"/>
  <c r="K1" i="25"/>
  <c r="J1" i="25"/>
  <c r="AC39" i="25" l="1"/>
  <c r="L3" i="25"/>
  <c r="P10" i="25"/>
  <c r="K15" i="25"/>
  <c r="R16" i="25"/>
  <c r="X26" i="25"/>
  <c r="L27" i="25"/>
  <c r="AA27" i="25"/>
  <c r="O30" i="25"/>
  <c r="V31" i="25"/>
  <c r="P45" i="25"/>
  <c r="P49" i="25"/>
  <c r="Q51" i="25"/>
  <c r="AC54" i="25"/>
  <c r="X55" i="25"/>
  <c r="S56" i="25"/>
  <c r="K57" i="25"/>
  <c r="AB59" i="25"/>
  <c r="X60" i="25"/>
  <c r="AA64" i="25"/>
  <c r="R65" i="25"/>
  <c r="P67" i="25"/>
  <c r="U76" i="25"/>
  <c r="V77" i="25"/>
  <c r="AA80" i="25"/>
  <c r="S81" i="25"/>
  <c r="L85" i="25"/>
  <c r="AB85" i="25"/>
  <c r="K86" i="25"/>
  <c r="Z86" i="25"/>
  <c r="J87" i="25"/>
  <c r="AA87" i="25"/>
  <c r="X88" i="25"/>
  <c r="B90" i="25"/>
  <c r="K94" i="25"/>
  <c r="S98" i="25"/>
  <c r="O85" i="25"/>
  <c r="AC85" i="25"/>
  <c r="AB55" i="25"/>
  <c r="AB77" i="25"/>
  <c r="W81" i="25"/>
  <c r="B85" i="25"/>
  <c r="P85" i="25"/>
  <c r="O86" i="25"/>
  <c r="AB86" i="25"/>
  <c r="Z98" i="25"/>
  <c r="V65" i="25"/>
  <c r="V49" i="25"/>
  <c r="X2" i="25"/>
  <c r="W45" i="25"/>
  <c r="M62" i="25"/>
  <c r="AA81" i="25"/>
  <c r="AA98" i="25"/>
  <c r="B27" i="25"/>
  <c r="P27" i="25"/>
  <c r="R27" i="25"/>
  <c r="O41" i="25"/>
  <c r="W49" i="25"/>
  <c r="M54" i="25"/>
  <c r="Z67" i="25"/>
  <c r="Q87" i="25"/>
  <c r="AB10" i="25"/>
  <c r="O31" i="25"/>
  <c r="AB31" i="25"/>
  <c r="P72" i="25"/>
  <c r="T85" i="25"/>
  <c r="B87" i="25"/>
  <c r="AC101" i="25"/>
  <c r="O27" i="25"/>
  <c r="AB27" i="25"/>
  <c r="W10" i="25"/>
  <c r="V45" i="25"/>
  <c r="AC56" i="25"/>
  <c r="AB65" i="25"/>
  <c r="O72" i="25"/>
  <c r="P22" i="25"/>
  <c r="T27" i="25"/>
  <c r="Z41" i="25"/>
  <c r="AA45" i="25"/>
  <c r="AA49" i="25"/>
  <c r="Q62" i="25"/>
  <c r="R87" i="25"/>
  <c r="R7" i="25"/>
  <c r="Z8" i="25"/>
  <c r="U13" i="25"/>
  <c r="X17" i="25"/>
  <c r="X18" i="25"/>
  <c r="Y21" i="25"/>
  <c r="W22" i="25"/>
  <c r="V27" i="25"/>
  <c r="B31" i="25"/>
  <c r="P31" i="25"/>
  <c r="T37" i="25"/>
  <c r="AB45" i="25"/>
  <c r="AB49" i="25"/>
  <c r="U50" i="25"/>
  <c r="J51" i="25"/>
  <c r="AB51" i="25"/>
  <c r="L53" i="25"/>
  <c r="AA53" i="25"/>
  <c r="R54" i="25"/>
  <c r="M55" i="25"/>
  <c r="W57" i="25"/>
  <c r="O60" i="25"/>
  <c r="O61" i="25"/>
  <c r="R62" i="25"/>
  <c r="K65" i="25"/>
  <c r="W68" i="25"/>
  <c r="U72" i="25"/>
  <c r="L81" i="25"/>
  <c r="Q83" i="25"/>
  <c r="V85" i="25"/>
  <c r="T86" i="25"/>
  <c r="U87" i="25"/>
  <c r="L88" i="25"/>
  <c r="M89" i="25"/>
  <c r="O90" i="25"/>
  <c r="AA94" i="25"/>
  <c r="AA54" i="25"/>
  <c r="AC55" i="25"/>
  <c r="W65" i="25"/>
  <c r="X10" i="25"/>
  <c r="O22" i="25"/>
  <c r="R85" i="25"/>
  <c r="B86" i="25"/>
  <c r="P86" i="25"/>
  <c r="Q54" i="25"/>
  <c r="V57" i="25"/>
  <c r="AB81" i="25"/>
  <c r="R86" i="25"/>
  <c r="J90" i="25"/>
  <c r="L10" i="25"/>
  <c r="AC21" i="25"/>
  <c r="X22" i="25"/>
  <c r="J27" i="25"/>
  <c r="W27" i="25"/>
  <c r="R31" i="25"/>
  <c r="K45" i="25"/>
  <c r="K49" i="25"/>
  <c r="Z50" i="25"/>
  <c r="L51" i="25"/>
  <c r="O53" i="25"/>
  <c r="AB53" i="25"/>
  <c r="W54" i="25"/>
  <c r="Q55" i="25"/>
  <c r="AA57" i="25"/>
  <c r="P60" i="25"/>
  <c r="AA61" i="25"/>
  <c r="Y62" i="25"/>
  <c r="J85" i="25"/>
  <c r="W85" i="25"/>
  <c r="V86" i="25"/>
  <c r="W87" i="25"/>
  <c r="T89" i="25"/>
  <c r="X90" i="25"/>
  <c r="V15" i="25"/>
  <c r="J15" i="25"/>
  <c r="W15" i="25"/>
  <c r="AB15" i="25"/>
  <c r="B15" i="25"/>
  <c r="P15" i="25"/>
  <c r="O15" i="25"/>
  <c r="R15" i="25"/>
  <c r="T15" i="25"/>
  <c r="H134" i="25"/>
  <c r="I134" i="25" s="1"/>
  <c r="F135" i="25"/>
  <c r="F143" i="25"/>
  <c r="F145" i="25"/>
  <c r="H146" i="25"/>
  <c r="I146" i="25" s="1"/>
  <c r="F147" i="25"/>
  <c r="G149" i="25"/>
  <c r="F153" i="25"/>
  <c r="G157" i="25"/>
  <c r="H158" i="25"/>
  <c r="I158" i="25" s="1"/>
  <c r="G160" i="25"/>
  <c r="F161" i="25"/>
  <c r="G164" i="25"/>
  <c r="G166" i="25"/>
  <c r="G168" i="25"/>
  <c r="G169" i="25"/>
  <c r="F172" i="25"/>
  <c r="G175" i="25"/>
  <c r="G176" i="25"/>
  <c r="G177" i="25"/>
  <c r="F178" i="25"/>
  <c r="G185" i="25"/>
  <c r="F186" i="25"/>
  <c r="G187" i="25"/>
  <c r="G193" i="25"/>
  <c r="G195" i="25"/>
  <c r="H198" i="25"/>
  <c r="I198" i="25" s="1"/>
  <c r="G180" i="25"/>
  <c r="G182" i="25"/>
  <c r="G183" i="25"/>
  <c r="G192" i="25"/>
  <c r="F139" i="25"/>
  <c r="G196" i="25"/>
  <c r="H142" i="25"/>
  <c r="I142" i="25" s="1"/>
  <c r="G184" i="25"/>
  <c r="F190" i="25"/>
  <c r="G191" i="25"/>
  <c r="G144" i="25"/>
  <c r="F188" i="25"/>
  <c r="G140" i="25"/>
  <c r="G148" i="25"/>
  <c r="F194" i="25"/>
  <c r="F197" i="25"/>
  <c r="H162" i="25"/>
  <c r="I162" i="25" s="1"/>
  <c r="H141" i="25"/>
  <c r="I141" i="25" s="1"/>
  <c r="G136" i="25"/>
  <c r="H138" i="25"/>
  <c r="I138" i="25" s="1"/>
  <c r="H155" i="25"/>
  <c r="I155" i="25" s="1"/>
  <c r="G167" i="25"/>
  <c r="G171" i="25"/>
  <c r="F137" i="25"/>
  <c r="F151" i="25"/>
  <c r="F150" i="25"/>
  <c r="G179" i="25"/>
  <c r="G199" i="25"/>
  <c r="F193" i="25"/>
  <c r="H102" i="25"/>
  <c r="I102" i="25" s="1"/>
  <c r="F103" i="25"/>
  <c r="F104" i="25"/>
  <c r="F105" i="25"/>
  <c r="H107" i="25"/>
  <c r="I107" i="25" s="1"/>
  <c r="H109" i="25"/>
  <c r="I109" i="25" s="1"/>
  <c r="H110" i="25"/>
  <c r="I110" i="25" s="1"/>
  <c r="F111" i="25"/>
  <c r="H112" i="25"/>
  <c r="I112" i="25" s="1"/>
  <c r="H113" i="25"/>
  <c r="I113" i="25" s="1"/>
  <c r="H114" i="25"/>
  <c r="I114" i="25" s="1"/>
  <c r="H115" i="25"/>
  <c r="I115" i="25" s="1"/>
  <c r="H116" i="25"/>
  <c r="I116" i="25" s="1"/>
  <c r="F117" i="25"/>
  <c r="G118" i="25"/>
  <c r="F119" i="25"/>
  <c r="G120" i="25"/>
  <c r="F121" i="25"/>
  <c r="H122" i="25"/>
  <c r="I122" i="25" s="1"/>
  <c r="G124" i="25"/>
  <c r="H125" i="25"/>
  <c r="I125" i="25" s="1"/>
  <c r="F126" i="25"/>
  <c r="F127" i="25"/>
  <c r="G128" i="25"/>
  <c r="F129" i="25"/>
  <c r="F131" i="25"/>
  <c r="G132" i="25"/>
  <c r="G133" i="25"/>
  <c r="F123" i="25"/>
  <c r="F174" i="25"/>
  <c r="F125" i="25"/>
  <c r="F198" i="25"/>
  <c r="F170" i="25"/>
  <c r="F132" i="25"/>
  <c r="F164" i="25"/>
  <c r="G139" i="25"/>
  <c r="F179" i="25"/>
  <c r="G146" i="25"/>
  <c r="F182" i="25"/>
  <c r="N37" i="25"/>
  <c r="X37" i="25"/>
  <c r="R37" i="25"/>
  <c r="AB37" i="25"/>
  <c r="B37" i="25"/>
  <c r="J37" i="25"/>
  <c r="Y36" i="25"/>
  <c r="AC36" i="25"/>
  <c r="S36" i="25"/>
  <c r="O36" i="25"/>
  <c r="Q36" i="25"/>
  <c r="N23" i="25"/>
  <c r="S23" i="25"/>
  <c r="X23" i="25"/>
  <c r="AA35" i="25"/>
  <c r="Z35" i="25"/>
  <c r="T35" i="25"/>
  <c r="O35" i="25"/>
  <c r="J35" i="25"/>
  <c r="B35" i="25"/>
  <c r="K35" i="25"/>
  <c r="R35" i="25"/>
  <c r="X35" i="25"/>
  <c r="Z79" i="25"/>
  <c r="N79" i="25"/>
  <c r="P79" i="25"/>
  <c r="J79" i="25"/>
  <c r="B79" i="25"/>
  <c r="Y91" i="25"/>
  <c r="AC91" i="25"/>
  <c r="S91" i="25"/>
  <c r="N91" i="25"/>
  <c r="K34" i="25"/>
  <c r="U79" i="25"/>
  <c r="F155" i="25"/>
  <c r="F109" i="25"/>
  <c r="H127" i="25"/>
  <c r="I127" i="25" s="1"/>
  <c r="F134" i="25"/>
  <c r="F157" i="25"/>
  <c r="N3" i="25"/>
  <c r="S3" i="25"/>
  <c r="X3" i="25"/>
  <c r="R8" i="25"/>
  <c r="AC8" i="25"/>
  <c r="K14" i="25"/>
  <c r="S14" i="25"/>
  <c r="AA14" i="25"/>
  <c r="M17" i="25"/>
  <c r="AC17" i="25"/>
  <c r="J19" i="25"/>
  <c r="T19" i="25"/>
  <c r="B20" i="25"/>
  <c r="J20" i="25"/>
  <c r="Z20" i="25"/>
  <c r="B23" i="25"/>
  <c r="J23" i="25"/>
  <c r="O23" i="25"/>
  <c r="T23" i="25"/>
  <c r="Z23" i="25"/>
  <c r="B24" i="25"/>
  <c r="J24" i="25"/>
  <c r="U24" i="25"/>
  <c r="S41" i="25"/>
  <c r="P48" i="25"/>
  <c r="S61" i="25"/>
  <c r="AC69" i="25"/>
  <c r="Z69" i="25"/>
  <c r="T69" i="25"/>
  <c r="O69" i="25"/>
  <c r="J69" i="25"/>
  <c r="B69" i="25"/>
  <c r="W69" i="25"/>
  <c r="P69" i="25"/>
  <c r="AB69" i="25"/>
  <c r="V69" i="25"/>
  <c r="N69" i="25"/>
  <c r="K69" i="25"/>
  <c r="X69" i="25"/>
  <c r="AC73" i="25"/>
  <c r="AB73" i="25"/>
  <c r="W73" i="25"/>
  <c r="R73" i="25"/>
  <c r="L73" i="25"/>
  <c r="Z73" i="25"/>
  <c r="S73" i="25"/>
  <c r="K73" i="25"/>
  <c r="X73" i="25"/>
  <c r="P73" i="25"/>
  <c r="J73" i="25"/>
  <c r="B73" i="25"/>
  <c r="AA73" i="25"/>
  <c r="Y79" i="25"/>
  <c r="G121" i="25"/>
  <c r="H136" i="25"/>
  <c r="I136" i="25" s="1"/>
  <c r="H143" i="25"/>
  <c r="I143" i="25" s="1"/>
  <c r="G172" i="25"/>
  <c r="J3" i="25"/>
  <c r="O3" i="25"/>
  <c r="T3" i="25"/>
  <c r="Z3" i="25"/>
  <c r="J7" i="25"/>
  <c r="Z7" i="25"/>
  <c r="B11" i="25"/>
  <c r="J11" i="25"/>
  <c r="O11" i="25"/>
  <c r="T11" i="25"/>
  <c r="Z11" i="25"/>
  <c r="Y12" i="25"/>
  <c r="L14" i="25"/>
  <c r="T14" i="25"/>
  <c r="AB14" i="25"/>
  <c r="P17" i="25"/>
  <c r="K18" i="25"/>
  <c r="S18" i="25"/>
  <c r="AA18" i="25"/>
  <c r="K19" i="25"/>
  <c r="P19" i="25"/>
  <c r="V19" i="25"/>
  <c r="AA19" i="25"/>
  <c r="M20" i="25"/>
  <c r="AC20" i="25"/>
  <c r="K22" i="25"/>
  <c r="S22" i="25"/>
  <c r="AA22" i="25"/>
  <c r="K23" i="25"/>
  <c r="P23" i="25"/>
  <c r="V23" i="25"/>
  <c r="AA23" i="25"/>
  <c r="M24" i="25"/>
  <c r="V24" i="25"/>
  <c r="L26" i="25"/>
  <c r="T26" i="25"/>
  <c r="AB26" i="25"/>
  <c r="K30" i="25"/>
  <c r="S30" i="25"/>
  <c r="AA30" i="25"/>
  <c r="O34" i="25"/>
  <c r="N35" i="25"/>
  <c r="V35" i="25"/>
  <c r="AC35" i="25"/>
  <c r="AA38" i="25"/>
  <c r="Q38" i="25"/>
  <c r="W38" i="25"/>
  <c r="M38" i="25"/>
  <c r="K38" i="25"/>
  <c r="AB39" i="25"/>
  <c r="Q39" i="25"/>
  <c r="X39" i="25"/>
  <c r="M39" i="25"/>
  <c r="L39" i="25"/>
  <c r="AC40" i="25"/>
  <c r="S40" i="25"/>
  <c r="Y40" i="25"/>
  <c r="O40" i="25"/>
  <c r="M40" i="25"/>
  <c r="B41" i="25"/>
  <c r="J41" i="25"/>
  <c r="AC43" i="25"/>
  <c r="Y43" i="25"/>
  <c r="T43" i="25"/>
  <c r="N43" i="25"/>
  <c r="AA48" i="25"/>
  <c r="B61" i="25"/>
  <c r="J61" i="25"/>
  <c r="L69" i="25"/>
  <c r="AA69" i="25"/>
  <c r="O73" i="25"/>
  <c r="AC74" i="25"/>
  <c r="S74" i="25"/>
  <c r="R74" i="25"/>
  <c r="Y78" i="25"/>
  <c r="J78" i="25"/>
  <c r="B78" i="25"/>
  <c r="U78" i="25"/>
  <c r="O78" i="25"/>
  <c r="N78" i="25"/>
  <c r="X84" i="25"/>
  <c r="Q84" i="25"/>
  <c r="Y84" i="25"/>
  <c r="O84" i="25"/>
  <c r="W84" i="25"/>
  <c r="M84" i="25"/>
  <c r="L84" i="25"/>
  <c r="AC84" i="25"/>
  <c r="R91" i="25"/>
  <c r="Y101" i="25"/>
  <c r="X101" i="25"/>
  <c r="M101" i="25"/>
  <c r="W101" i="25"/>
  <c r="S101" i="25"/>
  <c r="L101" i="25"/>
  <c r="N19" i="25"/>
  <c r="S19" i="25"/>
  <c r="X19" i="25"/>
  <c r="U20" i="25"/>
  <c r="R24" i="25"/>
  <c r="AC24" i="25"/>
  <c r="Z34" i="25"/>
  <c r="X34" i="25"/>
  <c r="P34" i="25"/>
  <c r="T34" i="25"/>
  <c r="AC100" i="25"/>
  <c r="V100" i="25"/>
  <c r="L100" i="25"/>
  <c r="AB100" i="25"/>
  <c r="P100" i="25"/>
  <c r="Z100" i="25"/>
  <c r="J100" i="25"/>
  <c r="B100" i="25"/>
  <c r="Q100" i="25"/>
  <c r="H108" i="25"/>
  <c r="I108" i="25" s="1"/>
  <c r="H130" i="25"/>
  <c r="I130" i="25" s="1"/>
  <c r="H120" i="25"/>
  <c r="I120" i="25" s="1"/>
  <c r="F141" i="25"/>
  <c r="F148" i="25"/>
  <c r="F168" i="25"/>
  <c r="N7" i="25"/>
  <c r="S7" i="25"/>
  <c r="X7" i="25"/>
  <c r="N11" i="25"/>
  <c r="S11" i="25"/>
  <c r="X11" i="25"/>
  <c r="B19" i="25"/>
  <c r="O19" i="25"/>
  <c r="Z19" i="25"/>
  <c r="K26" i="25"/>
  <c r="S26" i="25"/>
  <c r="AA26" i="25"/>
  <c r="L34" i="25"/>
  <c r="W34" i="25"/>
  <c r="L35" i="25"/>
  <c r="S35" i="25"/>
  <c r="AB35" i="25"/>
  <c r="AC41" i="25"/>
  <c r="AB41" i="25"/>
  <c r="W41" i="25"/>
  <c r="R41" i="25"/>
  <c r="L41" i="25"/>
  <c r="AA41" i="25"/>
  <c r="V41" i="25"/>
  <c r="P41" i="25"/>
  <c r="K41" i="25"/>
  <c r="W61" i="25"/>
  <c r="R61" i="25"/>
  <c r="L61" i="25"/>
  <c r="AC61" i="25"/>
  <c r="V61" i="25"/>
  <c r="P61" i="25"/>
  <c r="K61" i="25"/>
  <c r="N73" i="25"/>
  <c r="H111" i="25"/>
  <c r="I111" i="25" s="1"/>
  <c r="H129" i="25"/>
  <c r="I129" i="25" s="1"/>
  <c r="H160" i="25"/>
  <c r="I160" i="25" s="1"/>
  <c r="G186" i="25"/>
  <c r="B3" i="25"/>
  <c r="B7" i="25"/>
  <c r="O7" i="25"/>
  <c r="T7" i="25"/>
  <c r="B8" i="25"/>
  <c r="J8" i="25"/>
  <c r="U8" i="25"/>
  <c r="F114" i="25"/>
  <c r="G123" i="25"/>
  <c r="G130" i="25"/>
  <c r="G137" i="25"/>
  <c r="H145" i="25"/>
  <c r="I145" i="25" s="1"/>
  <c r="H153" i="25"/>
  <c r="I153" i="25" s="1"/>
  <c r="F162" i="25"/>
  <c r="F175" i="25"/>
  <c r="G190" i="25"/>
  <c r="K3" i="25"/>
  <c r="P3" i="25"/>
  <c r="V3" i="25"/>
  <c r="AA3" i="25"/>
  <c r="K7" i="25"/>
  <c r="P7" i="25"/>
  <c r="V7" i="25"/>
  <c r="AA7" i="25"/>
  <c r="M8" i="25"/>
  <c r="K10" i="25"/>
  <c r="S10" i="25"/>
  <c r="AA10" i="25"/>
  <c r="K11" i="25"/>
  <c r="P11" i="25"/>
  <c r="V11" i="25"/>
  <c r="AA11" i="25"/>
  <c r="O14" i="25"/>
  <c r="W14" i="25"/>
  <c r="N15" i="25"/>
  <c r="S15" i="25"/>
  <c r="X15" i="25"/>
  <c r="U17" i="25"/>
  <c r="L18" i="25"/>
  <c r="T18" i="25"/>
  <c r="AB18" i="25"/>
  <c r="L19" i="25"/>
  <c r="R19" i="25"/>
  <c r="W19" i="25"/>
  <c r="AB19" i="25"/>
  <c r="R20" i="25"/>
  <c r="M21" i="25"/>
  <c r="L22" i="25"/>
  <c r="T22" i="25"/>
  <c r="AB22" i="25"/>
  <c r="L23" i="25"/>
  <c r="R23" i="25"/>
  <c r="W23" i="25"/>
  <c r="AB23" i="25"/>
  <c r="N24" i="25"/>
  <c r="O26" i="25"/>
  <c r="W26" i="25"/>
  <c r="N27" i="25"/>
  <c r="S27" i="25"/>
  <c r="X27" i="25"/>
  <c r="M29" i="25"/>
  <c r="L30" i="25"/>
  <c r="T30" i="25"/>
  <c r="AB30" i="25"/>
  <c r="S34" i="25"/>
  <c r="AB34" i="25"/>
  <c r="P35" i="25"/>
  <c r="W35" i="25"/>
  <c r="AB36" i="25"/>
  <c r="T36" i="25"/>
  <c r="M36" i="25"/>
  <c r="L36" i="25"/>
  <c r="W36" i="25"/>
  <c r="AC37" i="25"/>
  <c r="AA37" i="25"/>
  <c r="V37" i="25"/>
  <c r="P37" i="25"/>
  <c r="K37" i="25"/>
  <c r="Z37" i="25"/>
  <c r="O37" i="25"/>
  <c r="W37" i="25"/>
  <c r="R38" i="25"/>
  <c r="R39" i="25"/>
  <c r="T40" i="25"/>
  <c r="N41" i="25"/>
  <c r="X41" i="25"/>
  <c r="P44" i="25"/>
  <c r="X52" i="25"/>
  <c r="Q52" i="25"/>
  <c r="AC52" i="25"/>
  <c r="W52" i="25"/>
  <c r="O52" i="25"/>
  <c r="L52" i="25"/>
  <c r="Y52" i="25"/>
  <c r="N61" i="25"/>
  <c r="Y61" i="25"/>
  <c r="Z66" i="25"/>
  <c r="R66" i="25"/>
  <c r="K66" i="25"/>
  <c r="V66" i="25"/>
  <c r="M66" i="25"/>
  <c r="AC66" i="25"/>
  <c r="U66" i="25"/>
  <c r="J66" i="25"/>
  <c r="B66" i="25"/>
  <c r="O66" i="25"/>
  <c r="R69" i="25"/>
  <c r="AB71" i="25"/>
  <c r="T71" i="25"/>
  <c r="M71" i="25"/>
  <c r="T73" i="25"/>
  <c r="Z78" i="25"/>
  <c r="S84" i="25"/>
  <c r="AC89" i="25"/>
  <c r="W89" i="25"/>
  <c r="O89" i="25"/>
  <c r="AB89" i="25"/>
  <c r="S89" i="25"/>
  <c r="Y89" i="25"/>
  <c r="Q89" i="25"/>
  <c r="L89" i="25"/>
  <c r="AC90" i="25"/>
  <c r="AB90" i="25"/>
  <c r="W90" i="25"/>
  <c r="R90" i="25"/>
  <c r="L90" i="25"/>
  <c r="AA90" i="25"/>
  <c r="T90" i="25"/>
  <c r="N90" i="25"/>
  <c r="Z90" i="25"/>
  <c r="S90" i="25"/>
  <c r="K90" i="25"/>
  <c r="V90" i="25"/>
  <c r="R92" i="25"/>
  <c r="Q101" i="25"/>
  <c r="N45" i="25"/>
  <c r="S45" i="25"/>
  <c r="X45" i="25"/>
  <c r="S46" i="25"/>
  <c r="N49" i="25"/>
  <c r="S49" i="25"/>
  <c r="X49" i="25"/>
  <c r="O50" i="25"/>
  <c r="V50" i="25"/>
  <c r="AC50" i="25"/>
  <c r="N57" i="25"/>
  <c r="S57" i="25"/>
  <c r="X57" i="25"/>
  <c r="N58" i="25"/>
  <c r="K60" i="25"/>
  <c r="S60" i="25"/>
  <c r="AA60" i="25"/>
  <c r="L64" i="25"/>
  <c r="AC65" i="25"/>
  <c r="AA65" i="25"/>
  <c r="N65" i="25"/>
  <c r="S65" i="25"/>
  <c r="X65" i="25"/>
  <c r="AC77" i="25"/>
  <c r="Z77" i="25"/>
  <c r="T77" i="25"/>
  <c r="O77" i="25"/>
  <c r="J77" i="25"/>
  <c r="B77" i="25"/>
  <c r="K77" i="25"/>
  <c r="R77" i="25"/>
  <c r="X77" i="25"/>
  <c r="L80" i="25"/>
  <c r="AB80" i="25"/>
  <c r="W82" i="25"/>
  <c r="Q82" i="25"/>
  <c r="J82" i="25"/>
  <c r="B82" i="25"/>
  <c r="K82" i="25"/>
  <c r="U82" i="25"/>
  <c r="AC82" i="25"/>
  <c r="AB88" i="25"/>
  <c r="U88" i="25"/>
  <c r="M88" i="25"/>
  <c r="Q88" i="25"/>
  <c r="Z88" i="25"/>
  <c r="AC94" i="25"/>
  <c r="AB94" i="25"/>
  <c r="W94" i="25"/>
  <c r="R94" i="25"/>
  <c r="L94" i="25"/>
  <c r="O94" i="25"/>
  <c r="V94" i="25"/>
  <c r="AC98" i="25"/>
  <c r="AB98" i="25"/>
  <c r="W98" i="25"/>
  <c r="R98" i="25"/>
  <c r="L98" i="25"/>
  <c r="O98" i="25"/>
  <c r="V98" i="25"/>
  <c r="AC99" i="25"/>
  <c r="Z99" i="25"/>
  <c r="O99" i="25"/>
  <c r="U99" i="25"/>
  <c r="N31" i="25"/>
  <c r="S31" i="25"/>
  <c r="X31" i="25"/>
  <c r="M33" i="25"/>
  <c r="AC33" i="25"/>
  <c r="B45" i="25"/>
  <c r="J45" i="25"/>
  <c r="O45" i="25"/>
  <c r="T45" i="25"/>
  <c r="Z45" i="25"/>
  <c r="B49" i="25"/>
  <c r="J49" i="25"/>
  <c r="O49" i="25"/>
  <c r="T49" i="25"/>
  <c r="Z49" i="25"/>
  <c r="B50" i="25"/>
  <c r="J50" i="25"/>
  <c r="Q50" i="25"/>
  <c r="P51" i="25"/>
  <c r="V51" i="25"/>
  <c r="N53" i="25"/>
  <c r="S53" i="25"/>
  <c r="X53" i="25"/>
  <c r="K54" i="25"/>
  <c r="L55" i="25"/>
  <c r="M56" i="25"/>
  <c r="B57" i="25"/>
  <c r="J57" i="25"/>
  <c r="O57" i="25"/>
  <c r="T57" i="25"/>
  <c r="Z57" i="25"/>
  <c r="L60" i="25"/>
  <c r="T60" i="25"/>
  <c r="AB60" i="25"/>
  <c r="L62" i="25"/>
  <c r="B65" i="25"/>
  <c r="J65" i="25"/>
  <c r="O65" i="25"/>
  <c r="T65" i="25"/>
  <c r="Z65" i="25"/>
  <c r="X67" i="25"/>
  <c r="Q67" i="25"/>
  <c r="J67" i="25"/>
  <c r="B67" i="25"/>
  <c r="L67" i="25"/>
  <c r="U67" i="25"/>
  <c r="AC67" i="25"/>
  <c r="R70" i="25"/>
  <c r="AC72" i="25"/>
  <c r="T72" i="25"/>
  <c r="M72" i="25"/>
  <c r="X72" i="25"/>
  <c r="L77" i="25"/>
  <c r="S77" i="25"/>
  <c r="AA77" i="25"/>
  <c r="P80" i="25"/>
  <c r="AC81" i="25"/>
  <c r="Z81" i="25"/>
  <c r="T81" i="25"/>
  <c r="O81" i="25"/>
  <c r="J81" i="25"/>
  <c r="B81" i="25"/>
  <c r="K81" i="25"/>
  <c r="R81" i="25"/>
  <c r="X81" i="25"/>
  <c r="M82" i="25"/>
  <c r="V82" i="25"/>
  <c r="B88" i="25"/>
  <c r="J88" i="25"/>
  <c r="R88" i="25"/>
  <c r="AC88" i="25"/>
  <c r="B94" i="25"/>
  <c r="J94" i="25"/>
  <c r="P94" i="25"/>
  <c r="X94" i="25"/>
  <c r="B98" i="25"/>
  <c r="J98" i="25"/>
  <c r="P98" i="25"/>
  <c r="X98" i="25"/>
  <c r="B99" i="25"/>
  <c r="J99" i="25"/>
  <c r="V99" i="25"/>
  <c r="L68" i="25"/>
  <c r="S68" i="25"/>
  <c r="P83" i="25"/>
  <c r="V83" i="25"/>
  <c r="N85" i="25"/>
  <c r="S85" i="25"/>
  <c r="X85" i="25"/>
  <c r="N86" i="25"/>
  <c r="S86" i="25"/>
  <c r="X86" i="25"/>
  <c r="O87" i="25"/>
  <c r="V87" i="25"/>
  <c r="O4" i="25"/>
  <c r="P5" i="25"/>
  <c r="X5" i="25"/>
  <c r="Z6" i="25"/>
  <c r="V6" i="25"/>
  <c r="R6" i="25"/>
  <c r="N6" i="25"/>
  <c r="J6" i="25"/>
  <c r="B6" i="25"/>
  <c r="AC6" i="25"/>
  <c r="Y6" i="25"/>
  <c r="U6" i="25"/>
  <c r="Q6" i="25"/>
  <c r="M6" i="25"/>
  <c r="W6" i="25"/>
  <c r="O6" i="25"/>
  <c r="K6" i="25"/>
  <c r="T6" i="25"/>
  <c r="AA25" i="25"/>
  <c r="W25" i="25"/>
  <c r="S25" i="25"/>
  <c r="O25" i="25"/>
  <c r="K25" i="25"/>
  <c r="Z25" i="25"/>
  <c r="V25" i="25"/>
  <c r="R25" i="25"/>
  <c r="N25" i="25"/>
  <c r="J25" i="25"/>
  <c r="B25" i="25"/>
  <c r="Y25" i="25"/>
  <c r="Q25" i="25"/>
  <c r="X25" i="25"/>
  <c r="P25" i="25"/>
  <c r="AC25" i="25"/>
  <c r="U25" i="25"/>
  <c r="M25" i="25"/>
  <c r="AA96" i="25"/>
  <c r="W96" i="25"/>
  <c r="S96" i="25"/>
  <c r="O96" i="25"/>
  <c r="K96" i="25"/>
  <c r="AC96" i="25"/>
  <c r="X96" i="25"/>
  <c r="R96" i="25"/>
  <c r="M96" i="25"/>
  <c r="AB96" i="25"/>
  <c r="V96" i="25"/>
  <c r="Q96" i="25"/>
  <c r="L96" i="25"/>
  <c r="Z96" i="25"/>
  <c r="P96" i="25"/>
  <c r="Y96" i="25"/>
  <c r="N96" i="25"/>
  <c r="U96" i="25"/>
  <c r="T96" i="25"/>
  <c r="J96" i="25"/>
  <c r="B96" i="25"/>
  <c r="H150" i="25"/>
  <c r="I150" i="25" s="1"/>
  <c r="G150" i="25"/>
  <c r="G156" i="25"/>
  <c r="H156" i="25"/>
  <c r="I156" i="25" s="1"/>
  <c r="G165" i="25"/>
  <c r="F165" i="25"/>
  <c r="H196" i="25"/>
  <c r="I196" i="25" s="1"/>
  <c r="F196" i="25"/>
  <c r="G155" i="25"/>
  <c r="Z2" i="25"/>
  <c r="V2" i="25"/>
  <c r="R2" i="25"/>
  <c r="N2" i="25"/>
  <c r="J2" i="25"/>
  <c r="B2" i="25"/>
  <c r="AB2" i="25"/>
  <c r="W2" i="25"/>
  <c r="Q2" i="25"/>
  <c r="L2" i="25"/>
  <c r="K2" i="25"/>
  <c r="S2" i="25"/>
  <c r="Y2" i="25"/>
  <c r="B4" i="25"/>
  <c r="Y4" i="25"/>
  <c r="AA9" i="25"/>
  <c r="W9" i="25"/>
  <c r="S9" i="25"/>
  <c r="O9" i="25"/>
  <c r="K9" i="25"/>
  <c r="Z9" i="25"/>
  <c r="V9" i="25"/>
  <c r="R9" i="25"/>
  <c r="N9" i="25"/>
  <c r="J9" i="25"/>
  <c r="B9" i="25"/>
  <c r="AC9" i="25"/>
  <c r="U9" i="25"/>
  <c r="M9" i="25"/>
  <c r="L9" i="25"/>
  <c r="X9" i="25"/>
  <c r="T25" i="25"/>
  <c r="AB28" i="25"/>
  <c r="X28" i="25"/>
  <c r="T28" i="25"/>
  <c r="P28" i="25"/>
  <c r="L28" i="25"/>
  <c r="AA28" i="25"/>
  <c r="W28" i="25"/>
  <c r="S28" i="25"/>
  <c r="O28" i="25"/>
  <c r="K28" i="25"/>
  <c r="V28" i="25"/>
  <c r="N28" i="25"/>
  <c r="AC28" i="25"/>
  <c r="U28" i="25"/>
  <c r="M28" i="25"/>
  <c r="Z28" i="25"/>
  <c r="R28" i="25"/>
  <c r="J28" i="25"/>
  <c r="B28" i="25"/>
  <c r="Q28" i="25"/>
  <c r="AB42" i="25"/>
  <c r="X42" i="25"/>
  <c r="T42" i="25"/>
  <c r="P42" i="25"/>
  <c r="L42" i="25"/>
  <c r="AA42" i="25"/>
  <c r="V42" i="25"/>
  <c r="Q42" i="25"/>
  <c r="K42" i="25"/>
  <c r="Z42" i="25"/>
  <c r="U42" i="25"/>
  <c r="O42" i="25"/>
  <c r="J42" i="25"/>
  <c r="B42" i="25"/>
  <c r="S42" i="25"/>
  <c r="AC42" i="25"/>
  <c r="R42" i="25"/>
  <c r="Y42" i="25"/>
  <c r="N42" i="25"/>
  <c r="M42" i="25"/>
  <c r="AA5" i="25"/>
  <c r="W5" i="25"/>
  <c r="S5" i="25"/>
  <c r="O5" i="25"/>
  <c r="K5" i="25"/>
  <c r="AB5" i="25"/>
  <c r="V5" i="25"/>
  <c r="Q5" i="25"/>
  <c r="L5" i="25"/>
  <c r="G152" i="25"/>
  <c r="F152" i="25"/>
  <c r="F159" i="25"/>
  <c r="G159" i="25"/>
  <c r="F163" i="25"/>
  <c r="H163" i="25"/>
  <c r="I163" i="25" s="1"/>
  <c r="G173" i="25"/>
  <c r="F173" i="25"/>
  <c r="G181" i="25"/>
  <c r="F181" i="25"/>
  <c r="G200" i="25"/>
  <c r="F200" i="25"/>
  <c r="F115" i="25"/>
  <c r="F120" i="25"/>
  <c r="H124" i="25"/>
  <c r="I124" i="25" s="1"/>
  <c r="G127" i="25"/>
  <c r="H131" i="25"/>
  <c r="I131" i="25" s="1"/>
  <c r="H133" i="25"/>
  <c r="I133" i="25" s="1"/>
  <c r="F136" i="25"/>
  <c r="H140" i="25"/>
  <c r="I140" i="25" s="1"/>
  <c r="G143" i="25"/>
  <c r="H147" i="25"/>
  <c r="I147" i="25" s="1"/>
  <c r="H151" i="25"/>
  <c r="I151" i="25" s="1"/>
  <c r="F158" i="25"/>
  <c r="G162" i="25"/>
  <c r="F169" i="25"/>
  <c r="F176" i="25"/>
  <c r="F183" i="25"/>
  <c r="G197" i="25"/>
  <c r="L6" i="25"/>
  <c r="F110" i="25"/>
  <c r="F113" i="25"/>
  <c r="H118" i="25"/>
  <c r="I118" i="25" s="1"/>
  <c r="H121" i="25"/>
  <c r="I121" i="25" s="1"/>
  <c r="G122" i="25"/>
  <c r="F124" i="25"/>
  <c r="H128" i="25"/>
  <c r="I128" i="25" s="1"/>
  <c r="G129" i="25"/>
  <c r="G131" i="25"/>
  <c r="F133" i="25"/>
  <c r="H135" i="25"/>
  <c r="I135" i="25" s="1"/>
  <c r="H137" i="25"/>
  <c r="I137" i="25" s="1"/>
  <c r="G138" i="25"/>
  <c r="F140" i="25"/>
  <c r="F142" i="25"/>
  <c r="H144" i="25"/>
  <c r="I144" i="25" s="1"/>
  <c r="G145" i="25"/>
  <c r="G147" i="25"/>
  <c r="F149" i="25"/>
  <c r="G151" i="25"/>
  <c r="G153" i="25"/>
  <c r="F156" i="25"/>
  <c r="G158" i="25"/>
  <c r="H161" i="25"/>
  <c r="I161" i="25" s="1"/>
  <c r="G163" i="25"/>
  <c r="F166" i="25"/>
  <c r="G170" i="25"/>
  <c r="G174" i="25"/>
  <c r="F177" i="25"/>
  <c r="F180" i="25"/>
  <c r="F184" i="25"/>
  <c r="G188" i="25"/>
  <c r="F191" i="25"/>
  <c r="H195" i="25"/>
  <c r="I195" i="25" s="1"/>
  <c r="H197" i="25"/>
  <c r="I197" i="25" s="1"/>
  <c r="F199" i="25"/>
  <c r="M2" i="25"/>
  <c r="T2" i="25"/>
  <c r="AA2" i="25"/>
  <c r="M4" i="25"/>
  <c r="S4" i="25"/>
  <c r="M5" i="25"/>
  <c r="T5" i="25"/>
  <c r="Z5" i="25"/>
  <c r="P6" i="25"/>
  <c r="AA6" i="25"/>
  <c r="P9" i="25"/>
  <c r="Y9" i="25"/>
  <c r="AB12" i="25"/>
  <c r="X12" i="25"/>
  <c r="T12" i="25"/>
  <c r="P12" i="25"/>
  <c r="L12" i="25"/>
  <c r="AA12" i="25"/>
  <c r="S12" i="25"/>
  <c r="K12" i="25"/>
  <c r="W12" i="25"/>
  <c r="O12" i="25"/>
  <c r="AC12" i="25"/>
  <c r="U12" i="25"/>
  <c r="M12" i="25"/>
  <c r="Z12" i="25"/>
  <c r="R12" i="25"/>
  <c r="J12" i="25"/>
  <c r="B12" i="25"/>
  <c r="N12" i="25"/>
  <c r="AA13" i="25"/>
  <c r="W13" i="25"/>
  <c r="S13" i="25"/>
  <c r="O13" i="25"/>
  <c r="K13" i="25"/>
  <c r="J13" i="25"/>
  <c r="Z13" i="25"/>
  <c r="V13" i="25"/>
  <c r="R13" i="25"/>
  <c r="N13" i="25"/>
  <c r="B13" i="25"/>
  <c r="Y13" i="25"/>
  <c r="Q13" i="25"/>
  <c r="X13" i="25"/>
  <c r="P13" i="25"/>
  <c r="L13" i="25"/>
  <c r="AB13" i="25"/>
  <c r="AB16" i="25"/>
  <c r="X16" i="25"/>
  <c r="T16" i="25"/>
  <c r="P16" i="25"/>
  <c r="L16" i="25"/>
  <c r="W16" i="25"/>
  <c r="O16" i="25"/>
  <c r="AA16" i="25"/>
  <c r="S16" i="25"/>
  <c r="K16" i="25"/>
  <c r="V16" i="25"/>
  <c r="N16" i="25"/>
  <c r="AC16" i="25"/>
  <c r="U16" i="25"/>
  <c r="M16" i="25"/>
  <c r="Y16" i="25"/>
  <c r="AB25" i="25"/>
  <c r="Y28" i="25"/>
  <c r="AA47" i="25"/>
  <c r="W47" i="25"/>
  <c r="S47" i="25"/>
  <c r="O47" i="25"/>
  <c r="K47" i="25"/>
  <c r="AC47" i="25"/>
  <c r="X47" i="25"/>
  <c r="R47" i="25"/>
  <c r="M47" i="25"/>
  <c r="AB47" i="25"/>
  <c r="V47" i="25"/>
  <c r="Q47" i="25"/>
  <c r="L47" i="25"/>
  <c r="Z47" i="25"/>
  <c r="U47" i="25"/>
  <c r="P47" i="25"/>
  <c r="J47" i="25"/>
  <c r="B47" i="25"/>
  <c r="Y47" i="25"/>
  <c r="T47" i="25"/>
  <c r="N47" i="25"/>
  <c r="AB4" i="25"/>
  <c r="X4" i="25"/>
  <c r="T4" i="25"/>
  <c r="P4" i="25"/>
  <c r="L4" i="25"/>
  <c r="AA4" i="25"/>
  <c r="V4" i="25"/>
  <c r="Q4" i="25"/>
  <c r="K4" i="25"/>
  <c r="W4" i="25"/>
  <c r="L25" i="25"/>
  <c r="H126" i="25"/>
  <c r="I126" i="25" s="1"/>
  <c r="H154" i="25"/>
  <c r="I154" i="25" s="1"/>
  <c r="F154" i="25"/>
  <c r="G189" i="25"/>
  <c r="F189" i="25"/>
  <c r="F107" i="25"/>
  <c r="F112" i="25"/>
  <c r="F122" i="25"/>
  <c r="G125" i="25"/>
  <c r="G134" i="25"/>
  <c r="F138" i="25"/>
  <c r="G141" i="25"/>
  <c r="H149" i="25"/>
  <c r="I149" i="25" s="1"/>
  <c r="F160" i="25"/>
  <c r="F187" i="25"/>
  <c r="G194" i="25"/>
  <c r="H199" i="25"/>
  <c r="I199" i="25" s="1"/>
  <c r="J4" i="25"/>
  <c r="R4" i="25"/>
  <c r="B5" i="25"/>
  <c r="J5" i="25"/>
  <c r="Y5" i="25"/>
  <c r="X6" i="25"/>
  <c r="F108" i="25"/>
  <c r="G116" i="25"/>
  <c r="G119" i="25"/>
  <c r="H123" i="25"/>
  <c r="I123" i="25" s="1"/>
  <c r="G126" i="25"/>
  <c r="F128" i="25"/>
  <c r="F130" i="25"/>
  <c r="H132" i="25"/>
  <c r="I132" i="25" s="1"/>
  <c r="G135" i="25"/>
  <c r="H139" i="25"/>
  <c r="I139" i="25" s="1"/>
  <c r="G142" i="25"/>
  <c r="F144" i="25"/>
  <c r="F146" i="25"/>
  <c r="H148" i="25"/>
  <c r="I148" i="25" s="1"/>
  <c r="H152" i="25"/>
  <c r="I152" i="25" s="1"/>
  <c r="G154" i="25"/>
  <c r="H157" i="25"/>
  <c r="I157" i="25" s="1"/>
  <c r="H159" i="25"/>
  <c r="I159" i="25" s="1"/>
  <c r="G161" i="25"/>
  <c r="F167" i="25"/>
  <c r="F171" i="25"/>
  <c r="G178" i="25"/>
  <c r="F185" i="25"/>
  <c r="F192" i="25"/>
  <c r="F195" i="25"/>
  <c r="G198" i="25"/>
  <c r="H200" i="25"/>
  <c r="I200" i="25" s="1"/>
  <c r="O2" i="25"/>
  <c r="U2" i="25"/>
  <c r="AC2" i="25"/>
  <c r="N4" i="25"/>
  <c r="U4" i="25"/>
  <c r="AC4" i="25"/>
  <c r="N5" i="25"/>
  <c r="U5" i="25"/>
  <c r="AC5" i="25"/>
  <c r="S6" i="25"/>
  <c r="AB6" i="25"/>
  <c r="Q9" i="25"/>
  <c r="AB9" i="25"/>
  <c r="Q12" i="25"/>
  <c r="M13" i="25"/>
  <c r="AC13" i="25"/>
  <c r="B16" i="25"/>
  <c r="J16" i="25"/>
  <c r="Z16" i="25"/>
  <c r="AB8" i="25"/>
  <c r="X8" i="25"/>
  <c r="T8" i="25"/>
  <c r="P8" i="25"/>
  <c r="L8" i="25"/>
  <c r="AA8" i="25"/>
  <c r="W8" i="25"/>
  <c r="S8" i="25"/>
  <c r="O8" i="25"/>
  <c r="K8" i="25"/>
  <c r="Q8" i="25"/>
  <c r="Y8" i="25"/>
  <c r="Q17" i="25"/>
  <c r="N20" i="25"/>
  <c r="AA21" i="25"/>
  <c r="W21" i="25"/>
  <c r="S21" i="25"/>
  <c r="O21" i="25"/>
  <c r="K21" i="25"/>
  <c r="Z21" i="25"/>
  <c r="V21" i="25"/>
  <c r="R21" i="25"/>
  <c r="N21" i="25"/>
  <c r="J21" i="25"/>
  <c r="B21" i="25"/>
  <c r="L21" i="25"/>
  <c r="T21" i="25"/>
  <c r="AB21" i="25"/>
  <c r="AB24" i="25"/>
  <c r="X24" i="25"/>
  <c r="T24" i="25"/>
  <c r="P24" i="25"/>
  <c r="L24" i="25"/>
  <c r="K24" i="25"/>
  <c r="AA24" i="25"/>
  <c r="W24" i="25"/>
  <c r="S24" i="25"/>
  <c r="O24" i="25"/>
  <c r="Q24" i="25"/>
  <c r="Y24" i="25"/>
  <c r="P29" i="25"/>
  <c r="X29" i="25"/>
  <c r="M32" i="25"/>
  <c r="U32" i="25"/>
  <c r="AC32" i="25"/>
  <c r="Q33" i="25"/>
  <c r="R43" i="25"/>
  <c r="AB46" i="25"/>
  <c r="X46" i="25"/>
  <c r="T46" i="25"/>
  <c r="P46" i="25"/>
  <c r="L46" i="25"/>
  <c r="AC46" i="25"/>
  <c r="W46" i="25"/>
  <c r="R46" i="25"/>
  <c r="M46" i="25"/>
  <c r="AA46" i="25"/>
  <c r="V46" i="25"/>
  <c r="Q46" i="25"/>
  <c r="K46" i="25"/>
  <c r="Z46" i="25"/>
  <c r="U46" i="25"/>
  <c r="O46" i="25"/>
  <c r="J46" i="25"/>
  <c r="B46" i="25"/>
  <c r="N46" i="25"/>
  <c r="AA59" i="25"/>
  <c r="W59" i="25"/>
  <c r="S59" i="25"/>
  <c r="O59" i="25"/>
  <c r="K59" i="25"/>
  <c r="Z59" i="25"/>
  <c r="V59" i="25"/>
  <c r="R59" i="25"/>
  <c r="N59" i="25"/>
  <c r="J59" i="25"/>
  <c r="B59" i="25"/>
  <c r="Y59" i="25"/>
  <c r="Q59" i="25"/>
  <c r="X59" i="25"/>
  <c r="P59" i="25"/>
  <c r="AC59" i="25"/>
  <c r="U59" i="25"/>
  <c r="M59" i="25"/>
  <c r="L59" i="25"/>
  <c r="AA17" i="25"/>
  <c r="W17" i="25"/>
  <c r="S17" i="25"/>
  <c r="O17" i="25"/>
  <c r="K17" i="25"/>
  <c r="Z17" i="25"/>
  <c r="N17" i="25"/>
  <c r="B17" i="25"/>
  <c r="V17" i="25"/>
  <c r="R17" i="25"/>
  <c r="J17" i="25"/>
  <c r="L17" i="25"/>
  <c r="T17" i="25"/>
  <c r="AB17" i="25"/>
  <c r="AB20" i="25"/>
  <c r="X20" i="25"/>
  <c r="T20" i="25"/>
  <c r="P20" i="25"/>
  <c r="L20" i="25"/>
  <c r="AA20" i="25"/>
  <c r="W20" i="25"/>
  <c r="S20" i="25"/>
  <c r="O20" i="25"/>
  <c r="K20" i="25"/>
  <c r="Q20" i="25"/>
  <c r="Y20" i="25"/>
  <c r="Q29" i="25"/>
  <c r="N32" i="25"/>
  <c r="AA33" i="25"/>
  <c r="W33" i="25"/>
  <c r="S33" i="25"/>
  <c r="O33" i="25"/>
  <c r="K33" i="25"/>
  <c r="Z33" i="25"/>
  <c r="V33" i="25"/>
  <c r="R33" i="25"/>
  <c r="N33" i="25"/>
  <c r="J33" i="25"/>
  <c r="B33" i="25"/>
  <c r="L33" i="25"/>
  <c r="T33" i="25"/>
  <c r="AB33" i="25"/>
  <c r="Z44" i="25"/>
  <c r="V44" i="25"/>
  <c r="R44" i="25"/>
  <c r="N44" i="25"/>
  <c r="J44" i="25"/>
  <c r="B44" i="25"/>
  <c r="AC44" i="25"/>
  <c r="X44" i="25"/>
  <c r="S44" i="25"/>
  <c r="M44" i="25"/>
  <c r="AB44" i="25"/>
  <c r="W44" i="25"/>
  <c r="Q44" i="25"/>
  <c r="L44" i="25"/>
  <c r="K44" i="25"/>
  <c r="U44" i="25"/>
  <c r="AA75" i="25"/>
  <c r="W75" i="25"/>
  <c r="S75" i="25"/>
  <c r="O75" i="25"/>
  <c r="K75" i="25"/>
  <c r="AB75" i="25"/>
  <c r="V75" i="25"/>
  <c r="Q75" i="25"/>
  <c r="L75" i="25"/>
  <c r="Z75" i="25"/>
  <c r="U75" i="25"/>
  <c r="P75" i="25"/>
  <c r="J75" i="25"/>
  <c r="B75" i="25"/>
  <c r="AC75" i="25"/>
  <c r="R75" i="25"/>
  <c r="Y75" i="25"/>
  <c r="N75" i="25"/>
  <c r="X75" i="25"/>
  <c r="T75" i="25"/>
  <c r="M75" i="25"/>
  <c r="AA29" i="25"/>
  <c r="W29" i="25"/>
  <c r="S29" i="25"/>
  <c r="O29" i="25"/>
  <c r="K29" i="25"/>
  <c r="Z29" i="25"/>
  <c r="V29" i="25"/>
  <c r="R29" i="25"/>
  <c r="N29" i="25"/>
  <c r="J29" i="25"/>
  <c r="B29" i="25"/>
  <c r="L29" i="25"/>
  <c r="T29" i="25"/>
  <c r="AB29" i="25"/>
  <c r="AB32" i="25"/>
  <c r="X32" i="25"/>
  <c r="T32" i="25"/>
  <c r="P32" i="25"/>
  <c r="L32" i="25"/>
  <c r="AA32" i="25"/>
  <c r="W32" i="25"/>
  <c r="S32" i="25"/>
  <c r="O32" i="25"/>
  <c r="K32" i="25"/>
  <c r="Q32" i="25"/>
  <c r="Y32" i="25"/>
  <c r="AA43" i="25"/>
  <c r="W43" i="25"/>
  <c r="S43" i="25"/>
  <c r="O43" i="25"/>
  <c r="K43" i="25"/>
  <c r="AB43" i="25"/>
  <c r="V43" i="25"/>
  <c r="Q43" i="25"/>
  <c r="L43" i="25"/>
  <c r="Z43" i="25"/>
  <c r="U43" i="25"/>
  <c r="P43" i="25"/>
  <c r="J43" i="25"/>
  <c r="B43" i="25"/>
  <c r="M43" i="25"/>
  <c r="X43" i="25"/>
  <c r="O44" i="25"/>
  <c r="Y44" i="25"/>
  <c r="Z48" i="25"/>
  <c r="V48" i="25"/>
  <c r="R48" i="25"/>
  <c r="N48" i="25"/>
  <c r="J48" i="25"/>
  <c r="B48" i="25"/>
  <c r="Y48" i="25"/>
  <c r="T48" i="25"/>
  <c r="O48" i="25"/>
  <c r="AC48" i="25"/>
  <c r="X48" i="25"/>
  <c r="S48" i="25"/>
  <c r="M48" i="25"/>
  <c r="AB48" i="25"/>
  <c r="W48" i="25"/>
  <c r="Q48" i="25"/>
  <c r="L48" i="25"/>
  <c r="K48" i="25"/>
  <c r="AB58" i="25"/>
  <c r="X58" i="25"/>
  <c r="T58" i="25"/>
  <c r="P58" i="25"/>
  <c r="L58" i="25"/>
  <c r="AA58" i="25"/>
  <c r="W58" i="25"/>
  <c r="S58" i="25"/>
  <c r="O58" i="25"/>
  <c r="K58" i="25"/>
  <c r="Q58" i="25"/>
  <c r="Y58" i="25"/>
  <c r="AA63" i="25"/>
  <c r="W63" i="25"/>
  <c r="S63" i="25"/>
  <c r="O63" i="25"/>
  <c r="K63" i="25"/>
  <c r="AC63" i="25"/>
  <c r="X63" i="25"/>
  <c r="R63" i="25"/>
  <c r="M63" i="25"/>
  <c r="AB63" i="25"/>
  <c r="U63" i="25"/>
  <c r="N63" i="25"/>
  <c r="Z63" i="25"/>
  <c r="T63" i="25"/>
  <c r="L63" i="25"/>
  <c r="V63" i="25"/>
  <c r="Z93" i="25"/>
  <c r="V93" i="25"/>
  <c r="R93" i="25"/>
  <c r="N93" i="25"/>
  <c r="J93" i="25"/>
  <c r="B93" i="25"/>
  <c r="AC93" i="25"/>
  <c r="X93" i="25"/>
  <c r="S93" i="25"/>
  <c r="M93" i="25"/>
  <c r="AB93" i="25"/>
  <c r="W93" i="25"/>
  <c r="Q93" i="25"/>
  <c r="L93" i="25"/>
  <c r="AA93" i="25"/>
  <c r="P93" i="25"/>
  <c r="Y93" i="25"/>
  <c r="O93" i="25"/>
  <c r="U93" i="25"/>
  <c r="T93" i="25"/>
  <c r="K93" i="25"/>
  <c r="M10" i="25"/>
  <c r="Q10" i="25"/>
  <c r="U10" i="25"/>
  <c r="Y10" i="25"/>
  <c r="AC10" i="25"/>
  <c r="M18" i="25"/>
  <c r="U18" i="25"/>
  <c r="Y18" i="25"/>
  <c r="AC18" i="25"/>
  <c r="M22" i="25"/>
  <c r="Q22" i="25"/>
  <c r="U22" i="25"/>
  <c r="Y22" i="25"/>
  <c r="AC22" i="25"/>
  <c r="M26" i="25"/>
  <c r="Q26" i="25"/>
  <c r="U26" i="25"/>
  <c r="Y26" i="25"/>
  <c r="AC26" i="25"/>
  <c r="M30" i="25"/>
  <c r="Q30" i="25"/>
  <c r="U30" i="25"/>
  <c r="Y30" i="25"/>
  <c r="AC30" i="25"/>
  <c r="M34" i="25"/>
  <c r="Q34" i="25"/>
  <c r="U34" i="25"/>
  <c r="Y34" i="25"/>
  <c r="AC34" i="25"/>
  <c r="AB38" i="25"/>
  <c r="X38" i="25"/>
  <c r="T38" i="25"/>
  <c r="P38" i="25"/>
  <c r="L38" i="25"/>
  <c r="N38" i="25"/>
  <c r="S38" i="25"/>
  <c r="Y38" i="25"/>
  <c r="AA39" i="25"/>
  <c r="W39" i="25"/>
  <c r="S39" i="25"/>
  <c r="O39" i="25"/>
  <c r="K39" i="25"/>
  <c r="N39" i="25"/>
  <c r="T39" i="25"/>
  <c r="Y39" i="25"/>
  <c r="Z40" i="25"/>
  <c r="V40" i="25"/>
  <c r="R40" i="25"/>
  <c r="N40" i="25"/>
  <c r="J40" i="25"/>
  <c r="B40" i="25"/>
  <c r="K40" i="25"/>
  <c r="P40" i="25"/>
  <c r="U40" i="25"/>
  <c r="AA40" i="25"/>
  <c r="AB54" i="25"/>
  <c r="X54" i="25"/>
  <c r="T54" i="25"/>
  <c r="P54" i="25"/>
  <c r="L54" i="25"/>
  <c r="N54" i="25"/>
  <c r="S54" i="25"/>
  <c r="Y54" i="25"/>
  <c r="AA55" i="25"/>
  <c r="W55" i="25"/>
  <c r="S55" i="25"/>
  <c r="O55" i="25"/>
  <c r="K55" i="25"/>
  <c r="N55" i="25"/>
  <c r="T55" i="25"/>
  <c r="Y55" i="25"/>
  <c r="Z56" i="25"/>
  <c r="V56" i="25"/>
  <c r="R56" i="25"/>
  <c r="N56" i="25"/>
  <c r="J56" i="25"/>
  <c r="B56" i="25"/>
  <c r="K56" i="25"/>
  <c r="P56" i="25"/>
  <c r="U56" i="25"/>
  <c r="AA56" i="25"/>
  <c r="B58" i="25"/>
  <c r="J58" i="25"/>
  <c r="R58" i="25"/>
  <c r="Z58" i="25"/>
  <c r="B63" i="25"/>
  <c r="J63" i="25"/>
  <c r="Y63" i="25"/>
  <c r="AB70" i="25"/>
  <c r="X70" i="25"/>
  <c r="T70" i="25"/>
  <c r="P70" i="25"/>
  <c r="L70" i="25"/>
  <c r="Z70" i="25"/>
  <c r="U70" i="25"/>
  <c r="O70" i="25"/>
  <c r="J70" i="25"/>
  <c r="B70" i="25"/>
  <c r="AC70" i="25"/>
  <c r="V70" i="25"/>
  <c r="N70" i="25"/>
  <c r="AA70" i="25"/>
  <c r="S70" i="25"/>
  <c r="M70" i="25"/>
  <c r="K70" i="25"/>
  <c r="Y70" i="25"/>
  <c r="AB95" i="25"/>
  <c r="X95" i="25"/>
  <c r="T95" i="25"/>
  <c r="P95" i="25"/>
  <c r="L95" i="25"/>
  <c r="AC95" i="25"/>
  <c r="W95" i="25"/>
  <c r="R95" i="25"/>
  <c r="M95" i="25"/>
  <c r="AA95" i="25"/>
  <c r="V95" i="25"/>
  <c r="Q95" i="25"/>
  <c r="K95" i="25"/>
  <c r="Z95" i="25"/>
  <c r="O95" i="25"/>
  <c r="Y95" i="25"/>
  <c r="N95" i="25"/>
  <c r="U95" i="25"/>
  <c r="S95" i="25"/>
  <c r="Z97" i="25"/>
  <c r="V97" i="25"/>
  <c r="R97" i="25"/>
  <c r="N97" i="25"/>
  <c r="J97" i="25"/>
  <c r="B97" i="25"/>
  <c r="Y97" i="25"/>
  <c r="T97" i="25"/>
  <c r="O97" i="25"/>
  <c r="AC97" i="25"/>
  <c r="X97" i="25"/>
  <c r="S97" i="25"/>
  <c r="M97" i="25"/>
  <c r="AB97" i="25"/>
  <c r="Q97" i="25"/>
  <c r="AA97" i="25"/>
  <c r="P97" i="25"/>
  <c r="W97" i="25"/>
  <c r="U97" i="25"/>
  <c r="K97" i="25"/>
  <c r="M14" i="25"/>
  <c r="Q14" i="25"/>
  <c r="U14" i="25"/>
  <c r="Y14" i="25"/>
  <c r="AC14" i="25"/>
  <c r="Q18" i="25"/>
  <c r="M3" i="25"/>
  <c r="Q3" i="25"/>
  <c r="U3" i="25"/>
  <c r="Y3" i="25"/>
  <c r="M7" i="25"/>
  <c r="Q7" i="25"/>
  <c r="U7" i="25"/>
  <c r="Y7" i="25"/>
  <c r="B10" i="25"/>
  <c r="J10" i="25"/>
  <c r="N10" i="25"/>
  <c r="R10" i="25"/>
  <c r="V10" i="25"/>
  <c r="M11" i="25"/>
  <c r="Q11" i="25"/>
  <c r="U11" i="25"/>
  <c r="Y11" i="25"/>
  <c r="B14" i="25"/>
  <c r="J14" i="25"/>
  <c r="N14" i="25"/>
  <c r="R14" i="25"/>
  <c r="V14" i="25"/>
  <c r="M15" i="25"/>
  <c r="Q15" i="25"/>
  <c r="U15" i="25"/>
  <c r="Y15" i="25"/>
  <c r="B18" i="25"/>
  <c r="J18" i="25"/>
  <c r="N18" i="25"/>
  <c r="R18" i="25"/>
  <c r="V18" i="25"/>
  <c r="M19" i="25"/>
  <c r="Q19" i="25"/>
  <c r="U19" i="25"/>
  <c r="Y19" i="25"/>
  <c r="B22" i="25"/>
  <c r="J22" i="25"/>
  <c r="N22" i="25"/>
  <c r="R22" i="25"/>
  <c r="V22" i="25"/>
  <c r="M23" i="25"/>
  <c r="Q23" i="25"/>
  <c r="U23" i="25"/>
  <c r="Y23" i="25"/>
  <c r="B26" i="25"/>
  <c r="J26" i="25"/>
  <c r="N26" i="25"/>
  <c r="R26" i="25"/>
  <c r="V26" i="25"/>
  <c r="M27" i="25"/>
  <c r="Q27" i="25"/>
  <c r="U27" i="25"/>
  <c r="Y27" i="25"/>
  <c r="B30" i="25"/>
  <c r="J30" i="25"/>
  <c r="N30" i="25"/>
  <c r="R30" i="25"/>
  <c r="V30" i="25"/>
  <c r="M31" i="25"/>
  <c r="Q31" i="25"/>
  <c r="U31" i="25"/>
  <c r="Y31" i="25"/>
  <c r="B34" i="25"/>
  <c r="J34" i="25"/>
  <c r="N34" i="25"/>
  <c r="R34" i="25"/>
  <c r="V34" i="25"/>
  <c r="M35" i="25"/>
  <c r="Q35" i="25"/>
  <c r="U35" i="25"/>
  <c r="Y35" i="25"/>
  <c r="Z36" i="25"/>
  <c r="V36" i="25"/>
  <c r="R36" i="25"/>
  <c r="N36" i="25"/>
  <c r="J36" i="25"/>
  <c r="B36" i="25"/>
  <c r="K36" i="25"/>
  <c r="P36" i="25"/>
  <c r="U36" i="25"/>
  <c r="AA36" i="25"/>
  <c r="B38" i="25"/>
  <c r="J38" i="25"/>
  <c r="O38" i="25"/>
  <c r="U38" i="25"/>
  <c r="Z38" i="25"/>
  <c r="B39" i="25"/>
  <c r="J39" i="25"/>
  <c r="P39" i="25"/>
  <c r="U39" i="25"/>
  <c r="Z39" i="25"/>
  <c r="L40" i="25"/>
  <c r="Q40" i="25"/>
  <c r="W40" i="25"/>
  <c r="AB40" i="25"/>
  <c r="AB50" i="25"/>
  <c r="X50" i="25"/>
  <c r="T50" i="25"/>
  <c r="P50" i="25"/>
  <c r="L50" i="25"/>
  <c r="N50" i="25"/>
  <c r="S50" i="25"/>
  <c r="Y50" i="25"/>
  <c r="AA51" i="25"/>
  <c r="W51" i="25"/>
  <c r="S51" i="25"/>
  <c r="O51" i="25"/>
  <c r="K51" i="25"/>
  <c r="N51" i="25"/>
  <c r="T51" i="25"/>
  <c r="Y51" i="25"/>
  <c r="Z52" i="25"/>
  <c r="V52" i="25"/>
  <c r="R52" i="25"/>
  <c r="N52" i="25"/>
  <c r="J52" i="25"/>
  <c r="B52" i="25"/>
  <c r="K52" i="25"/>
  <c r="P52" i="25"/>
  <c r="U52" i="25"/>
  <c r="AA52" i="25"/>
  <c r="B54" i="25"/>
  <c r="J54" i="25"/>
  <c r="O54" i="25"/>
  <c r="U54" i="25"/>
  <c r="Z54" i="25"/>
  <c r="B55" i="25"/>
  <c r="J55" i="25"/>
  <c r="P55" i="25"/>
  <c r="U55" i="25"/>
  <c r="Z55" i="25"/>
  <c r="L56" i="25"/>
  <c r="Q56" i="25"/>
  <c r="W56" i="25"/>
  <c r="AB56" i="25"/>
  <c r="M58" i="25"/>
  <c r="U58" i="25"/>
  <c r="AC58" i="25"/>
  <c r="P63" i="25"/>
  <c r="Z64" i="25"/>
  <c r="V64" i="25"/>
  <c r="R64" i="25"/>
  <c r="N64" i="25"/>
  <c r="J64" i="25"/>
  <c r="B64" i="25"/>
  <c r="Y64" i="25"/>
  <c r="T64" i="25"/>
  <c r="O64" i="25"/>
  <c r="AC64" i="25"/>
  <c r="W64" i="25"/>
  <c r="P64" i="25"/>
  <c r="AB64" i="25"/>
  <c r="U64" i="25"/>
  <c r="M64" i="25"/>
  <c r="K64" i="25"/>
  <c r="X64" i="25"/>
  <c r="Q70" i="25"/>
  <c r="AA71" i="25"/>
  <c r="W71" i="25"/>
  <c r="S71" i="25"/>
  <c r="O71" i="25"/>
  <c r="K71" i="25"/>
  <c r="Z71" i="25"/>
  <c r="U71" i="25"/>
  <c r="P71" i="25"/>
  <c r="J71" i="25"/>
  <c r="B71" i="25"/>
  <c r="X71" i="25"/>
  <c r="Q71" i="25"/>
  <c r="AC71" i="25"/>
  <c r="V71" i="25"/>
  <c r="N71" i="25"/>
  <c r="L71" i="25"/>
  <c r="Y71" i="25"/>
  <c r="Z76" i="25"/>
  <c r="V76" i="25"/>
  <c r="R76" i="25"/>
  <c r="N76" i="25"/>
  <c r="J76" i="25"/>
  <c r="B76" i="25"/>
  <c r="AC76" i="25"/>
  <c r="X76" i="25"/>
  <c r="S76" i="25"/>
  <c r="M76" i="25"/>
  <c r="AB76" i="25"/>
  <c r="W76" i="25"/>
  <c r="Q76" i="25"/>
  <c r="L76" i="25"/>
  <c r="T76" i="25"/>
  <c r="AA76" i="25"/>
  <c r="P76" i="25"/>
  <c r="K76" i="25"/>
  <c r="B95" i="25"/>
  <c r="J95" i="25"/>
  <c r="L97" i="25"/>
  <c r="M60" i="25"/>
  <c r="Q60" i="25"/>
  <c r="U60" i="25"/>
  <c r="Y60" i="25"/>
  <c r="AC60" i="25"/>
  <c r="AB62" i="25"/>
  <c r="X62" i="25"/>
  <c r="AC62" i="25"/>
  <c r="W62" i="25"/>
  <c r="S62" i="25"/>
  <c r="O62" i="25"/>
  <c r="K62" i="25"/>
  <c r="N62" i="25"/>
  <c r="T62" i="25"/>
  <c r="Z62" i="25"/>
  <c r="AB74" i="25"/>
  <c r="X74" i="25"/>
  <c r="T74" i="25"/>
  <c r="P74" i="25"/>
  <c r="L74" i="25"/>
  <c r="AA74" i="25"/>
  <c r="V74" i="25"/>
  <c r="Q74" i="25"/>
  <c r="K74" i="25"/>
  <c r="Z74" i="25"/>
  <c r="U74" i="25"/>
  <c r="O74" i="25"/>
  <c r="J74" i="25"/>
  <c r="B74" i="25"/>
  <c r="M74" i="25"/>
  <c r="W74" i="25"/>
  <c r="M37" i="25"/>
  <c r="Q37" i="25"/>
  <c r="U37" i="25"/>
  <c r="Y37" i="25"/>
  <c r="M41" i="25"/>
  <c r="Q41" i="25"/>
  <c r="U41" i="25"/>
  <c r="Y41" i="25"/>
  <c r="M45" i="25"/>
  <c r="Q45" i="25"/>
  <c r="U45" i="25"/>
  <c r="Y45" i="25"/>
  <c r="M49" i="25"/>
  <c r="Q49" i="25"/>
  <c r="U49" i="25"/>
  <c r="Y49" i="25"/>
  <c r="M53" i="25"/>
  <c r="Q53" i="25"/>
  <c r="U53" i="25"/>
  <c r="Y53" i="25"/>
  <c r="M57" i="25"/>
  <c r="Q57" i="25"/>
  <c r="U57" i="25"/>
  <c r="Y57" i="25"/>
  <c r="B60" i="25"/>
  <c r="J60" i="25"/>
  <c r="N60" i="25"/>
  <c r="R60" i="25"/>
  <c r="V60" i="25"/>
  <c r="AB61" i="25"/>
  <c r="X61" i="25"/>
  <c r="M61" i="25"/>
  <c r="Q61" i="25"/>
  <c r="U61" i="25"/>
  <c r="Z61" i="25"/>
  <c r="B62" i="25"/>
  <c r="J62" i="25"/>
  <c r="P62" i="25"/>
  <c r="U62" i="25"/>
  <c r="AA62" i="25"/>
  <c r="Z72" i="25"/>
  <c r="V72" i="25"/>
  <c r="R72" i="25"/>
  <c r="N72" i="25"/>
  <c r="J72" i="25"/>
  <c r="B72" i="25"/>
  <c r="AB72" i="25"/>
  <c r="W72" i="25"/>
  <c r="Q72" i="25"/>
  <c r="L72" i="25"/>
  <c r="K72" i="25"/>
  <c r="S72" i="25"/>
  <c r="Y72" i="25"/>
  <c r="N74" i="25"/>
  <c r="Y74" i="25"/>
  <c r="AB78" i="25"/>
  <c r="X78" i="25"/>
  <c r="T78" i="25"/>
  <c r="P78" i="25"/>
  <c r="L78" i="25"/>
  <c r="AC78" i="25"/>
  <c r="W78" i="25"/>
  <c r="R78" i="25"/>
  <c r="M78" i="25"/>
  <c r="AA78" i="25"/>
  <c r="V78" i="25"/>
  <c r="Q78" i="25"/>
  <c r="K78" i="25"/>
  <c r="S78" i="25"/>
  <c r="AA79" i="25"/>
  <c r="W79" i="25"/>
  <c r="S79" i="25"/>
  <c r="O79" i="25"/>
  <c r="K79" i="25"/>
  <c r="AC79" i="25"/>
  <c r="X79" i="25"/>
  <c r="R79" i="25"/>
  <c r="M79" i="25"/>
  <c r="AB79" i="25"/>
  <c r="V79" i="25"/>
  <c r="Q79" i="25"/>
  <c r="L79" i="25"/>
  <c r="T79" i="25"/>
  <c r="Z80" i="25"/>
  <c r="V80" i="25"/>
  <c r="R80" i="25"/>
  <c r="N80" i="25"/>
  <c r="J80" i="25"/>
  <c r="B80" i="25"/>
  <c r="Y80" i="25"/>
  <c r="T80" i="25"/>
  <c r="O80" i="25"/>
  <c r="AC80" i="25"/>
  <c r="X80" i="25"/>
  <c r="S80" i="25"/>
  <c r="M80" i="25"/>
  <c r="K80" i="25"/>
  <c r="U80" i="25"/>
  <c r="AA92" i="25"/>
  <c r="W92" i="25"/>
  <c r="S92" i="25"/>
  <c r="O92" i="25"/>
  <c r="K92" i="25"/>
  <c r="AB92" i="25"/>
  <c r="V92" i="25"/>
  <c r="Q92" i="25"/>
  <c r="L92" i="25"/>
  <c r="Z92" i="25"/>
  <c r="U92" i="25"/>
  <c r="P92" i="25"/>
  <c r="J92" i="25"/>
  <c r="B92" i="25"/>
  <c r="M92" i="25"/>
  <c r="X92" i="25"/>
  <c r="AB66" i="25"/>
  <c r="X66" i="25"/>
  <c r="T66" i="25"/>
  <c r="P66" i="25"/>
  <c r="L66" i="25"/>
  <c r="N66" i="25"/>
  <c r="S66" i="25"/>
  <c r="Y66" i="25"/>
  <c r="AA67" i="25"/>
  <c r="W67" i="25"/>
  <c r="S67" i="25"/>
  <c r="O67" i="25"/>
  <c r="K67" i="25"/>
  <c r="N67" i="25"/>
  <c r="T67" i="25"/>
  <c r="Y67" i="25"/>
  <c r="Z68" i="25"/>
  <c r="V68" i="25"/>
  <c r="R68" i="25"/>
  <c r="N68" i="25"/>
  <c r="J68" i="25"/>
  <c r="B68" i="25"/>
  <c r="K68" i="25"/>
  <c r="P68" i="25"/>
  <c r="U68" i="25"/>
  <c r="AA68" i="25"/>
  <c r="AB82" i="25"/>
  <c r="X82" i="25"/>
  <c r="T82" i="25"/>
  <c r="P82" i="25"/>
  <c r="L82" i="25"/>
  <c r="N82" i="25"/>
  <c r="S82" i="25"/>
  <c r="Y82" i="25"/>
  <c r="AA83" i="25"/>
  <c r="W83" i="25"/>
  <c r="S83" i="25"/>
  <c r="O83" i="25"/>
  <c r="K83" i="25"/>
  <c r="N83" i="25"/>
  <c r="T83" i="25"/>
  <c r="Y83" i="25"/>
  <c r="Z84" i="25"/>
  <c r="V84" i="25"/>
  <c r="R84" i="25"/>
  <c r="N84" i="25"/>
  <c r="J84" i="25"/>
  <c r="B84" i="25"/>
  <c r="K84" i="25"/>
  <c r="P84" i="25"/>
  <c r="U84" i="25"/>
  <c r="AA84" i="25"/>
  <c r="AB91" i="25"/>
  <c r="X91" i="25"/>
  <c r="T91" i="25"/>
  <c r="P91" i="25"/>
  <c r="L91" i="25"/>
  <c r="AA91" i="25"/>
  <c r="V91" i="25"/>
  <c r="Q91" i="25"/>
  <c r="K91" i="25"/>
  <c r="Z91" i="25"/>
  <c r="U91" i="25"/>
  <c r="O91" i="25"/>
  <c r="J91" i="25"/>
  <c r="B91" i="25"/>
  <c r="M91" i="25"/>
  <c r="W91" i="25"/>
  <c r="N92" i="25"/>
  <c r="Y92" i="25"/>
  <c r="M65" i="25"/>
  <c r="Q65" i="25"/>
  <c r="U65" i="25"/>
  <c r="Y65" i="25"/>
  <c r="M69" i="25"/>
  <c r="Q69" i="25"/>
  <c r="U69" i="25"/>
  <c r="Y69" i="25"/>
  <c r="M73" i="25"/>
  <c r="Q73" i="25"/>
  <c r="U73" i="25"/>
  <c r="Y73" i="25"/>
  <c r="M77" i="25"/>
  <c r="Q77" i="25"/>
  <c r="U77" i="25"/>
  <c r="Y77" i="25"/>
  <c r="M81" i="25"/>
  <c r="Q81" i="25"/>
  <c r="U81" i="25"/>
  <c r="Y81" i="25"/>
  <c r="M85" i="25"/>
  <c r="Q85" i="25"/>
  <c r="U85" i="25"/>
  <c r="Y85" i="25"/>
  <c r="AB87" i="25"/>
  <c r="X87" i="25"/>
  <c r="T87" i="25"/>
  <c r="P87" i="25"/>
  <c r="L87" i="25"/>
  <c r="N87" i="25"/>
  <c r="S87" i="25"/>
  <c r="Y87" i="25"/>
  <c r="AA88" i="25"/>
  <c r="W88" i="25"/>
  <c r="S88" i="25"/>
  <c r="O88" i="25"/>
  <c r="K88" i="25"/>
  <c r="N88" i="25"/>
  <c r="T88" i="25"/>
  <c r="Y88" i="25"/>
  <c r="Z89" i="25"/>
  <c r="V89" i="25"/>
  <c r="R89" i="25"/>
  <c r="N89" i="25"/>
  <c r="J89" i="25"/>
  <c r="B89" i="25"/>
  <c r="K89" i="25"/>
  <c r="P89" i="25"/>
  <c r="U89" i="25"/>
  <c r="AA89" i="25"/>
  <c r="M99" i="25"/>
  <c r="R99" i="25"/>
  <c r="W99" i="25"/>
  <c r="M100" i="25"/>
  <c r="R100" i="25"/>
  <c r="X100" i="25"/>
  <c r="O101" i="25"/>
  <c r="T101" i="25"/>
  <c r="AB99" i="25"/>
  <c r="X99" i="25"/>
  <c r="T99" i="25"/>
  <c r="P99" i="25"/>
  <c r="L99" i="25"/>
  <c r="N99" i="25"/>
  <c r="S99" i="25"/>
  <c r="Y99" i="25"/>
  <c r="AA100" i="25"/>
  <c r="W100" i="25"/>
  <c r="S100" i="25"/>
  <c r="O100" i="25"/>
  <c r="K100" i="25"/>
  <c r="N100" i="25"/>
  <c r="T100" i="25"/>
  <c r="Y100" i="25"/>
  <c r="Z101" i="25"/>
  <c r="V101" i="25"/>
  <c r="R101" i="25"/>
  <c r="N101" i="25"/>
  <c r="J101" i="25"/>
  <c r="B101" i="25"/>
  <c r="K101" i="25"/>
  <c r="P101" i="25"/>
  <c r="U101" i="25"/>
  <c r="AA101" i="25"/>
  <c r="M86" i="25"/>
  <c r="Q86" i="25"/>
  <c r="U86" i="25"/>
  <c r="Y86" i="25"/>
  <c r="M90" i="25"/>
  <c r="Q90" i="25"/>
  <c r="U90" i="25"/>
  <c r="Y90" i="25"/>
  <c r="M94" i="25"/>
  <c r="Q94" i="25"/>
  <c r="U94" i="25"/>
  <c r="Y94" i="25"/>
  <c r="M98" i="25"/>
  <c r="Q98" i="25"/>
  <c r="U98" i="25"/>
  <c r="Y98" i="25"/>
  <c r="H106" i="25"/>
  <c r="I106" i="25" s="1"/>
  <c r="G106" i="25"/>
  <c r="H103" i="25"/>
  <c r="I103" i="25" s="1"/>
  <c r="G103" i="25"/>
  <c r="F102" i="25"/>
  <c r="H104" i="25"/>
  <c r="I104" i="25" s="1"/>
  <c r="G104" i="25"/>
  <c r="G102" i="25"/>
  <c r="H105" i="25"/>
  <c r="I105" i="25" s="1"/>
  <c r="G105" i="25"/>
  <c r="F106" i="25"/>
  <c r="G107" i="25"/>
  <c r="G108" i="25"/>
  <c r="G109" i="25"/>
  <c r="G110" i="25"/>
  <c r="G111" i="25"/>
  <c r="G112" i="25"/>
  <c r="G113" i="25"/>
  <c r="G114" i="25"/>
  <c r="G115" i="25"/>
  <c r="G117" i="25"/>
  <c r="H119" i="25"/>
  <c r="I119" i="25" s="1"/>
  <c r="F116" i="25"/>
  <c r="H117" i="25"/>
  <c r="I117" i="25" s="1"/>
  <c r="F118" i="25"/>
  <c r="H164" i="25"/>
  <c r="I164" i="25" s="1"/>
  <c r="H165" i="25"/>
  <c r="I165" i="25" s="1"/>
  <c r="H166" i="25"/>
  <c r="I166" i="25" s="1"/>
  <c r="H167" i="25"/>
  <c r="I167" i="25" s="1"/>
  <c r="H168" i="25"/>
  <c r="I168" i="25" s="1"/>
  <c r="H169" i="25"/>
  <c r="I169" i="25" s="1"/>
  <c r="H170" i="25"/>
  <c r="I170" i="25" s="1"/>
  <c r="H171" i="25"/>
  <c r="I171" i="25" s="1"/>
  <c r="H172" i="25"/>
  <c r="I172" i="25" s="1"/>
  <c r="H173" i="25"/>
  <c r="I173" i="25" s="1"/>
  <c r="H174" i="25"/>
  <c r="I174" i="25" s="1"/>
  <c r="H175" i="25"/>
  <c r="I175" i="25" s="1"/>
  <c r="H176" i="25"/>
  <c r="I176" i="25" s="1"/>
  <c r="H177" i="25"/>
  <c r="I177" i="25" s="1"/>
  <c r="H178" i="25"/>
  <c r="I178" i="25" s="1"/>
  <c r="H179" i="25"/>
  <c r="I179" i="25" s="1"/>
  <c r="H180" i="25"/>
  <c r="I180" i="25" s="1"/>
  <c r="H181" i="25"/>
  <c r="I181" i="25" s="1"/>
  <c r="H182" i="25"/>
  <c r="I182" i="25" s="1"/>
  <c r="H183" i="25"/>
  <c r="I183" i="25" s="1"/>
  <c r="H184" i="25"/>
  <c r="I184" i="25" s="1"/>
  <c r="H185" i="25"/>
  <c r="I185" i="25" s="1"/>
  <c r="H186" i="25"/>
  <c r="I186" i="25" s="1"/>
  <c r="H187" i="25"/>
  <c r="I187" i="25" s="1"/>
  <c r="H188" i="25"/>
  <c r="I188" i="25" s="1"/>
  <c r="H189" i="25"/>
  <c r="I189" i="25" s="1"/>
  <c r="H190" i="25"/>
  <c r="I190" i="25" s="1"/>
  <c r="H191" i="25"/>
  <c r="I191" i="25" s="1"/>
  <c r="H192" i="25"/>
  <c r="I192" i="25" s="1"/>
  <c r="H193" i="25"/>
  <c r="I193" i="25" s="1"/>
  <c r="H194" i="25"/>
  <c r="I194" i="25" s="1"/>
  <c r="H21" i="25" l="1"/>
  <c r="I21" i="25" s="1"/>
  <c r="G24" i="25"/>
  <c r="G16" i="25"/>
  <c r="F13" i="25"/>
  <c r="G65" i="25"/>
  <c r="F36" i="25"/>
  <c r="H37" i="25"/>
  <c r="I37" i="25" s="1"/>
  <c r="F101" i="25"/>
  <c r="F100" i="25"/>
  <c r="G87" i="25"/>
  <c r="F69" i="25"/>
  <c r="H65" i="25"/>
  <c r="I65" i="25" s="1"/>
  <c r="F92" i="25"/>
  <c r="G61" i="25"/>
  <c r="F57" i="25"/>
  <c r="G53" i="25"/>
  <c r="G41" i="25"/>
  <c r="F71" i="25"/>
  <c r="H54" i="25"/>
  <c r="I54" i="25" s="1"/>
  <c r="H38" i="25"/>
  <c r="I38" i="25" s="1"/>
  <c r="G30" i="25"/>
  <c r="G14" i="25"/>
  <c r="F11" i="25"/>
  <c r="F7" i="25"/>
  <c r="F3" i="25"/>
  <c r="F75" i="25"/>
  <c r="H44" i="25"/>
  <c r="I44" i="25" s="1"/>
  <c r="F20" i="25"/>
  <c r="H17" i="25"/>
  <c r="I17" i="25" s="1"/>
  <c r="G28" i="25"/>
  <c r="G96" i="25"/>
  <c r="F37" i="25"/>
  <c r="H79" i="25"/>
  <c r="I79" i="25" s="1"/>
  <c r="H22" i="25"/>
  <c r="I22" i="25" s="1"/>
  <c r="H24" i="25"/>
  <c r="I24" i="25" s="1"/>
  <c r="G21" i="25"/>
  <c r="H16" i="25"/>
  <c r="I16" i="25" s="1"/>
  <c r="H13" i="25"/>
  <c r="I13" i="25" s="1"/>
  <c r="H25" i="25"/>
  <c r="I25" i="25" s="1"/>
  <c r="F76" i="25"/>
  <c r="F52" i="25"/>
  <c r="H32" i="25"/>
  <c r="I32" i="25" s="1"/>
  <c r="G72" i="25"/>
  <c r="F48" i="25"/>
  <c r="H101" i="25"/>
  <c r="I101" i="25" s="1"/>
  <c r="F40" i="25"/>
  <c r="F34" i="25"/>
  <c r="H53" i="25"/>
  <c r="I53" i="25" s="1"/>
  <c r="F87" i="25"/>
  <c r="F72" i="25"/>
  <c r="H48" i="25"/>
  <c r="I48" i="25" s="1"/>
  <c r="G3" i="25"/>
  <c r="F17" i="25"/>
  <c r="H76" i="25"/>
  <c r="I76" i="25" s="1"/>
  <c r="G20" i="25"/>
  <c r="G34" i="25"/>
  <c r="F22" i="25"/>
  <c r="H92" i="25"/>
  <c r="I92" i="25" s="1"/>
  <c r="F79" i="25"/>
  <c r="H72" i="25"/>
  <c r="I72" i="25" s="1"/>
  <c r="F41" i="25"/>
  <c r="G17" i="25"/>
  <c r="G40" i="25"/>
  <c r="G38" i="25"/>
  <c r="G22" i="25"/>
  <c r="G13" i="25"/>
  <c r="F24" i="25"/>
  <c r="G92" i="25"/>
  <c r="F86" i="25"/>
  <c r="H86" i="25"/>
  <c r="I86" i="25" s="1"/>
  <c r="G86" i="25"/>
  <c r="F78" i="25"/>
  <c r="H78" i="25"/>
  <c r="I78" i="25" s="1"/>
  <c r="G78" i="25"/>
  <c r="G73" i="25"/>
  <c r="H73" i="25"/>
  <c r="I73" i="25" s="1"/>
  <c r="F73" i="25"/>
  <c r="H66" i="25"/>
  <c r="I66" i="25" s="1"/>
  <c r="F66" i="25"/>
  <c r="G66" i="25"/>
  <c r="F60" i="25"/>
  <c r="G60" i="25"/>
  <c r="H60" i="25"/>
  <c r="I60" i="25" s="1"/>
  <c r="G79" i="25"/>
  <c r="H45" i="25"/>
  <c r="I45" i="25" s="1"/>
  <c r="G45" i="25"/>
  <c r="F45" i="25"/>
  <c r="G46" i="25"/>
  <c r="H46" i="25"/>
  <c r="I46" i="25" s="1"/>
  <c r="F46" i="25"/>
  <c r="F43" i="25"/>
  <c r="H43" i="25"/>
  <c r="I43" i="25" s="1"/>
  <c r="G43" i="25"/>
  <c r="H33" i="25"/>
  <c r="I33" i="25" s="1"/>
  <c r="F33" i="25"/>
  <c r="G33" i="25"/>
  <c r="F27" i="25"/>
  <c r="H27" i="25"/>
  <c r="I27" i="25" s="1"/>
  <c r="G27" i="25"/>
  <c r="G100" i="25"/>
  <c r="F96" i="25"/>
  <c r="G94" i="25"/>
  <c r="F94" i="25"/>
  <c r="H94" i="25"/>
  <c r="I94" i="25" s="1"/>
  <c r="H100" i="25"/>
  <c r="I100" i="25" s="1"/>
  <c r="G98" i="25"/>
  <c r="H98" i="25"/>
  <c r="I98" i="25" s="1"/>
  <c r="F98" i="25"/>
  <c r="F99" i="25"/>
  <c r="H99" i="25"/>
  <c r="I99" i="25" s="1"/>
  <c r="G99" i="25"/>
  <c r="G85" i="25"/>
  <c r="H85" i="25"/>
  <c r="I85" i="25" s="1"/>
  <c r="F85" i="25"/>
  <c r="F90" i="25"/>
  <c r="H90" i="25"/>
  <c r="I90" i="25" s="1"/>
  <c r="G90" i="25"/>
  <c r="H84" i="25"/>
  <c r="I84" i="25" s="1"/>
  <c r="G84" i="25"/>
  <c r="F84" i="25"/>
  <c r="F82" i="25"/>
  <c r="G82" i="25"/>
  <c r="H82" i="25"/>
  <c r="I82" i="25" s="1"/>
  <c r="H87" i="25"/>
  <c r="I87" i="25" s="1"/>
  <c r="G63" i="25"/>
  <c r="H63" i="25"/>
  <c r="I63" i="25" s="1"/>
  <c r="F63" i="25"/>
  <c r="F64" i="25"/>
  <c r="H64" i="25"/>
  <c r="I64" i="25" s="1"/>
  <c r="G64" i="25"/>
  <c r="F56" i="25"/>
  <c r="G56" i="25"/>
  <c r="H56" i="25"/>
  <c r="I56" i="25" s="1"/>
  <c r="H75" i="25"/>
  <c r="I75" i="25" s="1"/>
  <c r="G42" i="25"/>
  <c r="F42" i="25"/>
  <c r="H42" i="25"/>
  <c r="I42" i="25" s="1"/>
  <c r="H29" i="25"/>
  <c r="I29" i="25" s="1"/>
  <c r="F29" i="25"/>
  <c r="G29" i="25"/>
  <c r="F23" i="25"/>
  <c r="G23" i="25"/>
  <c r="H23" i="25"/>
  <c r="I23" i="25" s="1"/>
  <c r="F61" i="25"/>
  <c r="F28" i="25"/>
  <c r="F19" i="25"/>
  <c r="G19" i="25"/>
  <c r="H19" i="25"/>
  <c r="I19" i="25" s="1"/>
  <c r="F15" i="25"/>
  <c r="G15" i="25"/>
  <c r="H15" i="25"/>
  <c r="I15" i="25" s="1"/>
  <c r="H12" i="25"/>
  <c r="I12" i="25" s="1"/>
  <c r="G12" i="25"/>
  <c r="F12" i="25"/>
  <c r="F54" i="25"/>
  <c r="F30" i="25"/>
  <c r="G11" i="25"/>
  <c r="H4" i="25"/>
  <c r="I4" i="25" s="1"/>
  <c r="F4" i="25"/>
  <c r="G4" i="25"/>
  <c r="F25" i="25"/>
  <c r="F2" i="25"/>
  <c r="H2" i="25"/>
  <c r="I2" i="25" s="1"/>
  <c r="G2" i="25"/>
  <c r="H40" i="25"/>
  <c r="I40" i="25" s="1"/>
  <c r="H20" i="25"/>
  <c r="I20" i="25" s="1"/>
  <c r="H11" i="25"/>
  <c r="I11" i="25" s="1"/>
  <c r="H14" i="25"/>
  <c r="I14" i="25" s="1"/>
  <c r="G75" i="25"/>
  <c r="F68" i="25"/>
  <c r="H68" i="25"/>
  <c r="I68" i="25" s="1"/>
  <c r="G68" i="25"/>
  <c r="G54" i="25"/>
  <c r="F47" i="25"/>
  <c r="G47" i="25"/>
  <c r="H47" i="25"/>
  <c r="I47" i="25" s="1"/>
  <c r="F51" i="25"/>
  <c r="H51" i="25"/>
  <c r="I51" i="25" s="1"/>
  <c r="G51" i="25"/>
  <c r="G59" i="25"/>
  <c r="H59" i="25"/>
  <c r="I59" i="25" s="1"/>
  <c r="F59" i="25"/>
  <c r="G55" i="25"/>
  <c r="F55" i="25"/>
  <c r="H55" i="25"/>
  <c r="I55" i="25" s="1"/>
  <c r="G26" i="25"/>
  <c r="F26" i="25"/>
  <c r="H26" i="25"/>
  <c r="I26" i="25" s="1"/>
  <c r="G44" i="25"/>
  <c r="F65" i="25"/>
  <c r="H30" i="25"/>
  <c r="I30" i="25" s="1"/>
  <c r="G9" i="25"/>
  <c r="H9" i="25"/>
  <c r="I9" i="25" s="1"/>
  <c r="F9" i="25"/>
  <c r="H41" i="25"/>
  <c r="I41" i="25" s="1"/>
  <c r="G37" i="25"/>
  <c r="H34" i="25"/>
  <c r="I34" i="25" s="1"/>
  <c r="F35" i="25"/>
  <c r="H35" i="25"/>
  <c r="I35" i="25" s="1"/>
  <c r="G35" i="25"/>
  <c r="F31" i="25"/>
  <c r="H31" i="25"/>
  <c r="I31" i="25" s="1"/>
  <c r="G31" i="25"/>
  <c r="F44" i="25"/>
  <c r="F14" i="25"/>
  <c r="H8" i="25"/>
  <c r="I8" i="25" s="1"/>
  <c r="G8" i="25"/>
  <c r="F8" i="25"/>
  <c r="F38" i="25"/>
  <c r="F10" i="25"/>
  <c r="H10" i="25"/>
  <c r="I10" i="25" s="1"/>
  <c r="G10" i="25"/>
  <c r="H3" i="25"/>
  <c r="I3" i="25" s="1"/>
  <c r="H97" i="25"/>
  <c r="I97" i="25" s="1"/>
  <c r="F97" i="25"/>
  <c r="G97" i="25"/>
  <c r="F95" i="25"/>
  <c r="H95" i="25"/>
  <c r="I95" i="25" s="1"/>
  <c r="G95" i="25"/>
  <c r="H88" i="25"/>
  <c r="I88" i="25" s="1"/>
  <c r="G88" i="25"/>
  <c r="F88" i="25"/>
  <c r="G77" i="25"/>
  <c r="F77" i="25"/>
  <c r="H77" i="25"/>
  <c r="I77" i="25" s="1"/>
  <c r="H62" i="25"/>
  <c r="I62" i="25" s="1"/>
  <c r="G62" i="25"/>
  <c r="F62" i="25"/>
  <c r="F39" i="25"/>
  <c r="G39" i="25"/>
  <c r="H39" i="25"/>
  <c r="I39" i="25" s="1"/>
  <c r="F91" i="25"/>
  <c r="G91" i="25"/>
  <c r="H91" i="25"/>
  <c r="I91" i="25" s="1"/>
  <c r="H83" i="25"/>
  <c r="I83" i="25" s="1"/>
  <c r="G83" i="25"/>
  <c r="G71" i="25"/>
  <c r="G89" i="25"/>
  <c r="F89" i="25"/>
  <c r="H89" i="25"/>
  <c r="I89" i="25" s="1"/>
  <c r="F83" i="25"/>
  <c r="G101" i="25"/>
  <c r="H93" i="25"/>
  <c r="I93" i="25" s="1"/>
  <c r="F93" i="25"/>
  <c r="G93" i="25"/>
  <c r="H96" i="25"/>
  <c r="I96" i="25" s="1"/>
  <c r="H80" i="25"/>
  <c r="I80" i="25" s="1"/>
  <c r="F80" i="25"/>
  <c r="G80" i="25"/>
  <c r="F74" i="25"/>
  <c r="G74" i="25"/>
  <c r="H74" i="25"/>
  <c r="I74" i="25" s="1"/>
  <c r="G69" i="25"/>
  <c r="H61" i="25"/>
  <c r="I61" i="25" s="1"/>
  <c r="H57" i="25"/>
  <c r="I57" i="25" s="1"/>
  <c r="G57" i="25"/>
  <c r="G76" i="25"/>
  <c r="F70" i="25"/>
  <c r="H70" i="25"/>
  <c r="I70" i="25" s="1"/>
  <c r="G70" i="25"/>
  <c r="G67" i="25"/>
  <c r="H67" i="25"/>
  <c r="I67" i="25" s="1"/>
  <c r="F67" i="25"/>
  <c r="H52" i="25"/>
  <c r="I52" i="25" s="1"/>
  <c r="G52" i="25"/>
  <c r="G48" i="25"/>
  <c r="G36" i="25"/>
  <c r="H36" i="25"/>
  <c r="I36" i="25" s="1"/>
  <c r="F32" i="25"/>
  <c r="F16" i="25"/>
  <c r="G81" i="25"/>
  <c r="H81" i="25"/>
  <c r="I81" i="25" s="1"/>
  <c r="F81" i="25"/>
  <c r="H69" i="25"/>
  <c r="I69" i="25" s="1"/>
  <c r="G50" i="25"/>
  <c r="H50" i="25"/>
  <c r="I50" i="25" s="1"/>
  <c r="F50" i="25"/>
  <c r="H71" i="25"/>
  <c r="I71" i="25" s="1"/>
  <c r="H58" i="25"/>
  <c r="I58" i="25" s="1"/>
  <c r="G58" i="25"/>
  <c r="F58" i="25"/>
  <c r="F53" i="25"/>
  <c r="H49" i="25"/>
  <c r="I49" i="25" s="1"/>
  <c r="G49" i="25"/>
  <c r="F49" i="25"/>
  <c r="G32" i="25"/>
  <c r="G25" i="25"/>
  <c r="F21" i="25"/>
  <c r="H28" i="25"/>
  <c r="I28" i="25" s="1"/>
  <c r="G18" i="25"/>
  <c r="H18" i="25"/>
  <c r="I18" i="25" s="1"/>
  <c r="F18" i="25"/>
  <c r="H7" i="25"/>
  <c r="I7" i="25" s="1"/>
  <c r="G5" i="25"/>
  <c r="H5" i="25"/>
  <c r="I5" i="25" s="1"/>
  <c r="F5" i="25"/>
  <c r="F6" i="25"/>
  <c r="H6" i="25"/>
  <c r="I6" i="25" s="1"/>
  <c r="G6" i="25"/>
  <c r="G7" i="25"/>
  <c r="CZ50" i="24" l="1"/>
  <c r="CZ56" i="24"/>
  <c r="CZ82" i="24"/>
  <c r="CZ64" i="24"/>
  <c r="CZ18" i="24"/>
  <c r="CZ48" i="24"/>
  <c r="CZ47" i="24"/>
  <c r="CZ41" i="24"/>
  <c r="CZ12" i="24"/>
  <c r="CZ11" i="24"/>
  <c r="CW50" i="24" l="1"/>
  <c r="CX50" i="24"/>
  <c r="V29" i="12"/>
  <c r="V23" i="12"/>
  <c r="V1" i="12"/>
  <c r="V30" i="12" s="1"/>
  <c r="V24" i="12" l="1"/>
  <c r="V2" i="12"/>
  <c r="V22" i="12"/>
  <c r="F35" i="2"/>
  <c r="E35" i="2" s="1"/>
  <c r="F34" i="2"/>
  <c r="E34" i="2" s="1"/>
  <c r="DD77" i="24" l="1"/>
  <c r="DC77" i="24"/>
  <c r="DB77" i="24"/>
  <c r="DA77" i="24"/>
  <c r="CR77" i="24"/>
  <c r="CQ77" i="24"/>
  <c r="CP77" i="24"/>
  <c r="CO77" i="24"/>
  <c r="DE77" i="24" l="1"/>
  <c r="CX77" i="24"/>
  <c r="CS77" i="24"/>
  <c r="CW77" i="24"/>
  <c r="CY77" i="24"/>
  <c r="CN77" i="24"/>
  <c r="CK77" i="24"/>
  <c r="CL77" i="24"/>
  <c r="CM77" i="24"/>
  <c r="J20" i="9"/>
  <c r="J19" i="9"/>
  <c r="J18" i="9"/>
  <c r="J17" i="9"/>
  <c r="J16" i="9"/>
  <c r="J15" i="9"/>
  <c r="J14" i="9"/>
  <c r="J13" i="9"/>
  <c r="J12" i="9"/>
  <c r="J11" i="9"/>
  <c r="G20" i="9"/>
  <c r="G19" i="9"/>
  <c r="G18" i="9"/>
  <c r="G17" i="9"/>
  <c r="G16" i="9"/>
  <c r="G15" i="9"/>
  <c r="G14" i="9"/>
  <c r="G13" i="9"/>
  <c r="G12" i="9"/>
  <c r="G11" i="9"/>
  <c r="BR31" i="9"/>
  <c r="BR26" i="9"/>
  <c r="BR25" i="9"/>
  <c r="BR17" i="9"/>
  <c r="BR16" i="9"/>
  <c r="BR14" i="9"/>
  <c r="BR13" i="9"/>
  <c r="BR12" i="9"/>
  <c r="BR11" i="9"/>
  <c r="BO31" i="9"/>
  <c r="BO26" i="9"/>
  <c r="BO25" i="9"/>
  <c r="BO17" i="9"/>
  <c r="BO16" i="9"/>
  <c r="BO14" i="9"/>
  <c r="BO13" i="9"/>
  <c r="BO12" i="9"/>
  <c r="BO11" i="9"/>
  <c r="AU31" i="9"/>
  <c r="AU25" i="9"/>
  <c r="AU24" i="9"/>
  <c r="AU17" i="9"/>
  <c r="AU16" i="9"/>
  <c r="AU14" i="9"/>
  <c r="AU13" i="9"/>
  <c r="AU12" i="9"/>
  <c r="AU11" i="9"/>
  <c r="AD23" i="9"/>
  <c r="AD22" i="9"/>
  <c r="AD21" i="9"/>
  <c r="AD18" i="9"/>
  <c r="AD17" i="9"/>
  <c r="AD16" i="9"/>
  <c r="AD15" i="9"/>
  <c r="AD14" i="9"/>
  <c r="AD13" i="9"/>
  <c r="AD12" i="9"/>
  <c r="AD11" i="9"/>
  <c r="AA23" i="9"/>
  <c r="AA22" i="9"/>
  <c r="AA21" i="9"/>
  <c r="AA18" i="9"/>
  <c r="AA17" i="9"/>
  <c r="AA16" i="9"/>
  <c r="AA15" i="9"/>
  <c r="AA14" i="9"/>
  <c r="AA13" i="9"/>
  <c r="AA12" i="9"/>
  <c r="AA11" i="9"/>
  <c r="DZ30" i="5"/>
  <c r="DZ29" i="5"/>
  <c r="DZ28" i="5"/>
  <c r="DZ26" i="5"/>
  <c r="DZ23" i="5"/>
  <c r="DZ21" i="5"/>
  <c r="DZ16" i="5"/>
  <c r="DZ15" i="5"/>
  <c r="DZ14" i="5"/>
  <c r="DZ13" i="5"/>
  <c r="DZ12" i="5"/>
  <c r="DZ11" i="5"/>
  <c r="DF30" i="5"/>
  <c r="DF29" i="5"/>
  <c r="DF28" i="5"/>
  <c r="DF26" i="5"/>
  <c r="DF21" i="5"/>
  <c r="DF16" i="5"/>
  <c r="DF15" i="5"/>
  <c r="DF14" i="5"/>
  <c r="DF13" i="5"/>
  <c r="DF12" i="5"/>
  <c r="DF11" i="5"/>
  <c r="CL30" i="5"/>
  <c r="CL29" i="5"/>
  <c r="CL28" i="5"/>
  <c r="CL26" i="5"/>
  <c r="CL25" i="5"/>
  <c r="CL21" i="5"/>
  <c r="CL16" i="5"/>
  <c r="CL15" i="5"/>
  <c r="CL14" i="5"/>
  <c r="CL13" i="5"/>
  <c r="CL12" i="5"/>
  <c r="CL11" i="5"/>
  <c r="I1" i="12"/>
  <c r="I2" i="12" s="1"/>
  <c r="C5" i="21"/>
  <c r="D5" i="21"/>
  <c r="JY125" i="24"/>
  <c r="JX125" i="24" s="1"/>
  <c r="JY124" i="24"/>
  <c r="JW124" i="24" s="1"/>
  <c r="JY123" i="24"/>
  <c r="JW123" i="24" s="1"/>
  <c r="JY122" i="24"/>
  <c r="JY121" i="24"/>
  <c r="JX121" i="24" s="1"/>
  <c r="JY120" i="24"/>
  <c r="JW120" i="24" s="1"/>
  <c r="JY119" i="24"/>
  <c r="JW119" i="24" s="1"/>
  <c r="JY118" i="24"/>
  <c r="JX118" i="24" s="1"/>
  <c r="JY117" i="24"/>
  <c r="JX117" i="24" s="1"/>
  <c r="JY116" i="24"/>
  <c r="JW116" i="24" s="1"/>
  <c r="JY115" i="24"/>
  <c r="JW115" i="24" s="1"/>
  <c r="JY114" i="24"/>
  <c r="JX114" i="24" s="1"/>
  <c r="JY113" i="24"/>
  <c r="JX113" i="24" s="1"/>
  <c r="JY112" i="24"/>
  <c r="KC112" i="24" s="1"/>
  <c r="JY111" i="24"/>
  <c r="JW111" i="24" s="1"/>
  <c r="JY110" i="24"/>
  <c r="JX110" i="24" s="1"/>
  <c r="JY109" i="24"/>
  <c r="JX109" i="24" s="1"/>
  <c r="JY108" i="24"/>
  <c r="JW108" i="24" s="1"/>
  <c r="JY107" i="24"/>
  <c r="JW107" i="24" s="1"/>
  <c r="JY106" i="24"/>
  <c r="JX106" i="24" s="1"/>
  <c r="JY105" i="24"/>
  <c r="JV105" i="24" s="1"/>
  <c r="JY104" i="24"/>
  <c r="JW104" i="24" s="1"/>
  <c r="JY103" i="24"/>
  <c r="JW103" i="24" s="1"/>
  <c r="JY102" i="24"/>
  <c r="JX102" i="24" s="1"/>
  <c r="JY101" i="24"/>
  <c r="JX101" i="24" s="1"/>
  <c r="JY100" i="24"/>
  <c r="JW100" i="24" s="1"/>
  <c r="JY99" i="24"/>
  <c r="JY98" i="24"/>
  <c r="JW98" i="24" s="1"/>
  <c r="JY97" i="24"/>
  <c r="JX97" i="24" s="1"/>
  <c r="JY96" i="24"/>
  <c r="JW96" i="24" s="1"/>
  <c r="JY95" i="24"/>
  <c r="JW95" i="24" s="1"/>
  <c r="JY94" i="24"/>
  <c r="JX94" i="24" s="1"/>
  <c r="JY93" i="24"/>
  <c r="JX93" i="24" s="1"/>
  <c r="JY92" i="24"/>
  <c r="JW92" i="24" s="1"/>
  <c r="JY91" i="24"/>
  <c r="JW91" i="24" s="1"/>
  <c r="JY90" i="24"/>
  <c r="JW90" i="24" s="1"/>
  <c r="JY89" i="24"/>
  <c r="JX89" i="24" s="1"/>
  <c r="JY88" i="24"/>
  <c r="JW88" i="24" s="1"/>
  <c r="JY87" i="24"/>
  <c r="JW87" i="24" s="1"/>
  <c r="JY86" i="24"/>
  <c r="JX86" i="24" s="1"/>
  <c r="JY33" i="24"/>
  <c r="JV33" i="24" s="1"/>
  <c r="JY56" i="24"/>
  <c r="JW56" i="24" s="1"/>
  <c r="JY85" i="24"/>
  <c r="JW85" i="24" s="1"/>
  <c r="JY84" i="24"/>
  <c r="JX84" i="24" s="1"/>
  <c r="JY83" i="24"/>
  <c r="JX83" i="24" s="1"/>
  <c r="JY82" i="24"/>
  <c r="JW82" i="24" s="1"/>
  <c r="JY30" i="24"/>
  <c r="JW30" i="24" s="1"/>
  <c r="JY77" i="24"/>
  <c r="JW77" i="24" s="1"/>
  <c r="JY68" i="24"/>
  <c r="JW68" i="24" s="1"/>
  <c r="JY67" i="24"/>
  <c r="JW67" i="24" s="1"/>
  <c r="JY28" i="24"/>
  <c r="JW28" i="24" s="1"/>
  <c r="JY27" i="24"/>
  <c r="KC27" i="24" s="1"/>
  <c r="JY26" i="24"/>
  <c r="JX26" i="24" s="1"/>
  <c r="JY25" i="24"/>
  <c r="JW25" i="24" s="1"/>
  <c r="JY24" i="24"/>
  <c r="JW24" i="24" s="1"/>
  <c r="JY22" i="24"/>
  <c r="JX22" i="24" s="1"/>
  <c r="JY21" i="24"/>
  <c r="JX21" i="24" s="1"/>
  <c r="JY64" i="24"/>
  <c r="JW64" i="24" s="1"/>
  <c r="JY63" i="24"/>
  <c r="KC63" i="24" s="1"/>
  <c r="JY62" i="24"/>
  <c r="JW62" i="24" s="1"/>
  <c r="JY60" i="24"/>
  <c r="JX60" i="24" s="1"/>
  <c r="JY59" i="24"/>
  <c r="JW59" i="24" s="1"/>
  <c r="JY58" i="24"/>
  <c r="JW58" i="24" s="1"/>
  <c r="JY57" i="24"/>
  <c r="JX57" i="24" s="1"/>
  <c r="JY55" i="24"/>
  <c r="JX55" i="24" s="1"/>
  <c r="JY54" i="24"/>
  <c r="JW54" i="24" s="1"/>
  <c r="JY53" i="24"/>
  <c r="JW53" i="24" s="1"/>
  <c r="JY29" i="24"/>
  <c r="JX29" i="24" s="1"/>
  <c r="JY20" i="24"/>
  <c r="JW20" i="24" s="1"/>
  <c r="JY18" i="24"/>
  <c r="JW18" i="24" s="1"/>
  <c r="JY50" i="24"/>
  <c r="JW50" i="24" s="1"/>
  <c r="JY49" i="24"/>
  <c r="JX49" i="24" s="1"/>
  <c r="JY48" i="24"/>
  <c r="JU48" i="24" s="1"/>
  <c r="JY46" i="24"/>
  <c r="JW46" i="24" s="1"/>
  <c r="JY47" i="24"/>
  <c r="JW47" i="24" s="1"/>
  <c r="JY45" i="24"/>
  <c r="JX45" i="24" s="1"/>
  <c r="JY41" i="24"/>
  <c r="JX41" i="24" s="1"/>
  <c r="JY40" i="24"/>
  <c r="JW40" i="24" s="1"/>
  <c r="JY17" i="24"/>
  <c r="JW17" i="24" s="1"/>
  <c r="JY39" i="24"/>
  <c r="JW39" i="24" s="1"/>
  <c r="JY38" i="24"/>
  <c r="JW38" i="24" s="1"/>
  <c r="JY34" i="24"/>
  <c r="JW34" i="24" s="1"/>
  <c r="JY37" i="24"/>
  <c r="JW37" i="24" s="1"/>
  <c r="JY36" i="24"/>
  <c r="KC36" i="24" s="1"/>
  <c r="JY15" i="24"/>
  <c r="JX15" i="24" s="1"/>
  <c r="JY14" i="24"/>
  <c r="JW14" i="24" s="1"/>
  <c r="JY13" i="24"/>
  <c r="JW13" i="24" s="1"/>
  <c r="JY12" i="24"/>
  <c r="JX12" i="24" s="1"/>
  <c r="JY11" i="24"/>
  <c r="JX11" i="24" s="1"/>
  <c r="JM125" i="24"/>
  <c r="JK125" i="24" s="1"/>
  <c r="JM124" i="24"/>
  <c r="JM123" i="24"/>
  <c r="JK123" i="24" s="1"/>
  <c r="JM122" i="24"/>
  <c r="JL122" i="24" s="1"/>
  <c r="JM121" i="24"/>
  <c r="JI121" i="24" s="1"/>
  <c r="JM120" i="24"/>
  <c r="JK120" i="24" s="1"/>
  <c r="JM119" i="24"/>
  <c r="JL119" i="24" s="1"/>
  <c r="JM118" i="24"/>
  <c r="JL118" i="24" s="1"/>
  <c r="JM117" i="24"/>
  <c r="JK117" i="24" s="1"/>
  <c r="JM116" i="24"/>
  <c r="JK116" i="24" s="1"/>
  <c r="JM115" i="24"/>
  <c r="JL115" i="24" s="1"/>
  <c r="JM114" i="24"/>
  <c r="JK114" i="24" s="1"/>
  <c r="JM113" i="24"/>
  <c r="JK113" i="24" s="1"/>
  <c r="JM112" i="24"/>
  <c r="JK112" i="24" s="1"/>
  <c r="JM111" i="24"/>
  <c r="JL111" i="24" s="1"/>
  <c r="JM110" i="24"/>
  <c r="JQ110" i="24" s="1"/>
  <c r="JM109" i="24"/>
  <c r="JM108" i="24"/>
  <c r="JK108" i="24" s="1"/>
  <c r="JM107" i="24"/>
  <c r="JL107" i="24" s="1"/>
  <c r="JM106" i="24"/>
  <c r="JL106" i="24" s="1"/>
  <c r="JM105" i="24"/>
  <c r="JK105" i="24" s="1"/>
  <c r="JM104" i="24"/>
  <c r="JK104" i="24" s="1"/>
  <c r="JM103" i="24"/>
  <c r="JK103" i="24" s="1"/>
  <c r="JM102" i="24"/>
  <c r="JK102" i="24" s="1"/>
  <c r="JM101" i="24"/>
  <c r="JK101" i="24" s="1"/>
  <c r="JM100" i="24"/>
  <c r="JK100" i="24" s="1"/>
  <c r="JM99" i="24"/>
  <c r="JM98" i="24"/>
  <c r="JL98" i="24" s="1"/>
  <c r="JM97" i="24"/>
  <c r="JK97" i="24" s="1"/>
  <c r="JM96" i="24"/>
  <c r="JK96" i="24" s="1"/>
  <c r="JM95" i="24"/>
  <c r="JL95" i="24" s="1"/>
  <c r="JM94" i="24"/>
  <c r="JL94" i="24" s="1"/>
  <c r="JM93" i="24"/>
  <c r="JK93" i="24" s="1"/>
  <c r="JM92" i="24"/>
  <c r="JQ92" i="24" s="1"/>
  <c r="JM91" i="24"/>
  <c r="JK91" i="24" s="1"/>
  <c r="JM90" i="24"/>
  <c r="JL90" i="24" s="1"/>
  <c r="JM89" i="24"/>
  <c r="JK89" i="24" s="1"/>
  <c r="JM88" i="24"/>
  <c r="JK88" i="24" s="1"/>
  <c r="JM87" i="24"/>
  <c r="JL87" i="24" s="1"/>
  <c r="JM86" i="24"/>
  <c r="JL86" i="24" s="1"/>
  <c r="JM33" i="24"/>
  <c r="JJ33" i="24" s="1"/>
  <c r="JM56" i="24"/>
  <c r="JK56" i="24" s="1"/>
  <c r="JM85" i="24"/>
  <c r="JL85" i="24" s="1"/>
  <c r="JM84" i="24"/>
  <c r="JL84" i="24" s="1"/>
  <c r="JM83" i="24"/>
  <c r="JQ83" i="24" s="1"/>
  <c r="JM82" i="24"/>
  <c r="JK82" i="24" s="1"/>
  <c r="JM30" i="24"/>
  <c r="JL30" i="24" s="1"/>
  <c r="JM77" i="24"/>
  <c r="JJ77" i="24" s="1"/>
  <c r="JM68" i="24"/>
  <c r="JQ68" i="24" s="1"/>
  <c r="JM67" i="24"/>
  <c r="JK67" i="24" s="1"/>
  <c r="JM28" i="24"/>
  <c r="JK28" i="24" s="1"/>
  <c r="JM27" i="24"/>
  <c r="JQ27" i="24" s="1"/>
  <c r="JM26" i="24"/>
  <c r="JQ26" i="24" s="1"/>
  <c r="JM25" i="24"/>
  <c r="JK25" i="24" s="1"/>
  <c r="JM24" i="24"/>
  <c r="JQ24" i="24" s="1"/>
  <c r="JM22" i="24"/>
  <c r="JL22" i="24" s="1"/>
  <c r="JM21" i="24"/>
  <c r="JJ21" i="24" s="1"/>
  <c r="JM64" i="24"/>
  <c r="JK64" i="24" s="1"/>
  <c r="JM63" i="24"/>
  <c r="JK63" i="24" s="1"/>
  <c r="JM62" i="24"/>
  <c r="JK62" i="24" s="1"/>
  <c r="JM60" i="24"/>
  <c r="JQ60" i="24" s="1"/>
  <c r="JM59" i="24"/>
  <c r="JK59" i="24" s="1"/>
  <c r="JM58" i="24"/>
  <c r="JL58" i="24" s="1"/>
  <c r="JM57" i="24"/>
  <c r="JK57" i="24" s="1"/>
  <c r="JM55" i="24"/>
  <c r="JJ55" i="24" s="1"/>
  <c r="JM54" i="24"/>
  <c r="JK54" i="24" s="1"/>
  <c r="JM53" i="24"/>
  <c r="JL53" i="24" s="1"/>
  <c r="JM29" i="24"/>
  <c r="JK29" i="24" s="1"/>
  <c r="JM20" i="24"/>
  <c r="JJ20" i="24" s="1"/>
  <c r="JM18" i="24"/>
  <c r="JK18" i="24" s="1"/>
  <c r="JM50" i="24"/>
  <c r="JQ50" i="24" s="1"/>
  <c r="JM49" i="24"/>
  <c r="JL49" i="24" s="1"/>
  <c r="JM48" i="24"/>
  <c r="JL48" i="24" s="1"/>
  <c r="JM46" i="24"/>
  <c r="JK46" i="24" s="1"/>
  <c r="JM47" i="24"/>
  <c r="JL47" i="24" s="1"/>
  <c r="JM45" i="24"/>
  <c r="JL45" i="24" s="1"/>
  <c r="JM41" i="24"/>
  <c r="JL41" i="24" s="1"/>
  <c r="JM40" i="24"/>
  <c r="JQ40" i="24" s="1"/>
  <c r="JM17" i="24"/>
  <c r="JL17" i="24" s="1"/>
  <c r="JM39" i="24"/>
  <c r="JL39" i="24" s="1"/>
  <c r="JM38" i="24"/>
  <c r="JL38" i="24" s="1"/>
  <c r="JM34" i="24"/>
  <c r="JL34" i="24" s="1"/>
  <c r="JM37" i="24"/>
  <c r="JM36" i="24"/>
  <c r="JL36" i="24" s="1"/>
  <c r="JM15" i="24"/>
  <c r="JK15" i="24" s="1"/>
  <c r="JM14" i="24"/>
  <c r="JL14" i="24" s="1"/>
  <c r="JM13" i="24"/>
  <c r="JJ13" i="24" s="1"/>
  <c r="JM12" i="24"/>
  <c r="JL12" i="24" s="1"/>
  <c r="JM11" i="24"/>
  <c r="JK11" i="24" s="1"/>
  <c r="JA125" i="24"/>
  <c r="IZ125" i="24" s="1"/>
  <c r="JA124" i="24"/>
  <c r="IZ124" i="24" s="1"/>
  <c r="JA123" i="24"/>
  <c r="IZ123" i="24" s="1"/>
  <c r="JA122" i="24"/>
  <c r="IY122" i="24" s="1"/>
  <c r="JA121" i="24"/>
  <c r="IW121" i="24" s="1"/>
  <c r="JA120" i="24"/>
  <c r="IZ120" i="24" s="1"/>
  <c r="JA119" i="24"/>
  <c r="JA118" i="24"/>
  <c r="IY118" i="24" s="1"/>
  <c r="JA117" i="24"/>
  <c r="IZ117" i="24" s="1"/>
  <c r="JA116" i="24"/>
  <c r="IZ116" i="24" s="1"/>
  <c r="JA115" i="24"/>
  <c r="IX115" i="24" s="1"/>
  <c r="JA114" i="24"/>
  <c r="IY114" i="24" s="1"/>
  <c r="JA113" i="24"/>
  <c r="IX113" i="24" s="1"/>
  <c r="JA112" i="24"/>
  <c r="IZ112" i="24" s="1"/>
  <c r="JA111" i="24"/>
  <c r="IY111" i="24" s="1"/>
  <c r="JA110" i="24"/>
  <c r="IY110" i="24" s="1"/>
  <c r="JA109" i="24"/>
  <c r="IZ109" i="24" s="1"/>
  <c r="JA108" i="24"/>
  <c r="IZ108" i="24" s="1"/>
  <c r="JA107" i="24"/>
  <c r="IY107" i="24" s="1"/>
  <c r="JA106" i="24"/>
  <c r="JE106" i="24" s="1"/>
  <c r="JA105" i="24"/>
  <c r="IZ105" i="24" s="1"/>
  <c r="JA104" i="24"/>
  <c r="IZ104" i="24" s="1"/>
  <c r="JA103" i="24"/>
  <c r="IZ103" i="24" s="1"/>
  <c r="JA102" i="24"/>
  <c r="IY102" i="24" s="1"/>
  <c r="JA101" i="24"/>
  <c r="IZ101" i="24" s="1"/>
  <c r="JA100" i="24"/>
  <c r="IZ100" i="24" s="1"/>
  <c r="JA99" i="24"/>
  <c r="IZ99" i="24" s="1"/>
  <c r="JA98" i="24"/>
  <c r="JA97" i="24"/>
  <c r="IZ97" i="24" s="1"/>
  <c r="JA96" i="24"/>
  <c r="IY96" i="24" s="1"/>
  <c r="JA95" i="24"/>
  <c r="IZ95" i="24" s="1"/>
  <c r="JA94" i="24"/>
  <c r="IY94" i="24" s="1"/>
  <c r="JA93" i="24"/>
  <c r="IZ93" i="24" s="1"/>
  <c r="JA92" i="24"/>
  <c r="JE92" i="24" s="1"/>
  <c r="JA91" i="24"/>
  <c r="IZ91" i="24" s="1"/>
  <c r="JA90" i="24"/>
  <c r="IY90" i="24" s="1"/>
  <c r="JA89" i="24"/>
  <c r="IZ89" i="24" s="1"/>
  <c r="JA88" i="24"/>
  <c r="IX88" i="24" s="1"/>
  <c r="JA87" i="24"/>
  <c r="IZ87" i="24" s="1"/>
  <c r="JA86" i="24"/>
  <c r="IY86" i="24" s="1"/>
  <c r="JA33" i="24"/>
  <c r="IZ33" i="24" s="1"/>
  <c r="JA56" i="24"/>
  <c r="IX56" i="24" s="1"/>
  <c r="JA85" i="24"/>
  <c r="IZ85" i="24" s="1"/>
  <c r="JA84" i="24"/>
  <c r="IY84" i="24" s="1"/>
  <c r="JA83" i="24"/>
  <c r="IZ83" i="24" s="1"/>
  <c r="JA82" i="24"/>
  <c r="IZ82" i="24" s="1"/>
  <c r="JA30" i="24"/>
  <c r="IZ30" i="24" s="1"/>
  <c r="JA77" i="24"/>
  <c r="IY77" i="24" s="1"/>
  <c r="JA68" i="24"/>
  <c r="IZ68" i="24" s="1"/>
  <c r="JA67" i="24"/>
  <c r="IY67" i="24" s="1"/>
  <c r="JA28" i="24"/>
  <c r="IZ28" i="24" s="1"/>
  <c r="JA27" i="24"/>
  <c r="IY27" i="24" s="1"/>
  <c r="JA26" i="24"/>
  <c r="IZ26" i="24" s="1"/>
  <c r="JA25" i="24"/>
  <c r="IZ25" i="24" s="1"/>
  <c r="JA24" i="24"/>
  <c r="JE24" i="24" s="1"/>
  <c r="JA22" i="24"/>
  <c r="IY22" i="24" s="1"/>
  <c r="JA21" i="24"/>
  <c r="IZ21" i="24" s="1"/>
  <c r="JA64" i="24"/>
  <c r="IZ64" i="24" s="1"/>
  <c r="JA63" i="24"/>
  <c r="IZ63" i="24" s="1"/>
  <c r="JA62" i="24"/>
  <c r="IY62" i="24" s="1"/>
  <c r="JA60" i="24"/>
  <c r="IZ60" i="24" s="1"/>
  <c r="JA59" i="24"/>
  <c r="IZ59" i="24" s="1"/>
  <c r="JA58" i="24"/>
  <c r="IZ58" i="24" s="1"/>
  <c r="JA57" i="24"/>
  <c r="IY57" i="24" s="1"/>
  <c r="JA55" i="24"/>
  <c r="IZ55" i="24" s="1"/>
  <c r="JA54" i="24"/>
  <c r="IY54" i="24" s="1"/>
  <c r="JA53" i="24"/>
  <c r="IZ53" i="24" s="1"/>
  <c r="JA29" i="24"/>
  <c r="IY29" i="24" s="1"/>
  <c r="JA20" i="24"/>
  <c r="JA18" i="24"/>
  <c r="IZ18" i="24" s="1"/>
  <c r="JA50" i="24"/>
  <c r="IZ50" i="24" s="1"/>
  <c r="JA49" i="24"/>
  <c r="IY49" i="24" s="1"/>
  <c r="JA48" i="24"/>
  <c r="IZ48" i="24" s="1"/>
  <c r="JA46" i="24"/>
  <c r="IX46" i="24" s="1"/>
  <c r="JA47" i="24"/>
  <c r="IZ47" i="24" s="1"/>
  <c r="JA45" i="24"/>
  <c r="IY45" i="24" s="1"/>
  <c r="JA41" i="24"/>
  <c r="IZ41" i="24" s="1"/>
  <c r="JA40" i="24"/>
  <c r="IY40" i="24" s="1"/>
  <c r="JA17" i="24"/>
  <c r="IY17" i="24" s="1"/>
  <c r="JA39" i="24"/>
  <c r="IY39" i="24" s="1"/>
  <c r="JA38" i="24"/>
  <c r="IZ38" i="24" s="1"/>
  <c r="JA34" i="24"/>
  <c r="IZ34" i="24" s="1"/>
  <c r="JA37" i="24"/>
  <c r="IY37" i="24" s="1"/>
  <c r="JA36" i="24"/>
  <c r="IY36" i="24" s="1"/>
  <c r="JA15" i="24"/>
  <c r="IZ15" i="24" s="1"/>
  <c r="JA14" i="24"/>
  <c r="IY14" i="24" s="1"/>
  <c r="JA13" i="24"/>
  <c r="IZ13" i="24" s="1"/>
  <c r="JA12" i="24"/>
  <c r="IY12" i="24" s="1"/>
  <c r="JA11" i="24"/>
  <c r="IZ11" i="24" s="1"/>
  <c r="IO125" i="24"/>
  <c r="IN125" i="24" s="1"/>
  <c r="IO124" i="24"/>
  <c r="IM124" i="24" s="1"/>
  <c r="IO123" i="24"/>
  <c r="IM123" i="24" s="1"/>
  <c r="IO122" i="24"/>
  <c r="IN122" i="24" s="1"/>
  <c r="IO121" i="24"/>
  <c r="IS121" i="24" s="1"/>
  <c r="IO120" i="24"/>
  <c r="IM120" i="24" s="1"/>
  <c r="IO119" i="24"/>
  <c r="IM119" i="24" s="1"/>
  <c r="IO118" i="24"/>
  <c r="IN118" i="24" s="1"/>
  <c r="IO117" i="24"/>
  <c r="IM117" i="24" s="1"/>
  <c r="IO116" i="24"/>
  <c r="IL116" i="24" s="1"/>
  <c r="IO115" i="24"/>
  <c r="IM115" i="24" s="1"/>
  <c r="IO114" i="24"/>
  <c r="IN114" i="24" s="1"/>
  <c r="IO113" i="24"/>
  <c r="IN113" i="24" s="1"/>
  <c r="IO112" i="24"/>
  <c r="IN112" i="24" s="1"/>
  <c r="IO111" i="24"/>
  <c r="IM111" i="24" s="1"/>
  <c r="IO110" i="24"/>
  <c r="IN110" i="24" s="1"/>
  <c r="IO109" i="24"/>
  <c r="IL109" i="24" s="1"/>
  <c r="IO108" i="24"/>
  <c r="IL108" i="24" s="1"/>
  <c r="IO107" i="24"/>
  <c r="IM107" i="24" s="1"/>
  <c r="IO106" i="24"/>
  <c r="IN106" i="24" s="1"/>
  <c r="IO105" i="24"/>
  <c r="IN105" i="24" s="1"/>
  <c r="IO104" i="24"/>
  <c r="IN104" i="24" s="1"/>
  <c r="IO103" i="24"/>
  <c r="IL103" i="24" s="1"/>
  <c r="IO102" i="24"/>
  <c r="IS102" i="24" s="1"/>
  <c r="IO101" i="24"/>
  <c r="IN101" i="24" s="1"/>
  <c r="IO100" i="24"/>
  <c r="IN100" i="24" s="1"/>
  <c r="IO99" i="24"/>
  <c r="IM99" i="24" s="1"/>
  <c r="IO98" i="24"/>
  <c r="IL98" i="24" s="1"/>
  <c r="IO97" i="24"/>
  <c r="IN97" i="24" s="1"/>
  <c r="IO96" i="24"/>
  <c r="IN96" i="24" s="1"/>
  <c r="IO95" i="24"/>
  <c r="IM95" i="24" s="1"/>
  <c r="IO94" i="24"/>
  <c r="IS94" i="24" s="1"/>
  <c r="IO93" i="24"/>
  <c r="IN93" i="24" s="1"/>
  <c r="IO92" i="24"/>
  <c r="IN92" i="24" s="1"/>
  <c r="IO91" i="24"/>
  <c r="IM91" i="24" s="1"/>
  <c r="IO90" i="24"/>
  <c r="IK90" i="24" s="1"/>
  <c r="IO89" i="24"/>
  <c r="IM89" i="24" s="1"/>
  <c r="IO88" i="24"/>
  <c r="IN88" i="24" s="1"/>
  <c r="IO87" i="24"/>
  <c r="IM87" i="24" s="1"/>
  <c r="IO86" i="24"/>
  <c r="IL86" i="24" s="1"/>
  <c r="IO33" i="24"/>
  <c r="IN33" i="24" s="1"/>
  <c r="IO56" i="24"/>
  <c r="IN56" i="24" s="1"/>
  <c r="IO85" i="24"/>
  <c r="IM85" i="24" s="1"/>
  <c r="IO84" i="24"/>
  <c r="IL84" i="24" s="1"/>
  <c r="IO83" i="24"/>
  <c r="IK83" i="24" s="1"/>
  <c r="IO82" i="24"/>
  <c r="IN82" i="24" s="1"/>
  <c r="IO30" i="24"/>
  <c r="IM30" i="24" s="1"/>
  <c r="IO77" i="24"/>
  <c r="IL77" i="24" s="1"/>
  <c r="IO68" i="24"/>
  <c r="IS68" i="24" s="1"/>
  <c r="IO67" i="24"/>
  <c r="IN67" i="24" s="1"/>
  <c r="IO28" i="24"/>
  <c r="IM28" i="24" s="1"/>
  <c r="IO27" i="24"/>
  <c r="IS27" i="24" s="1"/>
  <c r="IO26" i="24"/>
  <c r="IL26" i="24" s="1"/>
  <c r="IO25" i="24"/>
  <c r="IN25" i="24" s="1"/>
  <c r="IO24" i="24"/>
  <c r="IM24" i="24" s="1"/>
  <c r="IO22" i="24"/>
  <c r="IS22" i="24" s="1"/>
  <c r="IO21" i="24"/>
  <c r="IS21" i="24" s="1"/>
  <c r="IO64" i="24"/>
  <c r="IN64" i="24" s="1"/>
  <c r="IO63" i="24"/>
  <c r="IM63" i="24" s="1"/>
  <c r="IO62" i="24"/>
  <c r="IL62" i="24" s="1"/>
  <c r="IO60" i="24"/>
  <c r="IO59" i="24"/>
  <c r="IN59" i="24" s="1"/>
  <c r="IO58" i="24"/>
  <c r="IM58" i="24" s="1"/>
  <c r="IO57" i="24"/>
  <c r="IL57" i="24" s="1"/>
  <c r="IO55" i="24"/>
  <c r="IM55" i="24" s="1"/>
  <c r="IO54" i="24"/>
  <c r="IN54" i="24" s="1"/>
  <c r="IO53" i="24"/>
  <c r="IM53" i="24" s="1"/>
  <c r="IO29" i="24"/>
  <c r="IS29" i="24" s="1"/>
  <c r="IO20" i="24"/>
  <c r="IM20" i="24" s="1"/>
  <c r="IO18" i="24"/>
  <c r="IL18" i="24" s="1"/>
  <c r="IO50" i="24"/>
  <c r="IN50" i="24" s="1"/>
  <c r="IO49" i="24"/>
  <c r="IS49" i="24" s="1"/>
  <c r="IO48" i="24"/>
  <c r="IM48" i="24" s="1"/>
  <c r="IO46" i="24"/>
  <c r="IL46" i="24" s="1"/>
  <c r="IO47" i="24"/>
  <c r="IN47" i="24" s="1"/>
  <c r="IO45" i="24"/>
  <c r="IS45" i="24" s="1"/>
  <c r="IO41" i="24"/>
  <c r="IM41" i="24" s="1"/>
  <c r="IO40" i="24"/>
  <c r="IS40" i="24" s="1"/>
  <c r="IO17" i="24"/>
  <c r="IN17" i="24" s="1"/>
  <c r="IO39" i="24"/>
  <c r="IS39" i="24" s="1"/>
  <c r="IO38" i="24"/>
  <c r="IM38" i="24" s="1"/>
  <c r="IO34" i="24"/>
  <c r="IN34" i="24" s="1"/>
  <c r="IO37" i="24"/>
  <c r="IN37" i="24" s="1"/>
  <c r="IO36" i="24"/>
  <c r="IS36" i="24" s="1"/>
  <c r="IO15" i="24"/>
  <c r="IM15" i="24" s="1"/>
  <c r="IO14" i="24"/>
  <c r="IN14" i="24" s="1"/>
  <c r="IO13" i="24"/>
  <c r="IN13" i="24" s="1"/>
  <c r="IO12" i="24"/>
  <c r="IL12" i="24" s="1"/>
  <c r="IO11" i="24"/>
  <c r="IM11" i="24" s="1"/>
  <c r="IC125" i="24"/>
  <c r="IA125" i="24" s="1"/>
  <c r="IC124" i="24"/>
  <c r="IG124" i="24" s="1"/>
  <c r="IC123" i="24"/>
  <c r="HZ123" i="24" s="1"/>
  <c r="IC122" i="24"/>
  <c r="IA122" i="24" s="1"/>
  <c r="IC121" i="24"/>
  <c r="IB121" i="24" s="1"/>
  <c r="IC120" i="24"/>
  <c r="IB120" i="24" s="1"/>
  <c r="IC119" i="24"/>
  <c r="HZ119" i="24" s="1"/>
  <c r="IC118" i="24"/>
  <c r="IA118" i="24" s="1"/>
  <c r="IC117" i="24"/>
  <c r="HZ117" i="24" s="1"/>
  <c r="IC116" i="24"/>
  <c r="IB116" i="24" s="1"/>
  <c r="IC115" i="24"/>
  <c r="IG115" i="24" s="1"/>
  <c r="IC114" i="24"/>
  <c r="IA114" i="24" s="1"/>
  <c r="IC113" i="24"/>
  <c r="IA113" i="24" s="1"/>
  <c r="IC112" i="24"/>
  <c r="IB112" i="24" s="1"/>
  <c r="IC111" i="24"/>
  <c r="HZ111" i="24" s="1"/>
  <c r="IC110" i="24"/>
  <c r="HY110" i="24" s="1"/>
  <c r="IC109" i="24"/>
  <c r="IB109" i="24" s="1"/>
  <c r="IC108" i="24"/>
  <c r="IB108" i="24" s="1"/>
  <c r="IC107" i="24"/>
  <c r="HY107" i="24" s="1"/>
  <c r="IC106" i="24"/>
  <c r="IA106" i="24" s="1"/>
  <c r="IC105" i="24"/>
  <c r="HZ105" i="24" s="1"/>
  <c r="IC104" i="24"/>
  <c r="IB104" i="24" s="1"/>
  <c r="IC103" i="24"/>
  <c r="HZ103" i="24" s="1"/>
  <c r="IC102" i="24"/>
  <c r="HY102" i="24" s="1"/>
  <c r="IC101" i="24"/>
  <c r="IA101" i="24" s="1"/>
  <c r="IC100" i="24"/>
  <c r="IB100" i="24" s="1"/>
  <c r="IC99" i="24"/>
  <c r="IG99" i="24" s="1"/>
  <c r="IC98" i="24"/>
  <c r="IA98" i="24" s="1"/>
  <c r="IC97" i="24"/>
  <c r="IB97" i="24" s="1"/>
  <c r="IC96" i="24"/>
  <c r="IC95" i="24"/>
  <c r="IG95" i="24" s="1"/>
  <c r="IC94" i="24"/>
  <c r="IA94" i="24" s="1"/>
  <c r="IC93" i="24"/>
  <c r="IB93" i="24" s="1"/>
  <c r="IC92" i="24"/>
  <c r="IG92" i="24" s="1"/>
  <c r="IC91" i="24"/>
  <c r="HZ91" i="24" s="1"/>
  <c r="IC90" i="24"/>
  <c r="IA90" i="24" s="1"/>
  <c r="IC89" i="24"/>
  <c r="IB89" i="24" s="1"/>
  <c r="IC88" i="24"/>
  <c r="IB88" i="24" s="1"/>
  <c r="IC87" i="24"/>
  <c r="IG87" i="24" s="1"/>
  <c r="IC86" i="24"/>
  <c r="IA86" i="24" s="1"/>
  <c r="IC33" i="24"/>
  <c r="IB33" i="24" s="1"/>
  <c r="IC56" i="24"/>
  <c r="IB56" i="24" s="1"/>
  <c r="IC85" i="24"/>
  <c r="IG85" i="24" s="1"/>
  <c r="IC84" i="24"/>
  <c r="IA84" i="24" s="1"/>
  <c r="IC83" i="24"/>
  <c r="IA83" i="24" s="1"/>
  <c r="IC82" i="24"/>
  <c r="IB82" i="24" s="1"/>
  <c r="IC30" i="24"/>
  <c r="HY30" i="24" s="1"/>
  <c r="IC77" i="24"/>
  <c r="IA77" i="24" s="1"/>
  <c r="IC68" i="24"/>
  <c r="IB68" i="24" s="1"/>
  <c r="IC67" i="24"/>
  <c r="IB67" i="24" s="1"/>
  <c r="IC28" i="24"/>
  <c r="IG28" i="24" s="1"/>
  <c r="IC27" i="24"/>
  <c r="IA27" i="24" s="1"/>
  <c r="IC26" i="24"/>
  <c r="HY26" i="24" s="1"/>
  <c r="IC25" i="24"/>
  <c r="IB25" i="24" s="1"/>
  <c r="IC24" i="24"/>
  <c r="HZ24" i="24" s="1"/>
  <c r="IC22" i="24"/>
  <c r="IB22" i="24" s="1"/>
  <c r="IC21" i="24"/>
  <c r="IA21" i="24" s="1"/>
  <c r="IC64" i="24"/>
  <c r="IB64" i="24" s="1"/>
  <c r="IC63" i="24"/>
  <c r="IA63" i="24" s="1"/>
  <c r="IC62" i="24"/>
  <c r="IB62" i="24" s="1"/>
  <c r="IC60" i="24"/>
  <c r="IG60" i="24" s="1"/>
  <c r="IC59" i="24"/>
  <c r="IB59" i="24" s="1"/>
  <c r="IC58" i="24"/>
  <c r="IA58" i="24" s="1"/>
  <c r="IC57" i="24"/>
  <c r="IB57" i="24" s="1"/>
  <c r="IC55" i="24"/>
  <c r="IA55" i="24" s="1"/>
  <c r="IC54" i="24"/>
  <c r="IB54" i="24" s="1"/>
  <c r="IC53" i="24"/>
  <c r="IA53" i="24" s="1"/>
  <c r="IC29" i="24"/>
  <c r="IB29" i="24" s="1"/>
  <c r="IC20" i="24"/>
  <c r="IG20" i="24" s="1"/>
  <c r="IC18" i="24"/>
  <c r="IB18" i="24" s="1"/>
  <c r="IC50" i="24"/>
  <c r="IA50" i="24" s="1"/>
  <c r="IC49" i="24"/>
  <c r="IB49" i="24" s="1"/>
  <c r="IC48" i="24"/>
  <c r="IA48" i="24" s="1"/>
  <c r="IC46" i="24"/>
  <c r="IB46" i="24" s="1"/>
  <c r="IC47" i="24"/>
  <c r="IA47" i="24" s="1"/>
  <c r="IC45" i="24"/>
  <c r="IG45" i="24" s="1"/>
  <c r="IC41" i="24"/>
  <c r="HZ41" i="24" s="1"/>
  <c r="IC40" i="24"/>
  <c r="IB40" i="24" s="1"/>
  <c r="IC17" i="24"/>
  <c r="IA17" i="24" s="1"/>
  <c r="IC39" i="24"/>
  <c r="IB39" i="24" s="1"/>
  <c r="IC38" i="24"/>
  <c r="IA38" i="24" s="1"/>
  <c r="IC34" i="24"/>
  <c r="IB34" i="24" s="1"/>
  <c r="IC37" i="24"/>
  <c r="IA37" i="24" s="1"/>
  <c r="IC36" i="24"/>
  <c r="IB36" i="24" s="1"/>
  <c r="IC15" i="24"/>
  <c r="IG15" i="24" s="1"/>
  <c r="IC14" i="24"/>
  <c r="IB14" i="24" s="1"/>
  <c r="IC13" i="24"/>
  <c r="IB13" i="24" s="1"/>
  <c r="IC12" i="24"/>
  <c r="IA12" i="24" s="1"/>
  <c r="IC11" i="24"/>
  <c r="IB11" i="24" s="1"/>
  <c r="HQ125" i="24"/>
  <c r="HO125" i="24" s="1"/>
  <c r="HQ124" i="24"/>
  <c r="HP124" i="24" s="1"/>
  <c r="HQ123" i="24"/>
  <c r="HM123" i="24" s="1"/>
  <c r="HQ122" i="24"/>
  <c r="HP122" i="24" s="1"/>
  <c r="HQ121" i="24"/>
  <c r="HO121" i="24" s="1"/>
  <c r="HQ120" i="24"/>
  <c r="HM120" i="24" s="1"/>
  <c r="HQ119" i="24"/>
  <c r="HP119" i="24" s="1"/>
  <c r="HQ118" i="24"/>
  <c r="HP118" i="24" s="1"/>
  <c r="HQ117" i="24"/>
  <c r="HO117" i="24" s="1"/>
  <c r="HQ116" i="24"/>
  <c r="HO116" i="24" s="1"/>
  <c r="HQ115" i="24"/>
  <c r="HQ114" i="24"/>
  <c r="HP114" i="24" s="1"/>
  <c r="HQ113" i="24"/>
  <c r="HO113" i="24" s="1"/>
  <c r="HQ112" i="24"/>
  <c r="HM112" i="24" s="1"/>
  <c r="HQ111" i="24"/>
  <c r="HP111" i="24" s="1"/>
  <c r="HQ110" i="24"/>
  <c r="HP110" i="24" s="1"/>
  <c r="HQ109" i="24"/>
  <c r="HO109" i="24" s="1"/>
  <c r="HQ108" i="24"/>
  <c r="HP108" i="24" s="1"/>
  <c r="HQ107" i="24"/>
  <c r="HP107" i="24" s="1"/>
  <c r="HQ106" i="24"/>
  <c r="HP106" i="24" s="1"/>
  <c r="HQ105" i="24"/>
  <c r="HQ104" i="24"/>
  <c r="HO104" i="24" s="1"/>
  <c r="HQ103" i="24"/>
  <c r="HP103" i="24" s="1"/>
  <c r="HQ102" i="24"/>
  <c r="HP102" i="24" s="1"/>
  <c r="HQ101" i="24"/>
  <c r="HO101" i="24" s="1"/>
  <c r="HQ100" i="24"/>
  <c r="HP100" i="24" s="1"/>
  <c r="HQ99" i="24"/>
  <c r="HP99" i="24" s="1"/>
  <c r="HQ98" i="24"/>
  <c r="HP98" i="24" s="1"/>
  <c r="HQ97" i="24"/>
  <c r="HO97" i="24" s="1"/>
  <c r="HQ96" i="24"/>
  <c r="HP96" i="24" s="1"/>
  <c r="HQ95" i="24"/>
  <c r="HO95" i="24" s="1"/>
  <c r="HQ94" i="24"/>
  <c r="HP94" i="24" s="1"/>
  <c r="HQ93" i="24"/>
  <c r="HO93" i="24" s="1"/>
  <c r="HQ92" i="24"/>
  <c r="HP92" i="24" s="1"/>
  <c r="HQ91" i="24"/>
  <c r="HQ90" i="24"/>
  <c r="HP90" i="24" s="1"/>
  <c r="HQ89" i="24"/>
  <c r="HO89" i="24" s="1"/>
  <c r="HQ88" i="24"/>
  <c r="HP88" i="24" s="1"/>
  <c r="HQ87" i="24"/>
  <c r="HP87" i="24" s="1"/>
  <c r="HQ86" i="24"/>
  <c r="HP86" i="24" s="1"/>
  <c r="HQ33" i="24"/>
  <c r="HO33" i="24" s="1"/>
  <c r="HQ56" i="24"/>
  <c r="HO56" i="24" s="1"/>
  <c r="HQ85" i="24"/>
  <c r="HP85" i="24" s="1"/>
  <c r="HQ84" i="24"/>
  <c r="HP84" i="24" s="1"/>
  <c r="HQ83" i="24"/>
  <c r="HO83" i="24" s="1"/>
  <c r="HQ82" i="24"/>
  <c r="HU82" i="24" s="1"/>
  <c r="HQ30" i="24"/>
  <c r="HP30" i="24" s="1"/>
  <c r="HQ77" i="24"/>
  <c r="HP77" i="24" s="1"/>
  <c r="HQ68" i="24"/>
  <c r="HO68" i="24" s="1"/>
  <c r="HQ67" i="24"/>
  <c r="HP67" i="24" s="1"/>
  <c r="HQ28" i="24"/>
  <c r="HP28" i="24" s="1"/>
  <c r="HQ27" i="24"/>
  <c r="HP27" i="24" s="1"/>
  <c r="HQ26" i="24"/>
  <c r="HU26" i="24" s="1"/>
  <c r="HQ25" i="24"/>
  <c r="HP25" i="24" s="1"/>
  <c r="HQ24" i="24"/>
  <c r="HP24" i="24" s="1"/>
  <c r="HQ22" i="24"/>
  <c r="HP22" i="24" s="1"/>
  <c r="HQ21" i="24"/>
  <c r="HO21" i="24" s="1"/>
  <c r="HQ64" i="24"/>
  <c r="HP64" i="24" s="1"/>
  <c r="HQ63" i="24"/>
  <c r="HP63" i="24" s="1"/>
  <c r="HQ62" i="24"/>
  <c r="HP62" i="24" s="1"/>
  <c r="HQ60" i="24"/>
  <c r="HO60" i="24" s="1"/>
  <c r="HQ59" i="24"/>
  <c r="HP59" i="24" s="1"/>
  <c r="HQ58" i="24"/>
  <c r="HO58" i="24" s="1"/>
  <c r="HQ57" i="24"/>
  <c r="HP57" i="24" s="1"/>
  <c r="HQ55" i="24"/>
  <c r="HO55" i="24" s="1"/>
  <c r="HQ54" i="24"/>
  <c r="HP54" i="24" s="1"/>
  <c r="HQ53" i="24"/>
  <c r="HU53" i="24" s="1"/>
  <c r="HQ29" i="24"/>
  <c r="HP29" i="24" s="1"/>
  <c r="HQ20" i="24"/>
  <c r="HO20" i="24" s="1"/>
  <c r="HQ18" i="24"/>
  <c r="HN18" i="24" s="1"/>
  <c r="HQ50" i="24"/>
  <c r="HP50" i="24" s="1"/>
  <c r="HQ49" i="24"/>
  <c r="HP49" i="24" s="1"/>
  <c r="HQ48" i="24"/>
  <c r="HO48" i="24" s="1"/>
  <c r="HQ46" i="24"/>
  <c r="HO46" i="24" s="1"/>
  <c r="HQ47" i="24"/>
  <c r="HO47" i="24" s="1"/>
  <c r="HQ45" i="24"/>
  <c r="HP45" i="24" s="1"/>
  <c r="HQ41" i="24"/>
  <c r="HO41" i="24" s="1"/>
  <c r="HQ40" i="24"/>
  <c r="HN40" i="24" s="1"/>
  <c r="HQ17" i="24"/>
  <c r="HP17" i="24" s="1"/>
  <c r="HQ39" i="24"/>
  <c r="HP39" i="24" s="1"/>
  <c r="HQ38" i="24"/>
  <c r="HO38" i="24" s="1"/>
  <c r="HQ34" i="24"/>
  <c r="HP34" i="24" s="1"/>
  <c r="HQ37" i="24"/>
  <c r="HP37" i="24" s="1"/>
  <c r="HQ36" i="24"/>
  <c r="HP36" i="24" s="1"/>
  <c r="HQ15" i="24"/>
  <c r="HU15" i="24" s="1"/>
  <c r="HQ14" i="24"/>
  <c r="HO14" i="24" s="1"/>
  <c r="HQ13" i="24"/>
  <c r="HP13" i="24" s="1"/>
  <c r="HQ12" i="24"/>
  <c r="HP12" i="24" s="1"/>
  <c r="HQ11" i="24"/>
  <c r="HN11" i="24" s="1"/>
  <c r="HE125" i="24"/>
  <c r="HD125" i="24" s="1"/>
  <c r="HE124" i="24"/>
  <c r="HD124" i="24" s="1"/>
  <c r="HE123" i="24"/>
  <c r="HD123" i="24" s="1"/>
  <c r="HE122" i="24"/>
  <c r="HC122" i="24" s="1"/>
  <c r="HE121" i="24"/>
  <c r="HD121" i="24" s="1"/>
  <c r="HE120" i="24"/>
  <c r="HA120" i="24" s="1"/>
  <c r="HE119" i="24"/>
  <c r="HD119" i="24" s="1"/>
  <c r="HE118" i="24"/>
  <c r="HC118" i="24" s="1"/>
  <c r="HE117" i="24"/>
  <c r="HC117" i="24" s="1"/>
  <c r="HE116" i="24"/>
  <c r="HI116" i="24" s="1"/>
  <c r="HE115" i="24"/>
  <c r="HD115" i="24" s="1"/>
  <c r="HE114" i="24"/>
  <c r="HC114" i="24" s="1"/>
  <c r="HE113" i="24"/>
  <c r="HB113" i="24" s="1"/>
  <c r="HE112" i="24"/>
  <c r="HC112" i="24" s="1"/>
  <c r="HE111" i="24"/>
  <c r="HD111" i="24" s="1"/>
  <c r="HE110" i="24"/>
  <c r="HC110" i="24" s="1"/>
  <c r="HE109" i="24"/>
  <c r="HD109" i="24" s="1"/>
  <c r="HE108" i="24"/>
  <c r="HB108" i="24" s="1"/>
  <c r="HE107" i="24"/>
  <c r="HD107" i="24" s="1"/>
  <c r="HE106" i="24"/>
  <c r="HC106" i="24" s="1"/>
  <c r="HE105" i="24"/>
  <c r="HD105" i="24" s="1"/>
  <c r="HE104" i="24"/>
  <c r="HD104" i="24" s="1"/>
  <c r="HE103" i="24"/>
  <c r="HD103" i="24" s="1"/>
  <c r="HE102" i="24"/>
  <c r="HC102" i="24" s="1"/>
  <c r="HE101" i="24"/>
  <c r="HD101" i="24" s="1"/>
  <c r="HE100" i="24"/>
  <c r="HD100" i="24" s="1"/>
  <c r="HE99" i="24"/>
  <c r="HD99" i="24" s="1"/>
  <c r="HE98" i="24"/>
  <c r="HB98" i="24" s="1"/>
  <c r="HE97" i="24"/>
  <c r="HI97" i="24" s="1"/>
  <c r="HE96" i="24"/>
  <c r="HC96" i="24" s="1"/>
  <c r="HE95" i="24"/>
  <c r="HD95" i="24" s="1"/>
  <c r="HE94" i="24"/>
  <c r="HC94" i="24" s="1"/>
  <c r="HE93" i="24"/>
  <c r="HD93" i="24" s="1"/>
  <c r="HE92" i="24"/>
  <c r="HD92" i="24" s="1"/>
  <c r="HE91" i="24"/>
  <c r="HD91" i="24" s="1"/>
  <c r="HE90" i="24"/>
  <c r="HI90" i="24" s="1"/>
  <c r="HE89" i="24"/>
  <c r="HD89" i="24" s="1"/>
  <c r="HE88" i="24"/>
  <c r="HC88" i="24" s="1"/>
  <c r="HE87" i="24"/>
  <c r="HD87" i="24" s="1"/>
  <c r="HE86" i="24"/>
  <c r="HC86" i="24" s="1"/>
  <c r="HE33" i="24"/>
  <c r="HC33" i="24" s="1"/>
  <c r="HE56" i="24"/>
  <c r="HD56" i="24" s="1"/>
  <c r="HE85" i="24"/>
  <c r="HD85" i="24" s="1"/>
  <c r="HE84" i="24"/>
  <c r="HC84" i="24" s="1"/>
  <c r="HE83" i="24"/>
  <c r="HD83" i="24" s="1"/>
  <c r="HE82" i="24"/>
  <c r="HD82" i="24" s="1"/>
  <c r="HE30" i="24"/>
  <c r="HD30" i="24" s="1"/>
  <c r="HE77" i="24"/>
  <c r="HC77" i="24" s="1"/>
  <c r="HE68" i="24"/>
  <c r="HC68" i="24" s="1"/>
  <c r="HE67" i="24"/>
  <c r="HB67" i="24" s="1"/>
  <c r="HE28" i="24"/>
  <c r="HD28" i="24" s="1"/>
  <c r="HE27" i="24"/>
  <c r="HC27" i="24" s="1"/>
  <c r="HE26" i="24"/>
  <c r="HD26" i="24" s="1"/>
  <c r="HE25" i="24"/>
  <c r="HD25" i="24" s="1"/>
  <c r="HE24" i="24"/>
  <c r="HD24" i="24" s="1"/>
  <c r="HE22" i="24"/>
  <c r="HB22" i="24" s="1"/>
  <c r="HE21" i="24"/>
  <c r="HD21" i="24" s="1"/>
  <c r="HE64" i="24"/>
  <c r="HD64" i="24" s="1"/>
  <c r="HE63" i="24"/>
  <c r="HD63" i="24" s="1"/>
  <c r="HE62" i="24"/>
  <c r="HB62" i="24" s="1"/>
  <c r="HE60" i="24"/>
  <c r="HB60" i="24" s="1"/>
  <c r="HE59" i="24"/>
  <c r="HD59" i="24" s="1"/>
  <c r="HE58" i="24"/>
  <c r="HD58" i="24" s="1"/>
  <c r="HE57" i="24"/>
  <c r="HC57" i="24" s="1"/>
  <c r="HE55" i="24"/>
  <c r="HD55" i="24" s="1"/>
  <c r="HE54" i="24"/>
  <c r="HA54" i="24" s="1"/>
  <c r="HE53" i="24"/>
  <c r="HD53" i="24" s="1"/>
  <c r="HE29" i="24"/>
  <c r="HB29" i="24" s="1"/>
  <c r="HE20" i="24"/>
  <c r="HD20" i="24" s="1"/>
  <c r="HE18" i="24"/>
  <c r="HC18" i="24" s="1"/>
  <c r="HE50" i="24"/>
  <c r="HD50" i="24" s="1"/>
  <c r="HE49" i="24"/>
  <c r="HC49" i="24" s="1"/>
  <c r="HE48" i="24"/>
  <c r="HD48" i="24" s="1"/>
  <c r="HE46" i="24"/>
  <c r="HD46" i="24" s="1"/>
  <c r="HE47" i="24"/>
  <c r="HD47" i="24" s="1"/>
  <c r="HE45" i="24"/>
  <c r="HC45" i="24" s="1"/>
  <c r="HE41" i="24"/>
  <c r="HC41" i="24" s="1"/>
  <c r="HE40" i="24"/>
  <c r="HD40" i="24" s="1"/>
  <c r="HE17" i="24"/>
  <c r="HD17" i="24" s="1"/>
  <c r="HE39" i="24"/>
  <c r="HC39" i="24" s="1"/>
  <c r="HE38" i="24"/>
  <c r="HC38" i="24" s="1"/>
  <c r="HE34" i="24"/>
  <c r="HI34" i="24" s="1"/>
  <c r="HE37" i="24"/>
  <c r="HI37" i="24" s="1"/>
  <c r="HE36" i="24"/>
  <c r="HC36" i="24" s="1"/>
  <c r="HE15" i="24"/>
  <c r="HD15" i="24" s="1"/>
  <c r="HE14" i="24"/>
  <c r="HD14" i="24" s="1"/>
  <c r="HE13" i="24"/>
  <c r="HI13" i="24" s="1"/>
  <c r="HE12" i="24"/>
  <c r="HC12" i="24" s="1"/>
  <c r="HE11" i="24"/>
  <c r="HD11" i="24" s="1"/>
  <c r="GS125" i="24"/>
  <c r="GR125" i="24" s="1"/>
  <c r="GS124" i="24"/>
  <c r="GW124" i="24" s="1"/>
  <c r="GS123" i="24"/>
  <c r="GW123" i="24" s="1"/>
  <c r="GS122" i="24"/>
  <c r="GO122" i="24" s="1"/>
  <c r="GS121" i="24"/>
  <c r="GR121" i="24" s="1"/>
  <c r="GS120" i="24"/>
  <c r="GP120" i="24" s="1"/>
  <c r="GS119" i="24"/>
  <c r="GQ119" i="24" s="1"/>
  <c r="GS118" i="24"/>
  <c r="GP118" i="24" s="1"/>
  <c r="GS117" i="24"/>
  <c r="GR117" i="24" s="1"/>
  <c r="GS116" i="24"/>
  <c r="GP116" i="24" s="1"/>
  <c r="GS115" i="24"/>
  <c r="GQ115" i="24" s="1"/>
  <c r="GS114" i="24"/>
  <c r="GR114" i="24" s="1"/>
  <c r="GS113" i="24"/>
  <c r="GO113" i="24" s="1"/>
  <c r="GS112" i="24"/>
  <c r="GO112" i="24" s="1"/>
  <c r="GS111" i="24"/>
  <c r="GP111" i="24" s="1"/>
  <c r="GS110" i="24"/>
  <c r="GR110" i="24" s="1"/>
  <c r="GS109" i="24"/>
  <c r="GR109" i="24" s="1"/>
  <c r="GS108" i="24"/>
  <c r="GW108" i="24" s="1"/>
  <c r="GS107" i="24"/>
  <c r="GQ107" i="24" s="1"/>
  <c r="GS106" i="24"/>
  <c r="GQ106" i="24" s="1"/>
  <c r="GS105" i="24"/>
  <c r="GO105" i="24" s="1"/>
  <c r="GS104" i="24"/>
  <c r="GP104" i="24" s="1"/>
  <c r="GS103" i="24"/>
  <c r="GQ103" i="24" s="1"/>
  <c r="GS102" i="24"/>
  <c r="GR102" i="24" s="1"/>
  <c r="GS101" i="24"/>
  <c r="GR101" i="24" s="1"/>
  <c r="GS100" i="24"/>
  <c r="GO100" i="24" s="1"/>
  <c r="GS99" i="24"/>
  <c r="GQ99" i="24" s="1"/>
  <c r="GS98" i="24"/>
  <c r="GR98" i="24" s="1"/>
  <c r="GS97" i="24"/>
  <c r="GQ97" i="24" s="1"/>
  <c r="GS96" i="24"/>
  <c r="GO96" i="24" s="1"/>
  <c r="GS95" i="24"/>
  <c r="GQ95" i="24" s="1"/>
  <c r="GS94" i="24"/>
  <c r="GQ94" i="24" s="1"/>
  <c r="GS93" i="24"/>
  <c r="GP93" i="24" s="1"/>
  <c r="GS92" i="24"/>
  <c r="GP92" i="24" s="1"/>
  <c r="GS91" i="24"/>
  <c r="GQ91" i="24" s="1"/>
  <c r="GS90" i="24"/>
  <c r="GR90" i="24" s="1"/>
  <c r="GS89" i="24"/>
  <c r="GR89" i="24" s="1"/>
  <c r="GS88" i="24"/>
  <c r="GW88" i="24" s="1"/>
  <c r="GS87" i="24"/>
  <c r="GQ87" i="24" s="1"/>
  <c r="GS86" i="24"/>
  <c r="GQ86" i="24" s="1"/>
  <c r="GS33" i="24"/>
  <c r="GQ33" i="24" s="1"/>
  <c r="GS56" i="24"/>
  <c r="GW56" i="24" s="1"/>
  <c r="GS85" i="24"/>
  <c r="GQ85" i="24" s="1"/>
  <c r="GS84" i="24"/>
  <c r="GS83" i="24"/>
  <c r="GR83" i="24" s="1"/>
  <c r="GS82" i="24"/>
  <c r="GW82" i="24" s="1"/>
  <c r="GS30" i="24"/>
  <c r="GQ30" i="24" s="1"/>
  <c r="GS77" i="24"/>
  <c r="GR77" i="24" s="1"/>
  <c r="GS68" i="24"/>
  <c r="GQ68" i="24" s="1"/>
  <c r="GS67" i="24"/>
  <c r="GP67" i="24" s="1"/>
  <c r="GS28" i="24"/>
  <c r="GW28" i="24" s="1"/>
  <c r="GS27" i="24"/>
  <c r="GQ27" i="24" s="1"/>
  <c r="GS26" i="24"/>
  <c r="GQ26" i="24" s="1"/>
  <c r="GS25" i="24"/>
  <c r="GS24" i="24"/>
  <c r="GQ24" i="24" s="1"/>
  <c r="GS22" i="24"/>
  <c r="GR22" i="24" s="1"/>
  <c r="GS21" i="24"/>
  <c r="GR21" i="24" s="1"/>
  <c r="GS64" i="24"/>
  <c r="GW64" i="24" s="1"/>
  <c r="GS63" i="24"/>
  <c r="GQ63" i="24" s="1"/>
  <c r="GS62" i="24"/>
  <c r="GQ62" i="24" s="1"/>
  <c r="GS60" i="24"/>
  <c r="GR60" i="24" s="1"/>
  <c r="GS59" i="24"/>
  <c r="GS58" i="24"/>
  <c r="GQ58" i="24" s="1"/>
  <c r="GS57" i="24"/>
  <c r="GR57" i="24" s="1"/>
  <c r="GS55" i="24"/>
  <c r="GS54" i="24"/>
  <c r="GO54" i="24" s="1"/>
  <c r="GS53" i="24"/>
  <c r="GQ53" i="24" s="1"/>
  <c r="GS29" i="24"/>
  <c r="GR29" i="24" s="1"/>
  <c r="GS20" i="24"/>
  <c r="GW20" i="24" s="1"/>
  <c r="GS18" i="24"/>
  <c r="GP18" i="24" s="1"/>
  <c r="GS50" i="24"/>
  <c r="GQ50" i="24" s="1"/>
  <c r="GS49" i="24"/>
  <c r="GR49" i="24" s="1"/>
  <c r="GS48" i="24"/>
  <c r="GR48" i="24" s="1"/>
  <c r="GS46" i="24"/>
  <c r="GP46" i="24" s="1"/>
  <c r="GS47" i="24"/>
  <c r="GQ47" i="24" s="1"/>
  <c r="GS45" i="24"/>
  <c r="GQ45" i="24" s="1"/>
  <c r="GS41" i="24"/>
  <c r="GR41" i="24" s="1"/>
  <c r="GS40" i="24"/>
  <c r="GR40" i="24" s="1"/>
  <c r="GS17" i="24"/>
  <c r="GQ17" i="24" s="1"/>
  <c r="GS39" i="24"/>
  <c r="GW39" i="24" s="1"/>
  <c r="GS38" i="24"/>
  <c r="GR38" i="24" s="1"/>
  <c r="GS34" i="24"/>
  <c r="GR34" i="24" s="1"/>
  <c r="GS37" i="24"/>
  <c r="GQ37" i="24" s="1"/>
  <c r="GS36" i="24"/>
  <c r="GQ36" i="24" s="1"/>
  <c r="GS15" i="24"/>
  <c r="GP15" i="24" s="1"/>
  <c r="GS14" i="24"/>
  <c r="GR14" i="24" s="1"/>
  <c r="GS13" i="24"/>
  <c r="GQ13" i="24" s="1"/>
  <c r="GS12" i="24"/>
  <c r="GW12" i="24" s="1"/>
  <c r="GS11" i="24"/>
  <c r="GR11" i="24" s="1"/>
  <c r="GG125" i="24"/>
  <c r="GD125" i="24" s="1"/>
  <c r="GG124" i="24"/>
  <c r="GK124" i="24" s="1"/>
  <c r="GG123" i="24"/>
  <c r="GE123" i="24" s="1"/>
  <c r="GG122" i="24"/>
  <c r="GE122" i="24" s="1"/>
  <c r="GG121" i="24"/>
  <c r="GF121" i="24" s="1"/>
  <c r="GG120" i="24"/>
  <c r="GE120" i="24" s="1"/>
  <c r="GG119" i="24"/>
  <c r="GG118" i="24"/>
  <c r="GE118" i="24" s="1"/>
  <c r="GG117" i="24"/>
  <c r="GF117" i="24" s="1"/>
  <c r="GG116" i="24"/>
  <c r="GE116" i="24" s="1"/>
  <c r="GG115" i="24"/>
  <c r="GE115" i="24" s="1"/>
  <c r="GG114" i="24"/>
  <c r="GE114" i="24" s="1"/>
  <c r="GG113" i="24"/>
  <c r="GF113" i="24" s="1"/>
  <c r="GG112" i="24"/>
  <c r="GE112" i="24" s="1"/>
  <c r="GG111" i="24"/>
  <c r="GG110" i="24"/>
  <c r="GC110" i="24" s="1"/>
  <c r="GG109" i="24"/>
  <c r="GF109" i="24" s="1"/>
  <c r="GG108" i="24"/>
  <c r="GE108" i="24" s="1"/>
  <c r="GG107" i="24"/>
  <c r="GE107" i="24" s="1"/>
  <c r="GG106" i="24"/>
  <c r="GF106" i="24" s="1"/>
  <c r="GG105" i="24"/>
  <c r="GF105" i="24" s="1"/>
  <c r="GG104" i="24"/>
  <c r="GD104" i="24" s="1"/>
  <c r="GG103" i="24"/>
  <c r="GE103" i="24" s="1"/>
  <c r="GG102" i="24"/>
  <c r="GF102" i="24" s="1"/>
  <c r="GG101" i="24"/>
  <c r="GE101" i="24" s="1"/>
  <c r="GG100" i="24"/>
  <c r="GE100" i="24" s="1"/>
  <c r="GG99" i="24"/>
  <c r="GF99" i="24" s="1"/>
  <c r="GG98" i="24"/>
  <c r="GF98" i="24" s="1"/>
  <c r="GG97" i="24"/>
  <c r="GE97" i="24" s="1"/>
  <c r="GG96" i="24"/>
  <c r="GE96" i="24" s="1"/>
  <c r="GG95" i="24"/>
  <c r="GF95" i="24" s="1"/>
  <c r="GG94" i="24"/>
  <c r="GE94" i="24" s="1"/>
  <c r="GG93" i="24"/>
  <c r="GE93" i="24" s="1"/>
  <c r="GG92" i="24"/>
  <c r="GE92" i="24" s="1"/>
  <c r="GG91" i="24"/>
  <c r="GF91" i="24" s="1"/>
  <c r="GG90" i="24"/>
  <c r="GF90" i="24" s="1"/>
  <c r="GG89" i="24"/>
  <c r="GE89" i="24" s="1"/>
  <c r="GG88" i="24"/>
  <c r="GE88" i="24" s="1"/>
  <c r="GG87" i="24"/>
  <c r="GF87" i="24" s="1"/>
  <c r="GG86" i="24"/>
  <c r="GF86" i="24" s="1"/>
  <c r="GG33" i="24"/>
  <c r="GE33" i="24" s="1"/>
  <c r="GG56" i="24"/>
  <c r="GE56" i="24" s="1"/>
  <c r="GG85" i="24"/>
  <c r="GF85" i="24" s="1"/>
  <c r="GG84" i="24"/>
  <c r="GF84" i="24" s="1"/>
  <c r="GG83" i="24"/>
  <c r="GC83" i="24" s="1"/>
  <c r="GG82" i="24"/>
  <c r="GE82" i="24" s="1"/>
  <c r="GG30" i="24"/>
  <c r="GF30" i="24" s="1"/>
  <c r="GG77" i="24"/>
  <c r="GF77" i="24" s="1"/>
  <c r="GG68" i="24"/>
  <c r="GE68" i="24" s="1"/>
  <c r="GG67" i="24"/>
  <c r="GE67" i="24" s="1"/>
  <c r="GG28" i="24"/>
  <c r="GF28" i="24" s="1"/>
  <c r="GG27" i="24"/>
  <c r="GK27" i="24" s="1"/>
  <c r="GG26" i="24"/>
  <c r="GE26" i="24" s="1"/>
  <c r="GG25" i="24"/>
  <c r="GE25" i="24" s="1"/>
  <c r="GG24" i="24"/>
  <c r="GF24" i="24" s="1"/>
  <c r="GG22" i="24"/>
  <c r="GE22" i="24" s="1"/>
  <c r="GG21" i="24"/>
  <c r="GE21" i="24" s="1"/>
  <c r="GG64" i="24"/>
  <c r="GE64" i="24" s="1"/>
  <c r="GG63" i="24"/>
  <c r="GF63" i="24" s="1"/>
  <c r="GG62" i="24"/>
  <c r="GF62" i="24" s="1"/>
  <c r="GG60" i="24"/>
  <c r="GE60" i="24" s="1"/>
  <c r="GG59" i="24"/>
  <c r="GE59" i="24" s="1"/>
  <c r="GG58" i="24"/>
  <c r="GF58" i="24" s="1"/>
  <c r="GG57" i="24"/>
  <c r="GF57" i="24" s="1"/>
  <c r="GG55" i="24"/>
  <c r="GE55" i="24" s="1"/>
  <c r="GG54" i="24"/>
  <c r="GE54" i="24" s="1"/>
  <c r="GG53" i="24"/>
  <c r="GF53" i="24" s="1"/>
  <c r="GG29" i="24"/>
  <c r="GF29" i="24" s="1"/>
  <c r="GG20" i="24"/>
  <c r="GE20" i="24" s="1"/>
  <c r="GG18" i="24"/>
  <c r="GE18" i="24" s="1"/>
  <c r="GG50" i="24"/>
  <c r="GF50" i="24" s="1"/>
  <c r="GG49" i="24"/>
  <c r="GF49" i="24" s="1"/>
  <c r="GG48" i="24"/>
  <c r="GE48" i="24" s="1"/>
  <c r="GG46" i="24"/>
  <c r="GE46" i="24" s="1"/>
  <c r="GG47" i="24"/>
  <c r="GF47" i="24" s="1"/>
  <c r="GG45" i="24"/>
  <c r="GF45" i="24" s="1"/>
  <c r="GG41" i="24"/>
  <c r="GE41" i="24" s="1"/>
  <c r="GG40" i="24"/>
  <c r="GE40" i="24" s="1"/>
  <c r="GG17" i="24"/>
  <c r="GF17" i="24" s="1"/>
  <c r="GG39" i="24"/>
  <c r="GD39" i="24" s="1"/>
  <c r="GG38" i="24"/>
  <c r="GE38" i="24" s="1"/>
  <c r="GG34" i="24"/>
  <c r="GE34" i="24" s="1"/>
  <c r="GG37" i="24"/>
  <c r="GF37" i="24" s="1"/>
  <c r="GG36" i="24"/>
  <c r="GF36" i="24" s="1"/>
  <c r="GG15" i="24"/>
  <c r="GE15" i="24" s="1"/>
  <c r="GG14" i="24"/>
  <c r="GE14" i="24" s="1"/>
  <c r="GG13" i="24"/>
  <c r="GF13" i="24" s="1"/>
  <c r="GG12" i="24"/>
  <c r="GE12" i="24" s="1"/>
  <c r="GG11" i="24"/>
  <c r="GF11" i="24" s="1"/>
  <c r="FU125" i="24"/>
  <c r="FQ125" i="24" s="1"/>
  <c r="FU124" i="24"/>
  <c r="FY124" i="24" s="1"/>
  <c r="FU123" i="24"/>
  <c r="FT123" i="24" s="1"/>
  <c r="FU122" i="24"/>
  <c r="FT122" i="24" s="1"/>
  <c r="FU121" i="24"/>
  <c r="FS121" i="24" s="1"/>
  <c r="FU120" i="24"/>
  <c r="FT120" i="24" s="1"/>
  <c r="FU119" i="24"/>
  <c r="FT119" i="24" s="1"/>
  <c r="FU118" i="24"/>
  <c r="FT118" i="24" s="1"/>
  <c r="FU117" i="24"/>
  <c r="FR117" i="24" s="1"/>
  <c r="FU116" i="24"/>
  <c r="FY116" i="24" s="1"/>
  <c r="FU115" i="24"/>
  <c r="FT115" i="24" s="1"/>
  <c r="FU114" i="24"/>
  <c r="FT114" i="24" s="1"/>
  <c r="FU113" i="24"/>
  <c r="FU112" i="24"/>
  <c r="FT112" i="24" s="1"/>
  <c r="FU111" i="24"/>
  <c r="FS111" i="24" s="1"/>
  <c r="FU110" i="24"/>
  <c r="FT110" i="24" s="1"/>
  <c r="FU109" i="24"/>
  <c r="FY109" i="24" s="1"/>
  <c r="FU108" i="24"/>
  <c r="FU107" i="24"/>
  <c r="FT107" i="24" s="1"/>
  <c r="FU106" i="24"/>
  <c r="FT106" i="24" s="1"/>
  <c r="FU105" i="24"/>
  <c r="FS105" i="24" s="1"/>
  <c r="FU104" i="24"/>
  <c r="FT104" i="24" s="1"/>
  <c r="FU103" i="24"/>
  <c r="FU102" i="24"/>
  <c r="FT102" i="24" s="1"/>
  <c r="FU101" i="24"/>
  <c r="FS101" i="24" s="1"/>
  <c r="FU100" i="24"/>
  <c r="FT100" i="24" s="1"/>
  <c r="FU99" i="24"/>
  <c r="FS99" i="24" s="1"/>
  <c r="FU98" i="24"/>
  <c r="FT98" i="24" s="1"/>
  <c r="FU97" i="24"/>
  <c r="FS97" i="24" s="1"/>
  <c r="FU96" i="24"/>
  <c r="FT96" i="24" s="1"/>
  <c r="FU95" i="24"/>
  <c r="FT95" i="24" s="1"/>
  <c r="FU94" i="24"/>
  <c r="FT94" i="24" s="1"/>
  <c r="FU93" i="24"/>
  <c r="FS93" i="24" s="1"/>
  <c r="FU92" i="24"/>
  <c r="FT92" i="24" s="1"/>
  <c r="FU91" i="24"/>
  <c r="FT91" i="24" s="1"/>
  <c r="FU90" i="24"/>
  <c r="FR90" i="24" s="1"/>
  <c r="FU89" i="24"/>
  <c r="FS89" i="24" s="1"/>
  <c r="FU88" i="24"/>
  <c r="FT88" i="24" s="1"/>
  <c r="FU87" i="24"/>
  <c r="FS87" i="24" s="1"/>
  <c r="FU86" i="24"/>
  <c r="FT86" i="24" s="1"/>
  <c r="FU33" i="24"/>
  <c r="FS33" i="24" s="1"/>
  <c r="FU56" i="24"/>
  <c r="FT56" i="24" s="1"/>
  <c r="FU85" i="24"/>
  <c r="FT85" i="24" s="1"/>
  <c r="FU84" i="24"/>
  <c r="FT84" i="24" s="1"/>
  <c r="FU83" i="24"/>
  <c r="FS83" i="24" s="1"/>
  <c r="FU82" i="24"/>
  <c r="FT82" i="24" s="1"/>
  <c r="FU30" i="24"/>
  <c r="FS30" i="24" s="1"/>
  <c r="FU77" i="24"/>
  <c r="FT77" i="24" s="1"/>
  <c r="FU68" i="24"/>
  <c r="FS68" i="24" s="1"/>
  <c r="FU67" i="24"/>
  <c r="FT67" i="24" s="1"/>
  <c r="FU28" i="24"/>
  <c r="FT28" i="24" s="1"/>
  <c r="FU27" i="24"/>
  <c r="FT27" i="24" s="1"/>
  <c r="FU26" i="24"/>
  <c r="FS26" i="24" s="1"/>
  <c r="FU25" i="24"/>
  <c r="FT25" i="24" s="1"/>
  <c r="FU24" i="24"/>
  <c r="FQ24" i="24" s="1"/>
  <c r="FU22" i="24"/>
  <c r="FT22" i="24" s="1"/>
  <c r="FU21" i="24"/>
  <c r="FS21" i="24" s="1"/>
  <c r="FU64" i="24"/>
  <c r="FT64" i="24" s="1"/>
  <c r="FU63" i="24"/>
  <c r="FS63" i="24" s="1"/>
  <c r="FU62" i="24"/>
  <c r="FT62" i="24" s="1"/>
  <c r="FU60" i="24"/>
  <c r="FS60" i="24" s="1"/>
  <c r="FU59" i="24"/>
  <c r="FT59" i="24" s="1"/>
  <c r="FU58" i="24"/>
  <c r="FT58" i="24" s="1"/>
  <c r="FU57" i="24"/>
  <c r="FT57" i="24" s="1"/>
  <c r="FU55" i="24"/>
  <c r="FS55" i="24" s="1"/>
  <c r="FU54" i="24"/>
  <c r="FT54" i="24" s="1"/>
  <c r="FU53" i="24"/>
  <c r="FT53" i="24" s="1"/>
  <c r="FU29" i="24"/>
  <c r="FR29" i="24" s="1"/>
  <c r="FU20" i="24"/>
  <c r="FS20" i="24" s="1"/>
  <c r="FU18" i="24"/>
  <c r="FS18" i="24" s="1"/>
  <c r="FU50" i="24"/>
  <c r="FT50" i="24" s="1"/>
  <c r="FU49" i="24"/>
  <c r="FY49" i="24" s="1"/>
  <c r="FU48" i="24"/>
  <c r="FY48" i="24" s="1"/>
  <c r="FU46" i="24"/>
  <c r="FS46" i="24" s="1"/>
  <c r="FU47" i="24"/>
  <c r="FT47" i="24" s="1"/>
  <c r="FU45" i="24"/>
  <c r="FT45" i="24" s="1"/>
  <c r="FU41" i="24"/>
  <c r="FY41" i="24" s="1"/>
  <c r="FU40" i="24"/>
  <c r="FS40" i="24" s="1"/>
  <c r="FU17" i="24"/>
  <c r="FT17" i="24" s="1"/>
  <c r="FU39" i="24"/>
  <c r="FT39" i="24" s="1"/>
  <c r="FU38" i="24"/>
  <c r="FQ38" i="24" s="1"/>
  <c r="FU34" i="24"/>
  <c r="FS34" i="24" s="1"/>
  <c r="FU37" i="24"/>
  <c r="FS37" i="24" s="1"/>
  <c r="FU36" i="24"/>
  <c r="FT36" i="24" s="1"/>
  <c r="FU15" i="24"/>
  <c r="FU14" i="24"/>
  <c r="FS14" i="24" s="1"/>
  <c r="FU13" i="24"/>
  <c r="FT13" i="24" s="1"/>
  <c r="FU12" i="24"/>
  <c r="FY12" i="24" s="1"/>
  <c r="FU11" i="24"/>
  <c r="FR11" i="24" s="1"/>
  <c r="KD145" i="24"/>
  <c r="JY145" i="24"/>
  <c r="KB145" i="24"/>
  <c r="KA145" i="24"/>
  <c r="JZ145" i="24"/>
  <c r="JR145" i="24"/>
  <c r="JM145" i="24"/>
  <c r="JP145" i="24"/>
  <c r="JO145" i="24"/>
  <c r="JN145" i="24"/>
  <c r="JF145" i="24"/>
  <c r="JA145" i="24"/>
  <c r="JD145" i="24"/>
  <c r="JC145" i="24"/>
  <c r="JB145" i="24"/>
  <c r="IT145" i="24"/>
  <c r="IO145" i="24"/>
  <c r="IR145" i="24"/>
  <c r="IQ145" i="24"/>
  <c r="IP145" i="24"/>
  <c r="IH145" i="24"/>
  <c r="IC145" i="24"/>
  <c r="IF145" i="24"/>
  <c r="IE145" i="24"/>
  <c r="ID145" i="24"/>
  <c r="HV145" i="24"/>
  <c r="HQ145" i="24"/>
  <c r="HT145" i="24"/>
  <c r="HS145" i="24"/>
  <c r="HR145" i="24"/>
  <c r="HJ145" i="24"/>
  <c r="HE145" i="24"/>
  <c r="HH145" i="24"/>
  <c r="HG145" i="24"/>
  <c r="HF145" i="24"/>
  <c r="GX145" i="24"/>
  <c r="GS145" i="24"/>
  <c r="GV145" i="24"/>
  <c r="GU145" i="24"/>
  <c r="GT145" i="24"/>
  <c r="GL145" i="24"/>
  <c r="GG145" i="24"/>
  <c r="GJ145" i="24"/>
  <c r="GI145" i="24"/>
  <c r="GH145" i="24"/>
  <c r="FZ145" i="24"/>
  <c r="FU145" i="24"/>
  <c r="FX145" i="24"/>
  <c r="FW145" i="24"/>
  <c r="FV145" i="24"/>
  <c r="FN145" i="24"/>
  <c r="FI145" i="24"/>
  <c r="FL145" i="24"/>
  <c r="FK145" i="24"/>
  <c r="FJ145" i="24"/>
  <c r="FB145" i="24"/>
  <c r="EW145" i="24"/>
  <c r="EZ145" i="24"/>
  <c r="EY145" i="24"/>
  <c r="EX145" i="24"/>
  <c r="EP145" i="24"/>
  <c r="EK145" i="24"/>
  <c r="EN145" i="24"/>
  <c r="EM145" i="24"/>
  <c r="EL145" i="24"/>
  <c r="ED145" i="24"/>
  <c r="DY145" i="24"/>
  <c r="EB145" i="24"/>
  <c r="EA145" i="24"/>
  <c r="DZ145" i="24"/>
  <c r="DR145" i="24"/>
  <c r="DM145" i="24"/>
  <c r="DP145" i="24"/>
  <c r="DO145" i="24"/>
  <c r="DN145" i="24"/>
  <c r="DF145" i="24"/>
  <c r="DA145" i="24"/>
  <c r="DD145" i="24"/>
  <c r="DC145" i="24"/>
  <c r="DB145" i="24"/>
  <c r="CT145" i="24"/>
  <c r="CO145" i="24"/>
  <c r="CR145" i="24"/>
  <c r="CQ145" i="24"/>
  <c r="CP145" i="24"/>
  <c r="CH145" i="24"/>
  <c r="CC145" i="24"/>
  <c r="CF145" i="24"/>
  <c r="CE145" i="24"/>
  <c r="CD145" i="24"/>
  <c r="BV145" i="24"/>
  <c r="BQ145" i="24"/>
  <c r="BT145" i="24"/>
  <c r="BS145" i="24"/>
  <c r="BR145" i="24"/>
  <c r="BJ145" i="24"/>
  <c r="BE145" i="24"/>
  <c r="BH145" i="24"/>
  <c r="BG145" i="24"/>
  <c r="BF145" i="24"/>
  <c r="AX145" i="24"/>
  <c r="AS145" i="24"/>
  <c r="AV145" i="24"/>
  <c r="AU145" i="24"/>
  <c r="AT145" i="24"/>
  <c r="AL145" i="24"/>
  <c r="AG145" i="24"/>
  <c r="AJ145" i="24"/>
  <c r="AI145" i="24"/>
  <c r="AH145" i="24"/>
  <c r="Z145" i="24"/>
  <c r="U145" i="24"/>
  <c r="X145" i="24"/>
  <c r="W145" i="24"/>
  <c r="V145" i="24"/>
  <c r="N145" i="24"/>
  <c r="I145" i="24"/>
  <c r="L145" i="24"/>
  <c r="K145" i="24"/>
  <c r="J145" i="24"/>
  <c r="KD144" i="24"/>
  <c r="JY144" i="24"/>
  <c r="JU144" i="24" s="1"/>
  <c r="KB144" i="24"/>
  <c r="KA144" i="24"/>
  <c r="JZ144" i="24"/>
  <c r="JR144" i="24"/>
  <c r="JM144" i="24"/>
  <c r="JI144" i="24" s="1"/>
  <c r="JP144" i="24"/>
  <c r="JO144" i="24"/>
  <c r="JN144" i="24"/>
  <c r="JF144" i="24"/>
  <c r="JA144" i="24"/>
  <c r="IW144" i="24" s="1"/>
  <c r="JD144" i="24"/>
  <c r="JC144" i="24"/>
  <c r="JB144" i="24"/>
  <c r="IT144" i="24"/>
  <c r="IO144" i="24"/>
  <c r="IK144" i="24" s="1"/>
  <c r="IR144" i="24"/>
  <c r="IQ144" i="24"/>
  <c r="IP144" i="24"/>
  <c r="IH144" i="24"/>
  <c r="IC144" i="24"/>
  <c r="HY144" i="24" s="1"/>
  <c r="IF144" i="24"/>
  <c r="IE144" i="24"/>
  <c r="ID144" i="24"/>
  <c r="HV144" i="24"/>
  <c r="HQ144" i="24"/>
  <c r="HM144" i="24" s="1"/>
  <c r="HT144" i="24"/>
  <c r="HS144" i="24"/>
  <c r="HR144" i="24"/>
  <c r="HJ144" i="24"/>
  <c r="HE144" i="24"/>
  <c r="HA144" i="24" s="1"/>
  <c r="HH144" i="24"/>
  <c r="HG144" i="24"/>
  <c r="HF144" i="24"/>
  <c r="GX144" i="24"/>
  <c r="GS144" i="24"/>
  <c r="GO144" i="24" s="1"/>
  <c r="GV144" i="24"/>
  <c r="GU144" i="24"/>
  <c r="GT144" i="24"/>
  <c r="GL144" i="24"/>
  <c r="GG144" i="24"/>
  <c r="GC144" i="24" s="1"/>
  <c r="GJ144" i="24"/>
  <c r="GI144" i="24"/>
  <c r="GH144" i="24"/>
  <c r="FZ144" i="24"/>
  <c r="FU144" i="24"/>
  <c r="FQ144" i="24" s="1"/>
  <c r="FX144" i="24"/>
  <c r="FW144" i="24"/>
  <c r="FV144" i="24"/>
  <c r="FN144" i="24"/>
  <c r="FI144" i="24"/>
  <c r="FE144" i="24" s="1"/>
  <c r="FL144" i="24"/>
  <c r="FK144" i="24"/>
  <c r="FJ144" i="24"/>
  <c r="FB144" i="24"/>
  <c r="EW144" i="24"/>
  <c r="ES144" i="24" s="1"/>
  <c r="EZ144" i="24"/>
  <c r="EY144" i="24"/>
  <c r="EX144" i="24"/>
  <c r="EP144" i="24"/>
  <c r="EK144" i="24"/>
  <c r="EG144" i="24" s="1"/>
  <c r="EN144" i="24"/>
  <c r="EM144" i="24"/>
  <c r="EL144" i="24"/>
  <c r="ED144" i="24"/>
  <c r="DY144" i="24"/>
  <c r="EC144" i="24" s="1"/>
  <c r="EB144" i="24"/>
  <c r="EA144" i="24"/>
  <c r="DZ144" i="24"/>
  <c r="DR144" i="24"/>
  <c r="DM144" i="24"/>
  <c r="DI144" i="24" s="1"/>
  <c r="DP144" i="24"/>
  <c r="DO144" i="24"/>
  <c r="DN144" i="24"/>
  <c r="DF144" i="24"/>
  <c r="DA144" i="24"/>
  <c r="CW144" i="24" s="1"/>
  <c r="DD144" i="24"/>
  <c r="DC144" i="24"/>
  <c r="DB144" i="24"/>
  <c r="CT144" i="24"/>
  <c r="CO144" i="24"/>
  <c r="CK144" i="24" s="1"/>
  <c r="CR144" i="24"/>
  <c r="CQ144" i="24"/>
  <c r="CP144" i="24"/>
  <c r="CH144" i="24"/>
  <c r="CC144" i="24"/>
  <c r="BY144" i="24" s="1"/>
  <c r="CF144" i="24"/>
  <c r="CE144" i="24"/>
  <c r="CD144" i="24"/>
  <c r="BV144" i="24"/>
  <c r="BQ144" i="24"/>
  <c r="BM144" i="24" s="1"/>
  <c r="BT144" i="24"/>
  <c r="BS144" i="24"/>
  <c r="BR144" i="24"/>
  <c r="BJ144" i="24"/>
  <c r="BE144" i="24"/>
  <c r="BH144" i="24"/>
  <c r="BG144" i="24"/>
  <c r="BF144" i="24"/>
  <c r="AX144" i="24"/>
  <c r="AS144" i="24"/>
  <c r="AW144" i="24" s="1"/>
  <c r="AV144" i="24"/>
  <c r="AU144" i="24"/>
  <c r="AT144" i="24"/>
  <c r="AL144" i="24"/>
  <c r="AG144" i="24"/>
  <c r="AC144" i="24" s="1"/>
  <c r="AJ144" i="24"/>
  <c r="AI144" i="24"/>
  <c r="AH144" i="24"/>
  <c r="Z144" i="24"/>
  <c r="U144" i="24"/>
  <c r="Q144" i="24" s="1"/>
  <c r="X144" i="24"/>
  <c r="W144" i="24"/>
  <c r="V144" i="24"/>
  <c r="N144" i="24"/>
  <c r="I144" i="24"/>
  <c r="E144" i="24" s="1"/>
  <c r="L144" i="24"/>
  <c r="K144" i="24"/>
  <c r="J144" i="24"/>
  <c r="KD143" i="24"/>
  <c r="JY143" i="24"/>
  <c r="JU143" i="24" s="1"/>
  <c r="KB143" i="24"/>
  <c r="KA143" i="24"/>
  <c r="JZ143" i="24"/>
  <c r="JR143" i="24"/>
  <c r="JM143" i="24"/>
  <c r="JI143" i="24" s="1"/>
  <c r="JP143" i="24"/>
  <c r="JO143" i="24"/>
  <c r="JN143" i="24"/>
  <c r="JF143" i="24"/>
  <c r="JA143" i="24"/>
  <c r="IW143" i="24" s="1"/>
  <c r="JD143" i="24"/>
  <c r="JC143" i="24"/>
  <c r="JB143" i="24"/>
  <c r="IT143" i="24"/>
  <c r="IO143" i="24"/>
  <c r="IR143" i="24"/>
  <c r="IQ143" i="24"/>
  <c r="IP143" i="24"/>
  <c r="IH143" i="24"/>
  <c r="IC143" i="24"/>
  <c r="IG143" i="24" s="1"/>
  <c r="IF143" i="24"/>
  <c r="IE143" i="24"/>
  <c r="ID143" i="24"/>
  <c r="HV143" i="24"/>
  <c r="HQ143" i="24"/>
  <c r="HM143" i="24" s="1"/>
  <c r="HT143" i="24"/>
  <c r="HS143" i="24"/>
  <c r="HR143" i="24"/>
  <c r="HJ143" i="24"/>
  <c r="HE143" i="24"/>
  <c r="HA143" i="24" s="1"/>
  <c r="HH143" i="24"/>
  <c r="HG143" i="24"/>
  <c r="HF143" i="24"/>
  <c r="GX143" i="24"/>
  <c r="GS143" i="24"/>
  <c r="GO143" i="24" s="1"/>
  <c r="GV143" i="24"/>
  <c r="GU143" i="24"/>
  <c r="GT143" i="24"/>
  <c r="GL143" i="24"/>
  <c r="GG143" i="24"/>
  <c r="GC143" i="24" s="1"/>
  <c r="GJ143" i="24"/>
  <c r="GI143" i="24"/>
  <c r="GH143" i="24"/>
  <c r="FZ143" i="24"/>
  <c r="FU143" i="24"/>
  <c r="FQ143" i="24" s="1"/>
  <c r="FX143" i="24"/>
  <c r="FW143" i="24"/>
  <c r="FV143" i="24"/>
  <c r="FN143" i="24"/>
  <c r="FI143" i="24"/>
  <c r="FE143" i="24" s="1"/>
  <c r="FL143" i="24"/>
  <c r="FK143" i="24"/>
  <c r="FJ143" i="24"/>
  <c r="FB143" i="24"/>
  <c r="EW143" i="24"/>
  <c r="EZ143" i="24"/>
  <c r="EY143" i="24"/>
  <c r="EX143" i="24"/>
  <c r="EP143" i="24"/>
  <c r="EK143" i="24"/>
  <c r="EO143" i="24" s="1"/>
  <c r="EN143" i="24"/>
  <c r="EM143" i="24"/>
  <c r="EL143" i="24"/>
  <c r="ED143" i="24"/>
  <c r="DY143" i="24"/>
  <c r="DU143" i="24" s="1"/>
  <c r="EB143" i="24"/>
  <c r="EA143" i="24"/>
  <c r="DZ143" i="24"/>
  <c r="DR143" i="24"/>
  <c r="DM143" i="24"/>
  <c r="DI143" i="24" s="1"/>
  <c r="DP143" i="24"/>
  <c r="DO143" i="24"/>
  <c r="DN143" i="24"/>
  <c r="DF143" i="24"/>
  <c r="DA143" i="24"/>
  <c r="CW143" i="24" s="1"/>
  <c r="DD143" i="24"/>
  <c r="DC143" i="24"/>
  <c r="DB143" i="24"/>
  <c r="CT143" i="24"/>
  <c r="CO143" i="24"/>
  <c r="CK143" i="24" s="1"/>
  <c r="CR143" i="24"/>
  <c r="CQ143" i="24"/>
  <c r="CP143" i="24"/>
  <c r="CH143" i="24"/>
  <c r="CC143" i="24"/>
  <c r="BY143" i="24" s="1"/>
  <c r="CF143" i="24"/>
  <c r="CE143" i="24"/>
  <c r="CD143" i="24"/>
  <c r="BV143" i="24"/>
  <c r="BQ143" i="24"/>
  <c r="BM143" i="24" s="1"/>
  <c r="BT143" i="24"/>
  <c r="BS143" i="24"/>
  <c r="BR143" i="24"/>
  <c r="BJ143" i="24"/>
  <c r="BE143" i="24"/>
  <c r="BA143" i="24" s="1"/>
  <c r="BH143" i="24"/>
  <c r="BG143" i="24"/>
  <c r="BF143" i="24"/>
  <c r="AX143" i="24"/>
  <c r="AS143" i="24"/>
  <c r="AO143" i="24" s="1"/>
  <c r="AV143" i="24"/>
  <c r="AU143" i="24"/>
  <c r="AT143" i="24"/>
  <c r="AL143" i="24"/>
  <c r="AG143" i="24"/>
  <c r="AC143" i="24" s="1"/>
  <c r="AJ143" i="24"/>
  <c r="AI143" i="24"/>
  <c r="AH143" i="24"/>
  <c r="Z143" i="24"/>
  <c r="U143" i="24"/>
  <c r="X143" i="24"/>
  <c r="W143" i="24"/>
  <c r="V143" i="24"/>
  <c r="N143" i="24"/>
  <c r="I143" i="24"/>
  <c r="E143" i="24" s="1"/>
  <c r="L143" i="24"/>
  <c r="K143" i="24"/>
  <c r="J143" i="24"/>
  <c r="KD142" i="24"/>
  <c r="JY142" i="24"/>
  <c r="JU142" i="24" s="1"/>
  <c r="KB142" i="24"/>
  <c r="KA142" i="24"/>
  <c r="JZ142" i="24"/>
  <c r="JR142" i="24"/>
  <c r="JM142" i="24"/>
  <c r="JI142" i="24" s="1"/>
  <c r="JP142" i="24"/>
  <c r="JO142" i="24"/>
  <c r="JN142" i="24"/>
  <c r="JF142" i="24"/>
  <c r="JA142" i="24"/>
  <c r="IW142" i="24" s="1"/>
  <c r="JD142" i="24"/>
  <c r="JC142" i="24"/>
  <c r="JB142" i="24"/>
  <c r="IT142" i="24"/>
  <c r="IO142" i="24"/>
  <c r="IK142" i="24" s="1"/>
  <c r="IR142" i="24"/>
  <c r="IQ142" i="24"/>
  <c r="IP142" i="24"/>
  <c r="IH142" i="24"/>
  <c r="IC142" i="24"/>
  <c r="HY142" i="24" s="1"/>
  <c r="IF142" i="24"/>
  <c r="IE142" i="24"/>
  <c r="ID142" i="24"/>
  <c r="HV142" i="24"/>
  <c r="HQ142" i="24"/>
  <c r="HM142" i="24" s="1"/>
  <c r="HT142" i="24"/>
  <c r="HS142" i="24"/>
  <c r="HR142" i="24"/>
  <c r="HJ142" i="24"/>
  <c r="HE142" i="24"/>
  <c r="HA142" i="24" s="1"/>
  <c r="HH142" i="24"/>
  <c r="HG142" i="24"/>
  <c r="HF142" i="24"/>
  <c r="GX142" i="24"/>
  <c r="GS142" i="24"/>
  <c r="GO142" i="24" s="1"/>
  <c r="GV142" i="24"/>
  <c r="GU142" i="24"/>
  <c r="GT142" i="24"/>
  <c r="GL142" i="24"/>
  <c r="GG142" i="24"/>
  <c r="GC142" i="24" s="1"/>
  <c r="GJ142" i="24"/>
  <c r="GI142" i="24"/>
  <c r="GH142" i="24"/>
  <c r="FZ142" i="24"/>
  <c r="FU142" i="24"/>
  <c r="FQ142" i="24" s="1"/>
  <c r="FX142" i="24"/>
  <c r="FW142" i="24"/>
  <c r="FV142" i="24"/>
  <c r="FN142" i="24"/>
  <c r="FI142" i="24"/>
  <c r="FE142" i="24" s="1"/>
  <c r="FL142" i="24"/>
  <c r="FK142" i="24"/>
  <c r="FJ142" i="24"/>
  <c r="FB142" i="24"/>
  <c r="EW142" i="24"/>
  <c r="ES142" i="24" s="1"/>
  <c r="EZ142" i="24"/>
  <c r="EY142" i="24"/>
  <c r="EX142" i="24"/>
  <c r="EP142" i="24"/>
  <c r="EK142" i="24"/>
  <c r="EG142" i="24" s="1"/>
  <c r="EN142" i="24"/>
  <c r="EM142" i="24"/>
  <c r="EL142" i="24"/>
  <c r="ED142" i="24"/>
  <c r="DY142" i="24"/>
  <c r="DU142" i="24" s="1"/>
  <c r="EB142" i="24"/>
  <c r="EA142" i="24"/>
  <c r="DZ142" i="24"/>
  <c r="DV142" i="24"/>
  <c r="DR142" i="24"/>
  <c r="DM142" i="24"/>
  <c r="DQ142" i="24" s="1"/>
  <c r="DP142" i="24"/>
  <c r="DO142" i="24"/>
  <c r="DN142" i="24"/>
  <c r="DF142" i="24"/>
  <c r="DA142" i="24"/>
  <c r="DE142" i="24" s="1"/>
  <c r="DD142" i="24"/>
  <c r="DC142" i="24"/>
  <c r="DB142" i="24"/>
  <c r="CT142" i="24"/>
  <c r="CO142" i="24"/>
  <c r="CS142" i="24" s="1"/>
  <c r="CR142" i="24"/>
  <c r="CQ142" i="24"/>
  <c r="CP142" i="24"/>
  <c r="CH142" i="24"/>
  <c r="CC142" i="24"/>
  <c r="CG142" i="24" s="1"/>
  <c r="CF142" i="24"/>
  <c r="CE142" i="24"/>
  <c r="CD142" i="24"/>
  <c r="BV142" i="24"/>
  <c r="BQ142" i="24"/>
  <c r="BU142" i="24" s="1"/>
  <c r="BT142" i="24"/>
  <c r="BS142" i="24"/>
  <c r="BR142" i="24"/>
  <c r="BJ142" i="24"/>
  <c r="BE142" i="24"/>
  <c r="BI142" i="24" s="1"/>
  <c r="BH142" i="24"/>
  <c r="BG142" i="24"/>
  <c r="BF142" i="24"/>
  <c r="AX142" i="24"/>
  <c r="AS142" i="24"/>
  <c r="AW142" i="24" s="1"/>
  <c r="AV142" i="24"/>
  <c r="AU142" i="24"/>
  <c r="AT142" i="24"/>
  <c r="AL142" i="24"/>
  <c r="AG142" i="24"/>
  <c r="AK142" i="24" s="1"/>
  <c r="AJ142" i="24"/>
  <c r="AI142" i="24"/>
  <c r="AH142" i="24"/>
  <c r="Z142" i="24"/>
  <c r="U142" i="24"/>
  <c r="Y142" i="24" s="1"/>
  <c r="X142" i="24"/>
  <c r="W142" i="24"/>
  <c r="V142" i="24"/>
  <c r="N142" i="24"/>
  <c r="I142" i="24"/>
  <c r="M142" i="24" s="1"/>
  <c r="L142" i="24"/>
  <c r="K142" i="24"/>
  <c r="J142" i="24"/>
  <c r="KD141" i="24"/>
  <c r="JY141" i="24"/>
  <c r="KC141" i="24" s="1"/>
  <c r="KB141" i="24"/>
  <c r="KA141" i="24"/>
  <c r="JZ141" i="24"/>
  <c r="JR141" i="24"/>
  <c r="JM141" i="24"/>
  <c r="JQ141" i="24" s="1"/>
  <c r="JP141" i="24"/>
  <c r="JO141" i="24"/>
  <c r="JN141" i="24"/>
  <c r="JF141" i="24"/>
  <c r="JA141" i="24"/>
  <c r="JE141" i="24" s="1"/>
  <c r="JD141" i="24"/>
  <c r="JC141" i="24"/>
  <c r="JB141" i="24"/>
  <c r="IT141" i="24"/>
  <c r="IO141" i="24"/>
  <c r="IS141" i="24" s="1"/>
  <c r="IR141" i="24"/>
  <c r="IQ141" i="24"/>
  <c r="IP141" i="24"/>
  <c r="IH141" i="24"/>
  <c r="IC141" i="24"/>
  <c r="IG141" i="24" s="1"/>
  <c r="IF141" i="24"/>
  <c r="IE141" i="24"/>
  <c r="ID141" i="24"/>
  <c r="HV141" i="24"/>
  <c r="HQ141" i="24"/>
  <c r="HU141" i="24" s="1"/>
  <c r="HT141" i="24"/>
  <c r="HS141" i="24"/>
  <c r="HR141" i="24"/>
  <c r="HJ141" i="24"/>
  <c r="HE141" i="24"/>
  <c r="HI141" i="24" s="1"/>
  <c r="HH141" i="24"/>
  <c r="HG141" i="24"/>
  <c r="HF141" i="24"/>
  <c r="GX141" i="24"/>
  <c r="GS141" i="24"/>
  <c r="GW141" i="24" s="1"/>
  <c r="GV141" i="24"/>
  <c r="GU141" i="24"/>
  <c r="GT141" i="24"/>
  <c r="GL141" i="24"/>
  <c r="GG141" i="24"/>
  <c r="GK141" i="24" s="1"/>
  <c r="GJ141" i="24"/>
  <c r="GI141" i="24"/>
  <c r="GH141" i="24"/>
  <c r="FZ141" i="24"/>
  <c r="FU141" i="24"/>
  <c r="FY141" i="24" s="1"/>
  <c r="FX141" i="24"/>
  <c r="FW141" i="24"/>
  <c r="FV141" i="24"/>
  <c r="FN141" i="24"/>
  <c r="FI141" i="24"/>
  <c r="FM141" i="24" s="1"/>
  <c r="FL141" i="24"/>
  <c r="FK141" i="24"/>
  <c r="FJ141" i="24"/>
  <c r="FB141" i="24"/>
  <c r="EW141" i="24"/>
  <c r="FA141" i="24" s="1"/>
  <c r="EZ141" i="24"/>
  <c r="EY141" i="24"/>
  <c r="EX141" i="24"/>
  <c r="EP141" i="24"/>
  <c r="EK141" i="24"/>
  <c r="EO141" i="24" s="1"/>
  <c r="EN141" i="24"/>
  <c r="EM141" i="24"/>
  <c r="EL141" i="24"/>
  <c r="ED141" i="24"/>
  <c r="DY141" i="24"/>
  <c r="EC141" i="24" s="1"/>
  <c r="EB141" i="24"/>
  <c r="EA141" i="24"/>
  <c r="DZ141" i="24"/>
  <c r="DR141" i="24"/>
  <c r="DM141" i="24"/>
  <c r="DQ141" i="24" s="1"/>
  <c r="DP141" i="24"/>
  <c r="DO141" i="24"/>
  <c r="DN141" i="24"/>
  <c r="DF141" i="24"/>
  <c r="DA141" i="24"/>
  <c r="DE141" i="24" s="1"/>
  <c r="DD141" i="24"/>
  <c r="DC141" i="24"/>
  <c r="DB141" i="24"/>
  <c r="CT141" i="24"/>
  <c r="CO141" i="24"/>
  <c r="CS141" i="24" s="1"/>
  <c r="CR141" i="24"/>
  <c r="CQ141" i="24"/>
  <c r="CP141" i="24"/>
  <c r="CH141" i="24"/>
  <c r="CC141" i="24"/>
  <c r="CG141" i="24" s="1"/>
  <c r="CF141" i="24"/>
  <c r="CE141" i="24"/>
  <c r="CD141" i="24"/>
  <c r="BV141" i="24"/>
  <c r="BQ141" i="24"/>
  <c r="BU141" i="24" s="1"/>
  <c r="BT141" i="24"/>
  <c r="BS141" i="24"/>
  <c r="BR141" i="24"/>
  <c r="BJ141" i="24"/>
  <c r="BE141" i="24"/>
  <c r="BI141" i="24" s="1"/>
  <c r="BH141" i="24"/>
  <c r="BG141" i="24"/>
  <c r="BF141" i="24"/>
  <c r="AX141" i="24"/>
  <c r="AS141" i="24"/>
  <c r="AW141" i="24" s="1"/>
  <c r="AV141" i="24"/>
  <c r="AU141" i="24"/>
  <c r="AT141" i="24"/>
  <c r="AL141" i="24"/>
  <c r="AG141" i="24"/>
  <c r="AK141" i="24" s="1"/>
  <c r="AJ141" i="24"/>
  <c r="AI141" i="24"/>
  <c r="AH141" i="24"/>
  <c r="Z141" i="24"/>
  <c r="U141" i="24"/>
  <c r="Y141" i="24" s="1"/>
  <c r="X141" i="24"/>
  <c r="W141" i="24"/>
  <c r="V141" i="24"/>
  <c r="N141" i="24"/>
  <c r="I141" i="24"/>
  <c r="M141" i="24" s="1"/>
  <c r="L141" i="24"/>
  <c r="K141" i="24"/>
  <c r="J141" i="24"/>
  <c r="KD140" i="24"/>
  <c r="JY140" i="24"/>
  <c r="KC140" i="24" s="1"/>
  <c r="KB140" i="24"/>
  <c r="KA140" i="24"/>
  <c r="JZ140" i="24"/>
  <c r="JR140" i="24"/>
  <c r="JM140" i="24"/>
  <c r="JQ140" i="24" s="1"/>
  <c r="JP140" i="24"/>
  <c r="JO140" i="24"/>
  <c r="JN140" i="24"/>
  <c r="JF140" i="24"/>
  <c r="JA140" i="24"/>
  <c r="JE140" i="24" s="1"/>
  <c r="JD140" i="24"/>
  <c r="JC140" i="24"/>
  <c r="JB140" i="24"/>
  <c r="IT140" i="24"/>
  <c r="IO140" i="24"/>
  <c r="IS140" i="24" s="1"/>
  <c r="IR140" i="24"/>
  <c r="IQ140" i="24"/>
  <c r="IP140" i="24"/>
  <c r="IH140" i="24"/>
  <c r="IC140" i="24"/>
  <c r="IG140" i="24" s="1"/>
  <c r="IF140" i="24"/>
  <c r="IE140" i="24"/>
  <c r="ID140" i="24"/>
  <c r="HV140" i="24"/>
  <c r="HQ140" i="24"/>
  <c r="HU140" i="24" s="1"/>
  <c r="HT140" i="24"/>
  <c r="HS140" i="24"/>
  <c r="HR140" i="24"/>
  <c r="HJ140" i="24"/>
  <c r="HE140" i="24"/>
  <c r="HI140" i="24" s="1"/>
  <c r="HH140" i="24"/>
  <c r="HG140" i="24"/>
  <c r="HF140" i="24"/>
  <c r="GX140" i="24"/>
  <c r="GS140" i="24"/>
  <c r="GW140" i="24" s="1"/>
  <c r="GV140" i="24"/>
  <c r="GU140" i="24"/>
  <c r="GT140" i="24"/>
  <c r="GL140" i="24"/>
  <c r="GG140" i="24"/>
  <c r="GK140" i="24" s="1"/>
  <c r="GJ140" i="24"/>
  <c r="GI140" i="24"/>
  <c r="GH140" i="24"/>
  <c r="FZ140" i="24"/>
  <c r="FU140" i="24"/>
  <c r="FY140" i="24" s="1"/>
  <c r="FX140" i="24"/>
  <c r="FW140" i="24"/>
  <c r="FV140" i="24"/>
  <c r="FN140" i="24"/>
  <c r="FI140" i="24"/>
  <c r="FM140" i="24" s="1"/>
  <c r="FL140" i="24"/>
  <c r="FK140" i="24"/>
  <c r="FJ140" i="24"/>
  <c r="FB140" i="24"/>
  <c r="EW140" i="24"/>
  <c r="FA140" i="24" s="1"/>
  <c r="EZ140" i="24"/>
  <c r="EY140" i="24"/>
  <c r="EX140" i="24"/>
  <c r="EP140" i="24"/>
  <c r="EK140" i="24"/>
  <c r="EO140" i="24" s="1"/>
  <c r="EN140" i="24"/>
  <c r="EM140" i="24"/>
  <c r="EL140" i="24"/>
  <c r="ED140" i="24"/>
  <c r="DY140" i="24"/>
  <c r="EC140" i="24" s="1"/>
  <c r="EB140" i="24"/>
  <c r="EA140" i="24"/>
  <c r="DZ140" i="24"/>
  <c r="DR140" i="24"/>
  <c r="DM140" i="24"/>
  <c r="DQ140" i="24" s="1"/>
  <c r="DP140" i="24"/>
  <c r="DO140" i="24"/>
  <c r="DN140" i="24"/>
  <c r="DF140" i="24"/>
  <c r="DA140" i="24"/>
  <c r="DE140" i="24" s="1"/>
  <c r="DD140" i="24"/>
  <c r="DC140" i="24"/>
  <c r="DB140" i="24"/>
  <c r="CT140" i="24"/>
  <c r="CO140" i="24"/>
  <c r="CS140" i="24" s="1"/>
  <c r="CR140" i="24"/>
  <c r="CQ140" i="24"/>
  <c r="CP140" i="24"/>
  <c r="CH140" i="24"/>
  <c r="CC140" i="24"/>
  <c r="CG140" i="24" s="1"/>
  <c r="CF140" i="24"/>
  <c r="CE140" i="24"/>
  <c r="CD140" i="24"/>
  <c r="BV140" i="24"/>
  <c r="BQ140" i="24"/>
  <c r="BU140" i="24" s="1"/>
  <c r="BT140" i="24"/>
  <c r="BS140" i="24"/>
  <c r="BR140" i="24"/>
  <c r="BJ140" i="24"/>
  <c r="BE140" i="24"/>
  <c r="BI140" i="24" s="1"/>
  <c r="BH140" i="24"/>
  <c r="BG140" i="24"/>
  <c r="BF140" i="24"/>
  <c r="AX140" i="24"/>
  <c r="AS140" i="24"/>
  <c r="AW140" i="24" s="1"/>
  <c r="AV140" i="24"/>
  <c r="AU140" i="24"/>
  <c r="AT140" i="24"/>
  <c r="AL140" i="24"/>
  <c r="AG140" i="24"/>
  <c r="AK140" i="24" s="1"/>
  <c r="AJ140" i="24"/>
  <c r="AI140" i="24"/>
  <c r="AH140" i="24"/>
  <c r="Z140" i="24"/>
  <c r="U140" i="24"/>
  <c r="Y140" i="24" s="1"/>
  <c r="X140" i="24"/>
  <c r="W140" i="24"/>
  <c r="V140" i="24"/>
  <c r="N140" i="24"/>
  <c r="I140" i="24"/>
  <c r="M140" i="24" s="1"/>
  <c r="L140" i="24"/>
  <c r="K140" i="24"/>
  <c r="J140" i="24"/>
  <c r="KD139" i="24"/>
  <c r="JY139" i="24"/>
  <c r="KC139" i="24" s="1"/>
  <c r="KB139" i="24"/>
  <c r="KA139" i="24"/>
  <c r="JZ139" i="24"/>
  <c r="JR139" i="24"/>
  <c r="JM139" i="24"/>
  <c r="JQ139" i="24" s="1"/>
  <c r="JP139" i="24"/>
  <c r="JO139" i="24"/>
  <c r="JN139" i="24"/>
  <c r="JF139" i="24"/>
  <c r="JA139" i="24"/>
  <c r="JE139" i="24" s="1"/>
  <c r="JD139" i="24"/>
  <c r="JC139" i="24"/>
  <c r="JB139" i="24"/>
  <c r="IT139" i="24"/>
  <c r="IO139" i="24"/>
  <c r="IS139" i="24" s="1"/>
  <c r="IR139" i="24"/>
  <c r="IQ139" i="24"/>
  <c r="IP139" i="24"/>
  <c r="IH139" i="24"/>
  <c r="IC139" i="24"/>
  <c r="IG139" i="24" s="1"/>
  <c r="IF139" i="24"/>
  <c r="IE139" i="24"/>
  <c r="ID139" i="24"/>
  <c r="HV139" i="24"/>
  <c r="HQ139" i="24"/>
  <c r="HU139" i="24" s="1"/>
  <c r="HT139" i="24"/>
  <c r="HS139" i="24"/>
  <c r="HR139" i="24"/>
  <c r="HJ139" i="24"/>
  <c r="HE139" i="24"/>
  <c r="HI139" i="24" s="1"/>
  <c r="HH139" i="24"/>
  <c r="HG139" i="24"/>
  <c r="HF139" i="24"/>
  <c r="GX139" i="24"/>
  <c r="GS139" i="24"/>
  <c r="GW139" i="24" s="1"/>
  <c r="GV139" i="24"/>
  <c r="GU139" i="24"/>
  <c r="GT139" i="24"/>
  <c r="GL139" i="24"/>
  <c r="GG139" i="24"/>
  <c r="GK139" i="24" s="1"/>
  <c r="GJ139" i="24"/>
  <c r="GI139" i="24"/>
  <c r="GH139" i="24"/>
  <c r="FZ139" i="24"/>
  <c r="FU139" i="24"/>
  <c r="FY139" i="24" s="1"/>
  <c r="FX139" i="24"/>
  <c r="FW139" i="24"/>
  <c r="FV139" i="24"/>
  <c r="FN139" i="24"/>
  <c r="FI139" i="24"/>
  <c r="FM139" i="24" s="1"/>
  <c r="FL139" i="24"/>
  <c r="FK139" i="24"/>
  <c r="FJ139" i="24"/>
  <c r="FB139" i="24"/>
  <c r="EW139" i="24"/>
  <c r="FA139" i="24" s="1"/>
  <c r="EZ139" i="24"/>
  <c r="EY139" i="24"/>
  <c r="EX139" i="24"/>
  <c r="EP139" i="24"/>
  <c r="EK139" i="24"/>
  <c r="EO139" i="24" s="1"/>
  <c r="EN139" i="24"/>
  <c r="EM139" i="24"/>
  <c r="EL139" i="24"/>
  <c r="ED139" i="24"/>
  <c r="DY139" i="24"/>
  <c r="EC139" i="24" s="1"/>
  <c r="EB139" i="24"/>
  <c r="EA139" i="24"/>
  <c r="DZ139" i="24"/>
  <c r="DR139" i="24"/>
  <c r="DM139" i="24"/>
  <c r="DQ139" i="24" s="1"/>
  <c r="DP139" i="24"/>
  <c r="DO139" i="24"/>
  <c r="DN139" i="24"/>
  <c r="DF139" i="24"/>
  <c r="DA139" i="24"/>
  <c r="DE139" i="24" s="1"/>
  <c r="DD139" i="24"/>
  <c r="DC139" i="24"/>
  <c r="DB139" i="24"/>
  <c r="CT139" i="24"/>
  <c r="CO139" i="24"/>
  <c r="CS139" i="24" s="1"/>
  <c r="CR139" i="24"/>
  <c r="CQ139" i="24"/>
  <c r="CP139" i="24"/>
  <c r="CH139" i="24"/>
  <c r="CC139" i="24"/>
  <c r="CG139" i="24" s="1"/>
  <c r="CF139" i="24"/>
  <c r="CE139" i="24"/>
  <c r="CD139" i="24"/>
  <c r="BV139" i="24"/>
  <c r="BQ139" i="24"/>
  <c r="BU139" i="24" s="1"/>
  <c r="BT139" i="24"/>
  <c r="BS139" i="24"/>
  <c r="BR139" i="24"/>
  <c r="BJ139" i="24"/>
  <c r="BE139" i="24"/>
  <c r="BI139" i="24" s="1"/>
  <c r="BH139" i="24"/>
  <c r="BG139" i="24"/>
  <c r="BF139" i="24"/>
  <c r="AX139" i="24"/>
  <c r="AS139" i="24"/>
  <c r="AW139" i="24" s="1"/>
  <c r="AV139" i="24"/>
  <c r="AU139" i="24"/>
  <c r="AT139" i="24"/>
  <c r="AL139" i="24"/>
  <c r="AG139" i="24"/>
  <c r="AK139" i="24" s="1"/>
  <c r="AJ139" i="24"/>
  <c r="AI139" i="24"/>
  <c r="AH139" i="24"/>
  <c r="Z139" i="24"/>
  <c r="U139" i="24"/>
  <c r="Y139" i="24" s="1"/>
  <c r="X139" i="24"/>
  <c r="W139" i="24"/>
  <c r="V139" i="24"/>
  <c r="N139" i="24"/>
  <c r="I139" i="24"/>
  <c r="M139" i="24" s="1"/>
  <c r="L139" i="24"/>
  <c r="K139" i="24"/>
  <c r="J139" i="24"/>
  <c r="KB125" i="24"/>
  <c r="KA125" i="24"/>
  <c r="JZ125" i="24"/>
  <c r="JP125" i="24"/>
  <c r="JO125" i="24"/>
  <c r="JN125" i="24"/>
  <c r="JD125" i="24"/>
  <c r="JC125" i="24"/>
  <c r="JB125" i="24"/>
  <c r="IX125" i="24"/>
  <c r="IR125" i="24"/>
  <c r="IQ125" i="24"/>
  <c r="IP125" i="24"/>
  <c r="IF125" i="24"/>
  <c r="IE125" i="24"/>
  <c r="ID125" i="24"/>
  <c r="HT125" i="24"/>
  <c r="HS125" i="24"/>
  <c r="HR125" i="24"/>
  <c r="HM125" i="24"/>
  <c r="HH125" i="24"/>
  <c r="HG125" i="24"/>
  <c r="HF125" i="24"/>
  <c r="GV125" i="24"/>
  <c r="GU125" i="24"/>
  <c r="GT125" i="24"/>
  <c r="GJ125" i="24"/>
  <c r="GI125" i="24"/>
  <c r="GH125" i="24"/>
  <c r="FX125" i="24"/>
  <c r="FW125" i="24"/>
  <c r="FV125" i="24"/>
  <c r="FI125" i="24"/>
  <c r="FM125" i="24" s="1"/>
  <c r="FL125" i="24"/>
  <c r="FK125" i="24"/>
  <c r="FJ125" i="24"/>
  <c r="EW125" i="24"/>
  <c r="FA125" i="24" s="1"/>
  <c r="EZ125" i="24"/>
  <c r="EY125" i="24"/>
  <c r="EX125" i="24"/>
  <c r="EK125" i="24"/>
  <c r="EO125" i="24" s="1"/>
  <c r="EN125" i="24"/>
  <c r="EM125" i="24"/>
  <c r="EL125" i="24"/>
  <c r="DY125" i="24"/>
  <c r="DV125" i="24" s="1"/>
  <c r="EB125" i="24"/>
  <c r="EA125" i="24"/>
  <c r="DZ125" i="24"/>
  <c r="DM125" i="24"/>
  <c r="DQ125" i="24" s="1"/>
  <c r="DP125" i="24"/>
  <c r="DO125" i="24"/>
  <c r="DN125" i="24"/>
  <c r="DA125" i="24"/>
  <c r="DD125" i="24"/>
  <c r="DC125" i="24"/>
  <c r="DB125" i="24"/>
  <c r="CO125" i="24"/>
  <c r="CR125" i="24"/>
  <c r="CQ125" i="24"/>
  <c r="CP125" i="24"/>
  <c r="CC125" i="24"/>
  <c r="CF125" i="24"/>
  <c r="CE125" i="24"/>
  <c r="CD125" i="24"/>
  <c r="BQ125" i="24"/>
  <c r="BU125" i="24" s="1"/>
  <c r="BT125" i="24"/>
  <c r="BS125" i="24"/>
  <c r="BR125" i="24"/>
  <c r="BE125" i="24"/>
  <c r="BH125" i="24"/>
  <c r="BG125" i="24"/>
  <c r="BF125" i="24"/>
  <c r="AS125" i="24"/>
  <c r="AP125" i="24" s="1"/>
  <c r="AV125" i="24"/>
  <c r="AU125" i="24"/>
  <c r="AT125" i="24"/>
  <c r="AG125" i="24"/>
  <c r="AD125" i="24" s="1"/>
  <c r="AJ125" i="24"/>
  <c r="AI125" i="24"/>
  <c r="AH125" i="24"/>
  <c r="U125" i="24"/>
  <c r="Y125" i="24" s="1"/>
  <c r="X125" i="24"/>
  <c r="W125" i="24"/>
  <c r="V125" i="24"/>
  <c r="I125" i="24"/>
  <c r="M125" i="24" s="1"/>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J124" i="24"/>
  <c r="GI124" i="24"/>
  <c r="GH124" i="24"/>
  <c r="FX124" i="24"/>
  <c r="FW124" i="24"/>
  <c r="FV124" i="24"/>
  <c r="FI124" i="24"/>
  <c r="FM124" i="24" s="1"/>
  <c r="FL124" i="24"/>
  <c r="FK124" i="24"/>
  <c r="FJ124" i="24"/>
  <c r="EW124" i="24"/>
  <c r="ET124" i="24" s="1"/>
  <c r="EZ124" i="24"/>
  <c r="EY124" i="24"/>
  <c r="EX124" i="24"/>
  <c r="EK124" i="24"/>
  <c r="EO124" i="24" s="1"/>
  <c r="EN124" i="24"/>
  <c r="EM124" i="24"/>
  <c r="EL124" i="24"/>
  <c r="DY124" i="24"/>
  <c r="EC124" i="24" s="1"/>
  <c r="EB124" i="24"/>
  <c r="EA124" i="24"/>
  <c r="DZ124" i="24"/>
  <c r="DM124" i="24"/>
  <c r="DI124" i="24" s="1"/>
  <c r="DP124" i="24"/>
  <c r="DO124" i="24"/>
  <c r="DN124" i="24"/>
  <c r="DA124" i="24"/>
  <c r="DD124" i="24"/>
  <c r="DC124" i="24"/>
  <c r="DB124" i="24"/>
  <c r="CO124" i="24"/>
  <c r="CS124" i="24" s="1"/>
  <c r="CR124" i="24"/>
  <c r="CQ124" i="24"/>
  <c r="CP124" i="24"/>
  <c r="CC124" i="24"/>
  <c r="CG124" i="24" s="1"/>
  <c r="CF124" i="24"/>
  <c r="CE124" i="24"/>
  <c r="CD124" i="24"/>
  <c r="BQ124" i="24"/>
  <c r="BT124" i="24"/>
  <c r="BS124" i="24"/>
  <c r="BR124" i="24"/>
  <c r="BE124" i="24"/>
  <c r="BB124" i="24" s="1"/>
  <c r="BH124" i="24"/>
  <c r="BG124" i="24"/>
  <c r="BF124" i="24"/>
  <c r="AS124" i="24"/>
  <c r="AW124" i="24" s="1"/>
  <c r="AV124" i="24"/>
  <c r="AU124" i="24"/>
  <c r="AT124" i="24"/>
  <c r="AG124" i="24"/>
  <c r="AJ124" i="24"/>
  <c r="AI124" i="24"/>
  <c r="AH124" i="24"/>
  <c r="U124" i="24"/>
  <c r="Q124" i="24" s="1"/>
  <c r="X124" i="24"/>
  <c r="W124" i="24"/>
  <c r="V124" i="24"/>
  <c r="I124" i="24"/>
  <c r="E124" i="24" s="1"/>
  <c r="L124" i="24"/>
  <c r="K124" i="24"/>
  <c r="J124" i="24"/>
  <c r="KB123" i="24"/>
  <c r="KA123" i="24"/>
  <c r="JZ123" i="24"/>
  <c r="JP123" i="24"/>
  <c r="JO123" i="24"/>
  <c r="JN123" i="24"/>
  <c r="JJ123" i="24"/>
  <c r="JD123" i="24"/>
  <c r="JC123" i="24"/>
  <c r="JB123" i="24"/>
  <c r="IR123" i="24"/>
  <c r="IQ123" i="24"/>
  <c r="IP123" i="24"/>
  <c r="IF123" i="24"/>
  <c r="IE123" i="24"/>
  <c r="ID123" i="24"/>
  <c r="HT123" i="24"/>
  <c r="HS123" i="24"/>
  <c r="HR123" i="24"/>
  <c r="HN123" i="24"/>
  <c r="HH123" i="24"/>
  <c r="HG123" i="24"/>
  <c r="HF123" i="24"/>
  <c r="GV123" i="24"/>
  <c r="GU123" i="24"/>
  <c r="GT123" i="24"/>
  <c r="GO123" i="24"/>
  <c r="GJ123" i="24"/>
  <c r="GI123" i="24"/>
  <c r="GH123" i="24"/>
  <c r="FX123" i="24"/>
  <c r="FW123" i="24"/>
  <c r="FV123" i="24"/>
  <c r="FI123" i="24"/>
  <c r="FE123" i="24" s="1"/>
  <c r="FL123" i="24"/>
  <c r="FK123" i="24"/>
  <c r="FJ123" i="24"/>
  <c r="EW123" i="24"/>
  <c r="FA123" i="24" s="1"/>
  <c r="EZ123" i="24"/>
  <c r="EY123" i="24"/>
  <c r="EX123" i="24"/>
  <c r="EK123" i="24"/>
  <c r="EG123" i="24" s="1"/>
  <c r="EN123" i="24"/>
  <c r="EM123" i="24"/>
  <c r="EL123" i="24"/>
  <c r="DY123" i="24"/>
  <c r="DV123" i="24" s="1"/>
  <c r="EB123" i="24"/>
  <c r="EA123" i="24"/>
  <c r="DZ123" i="24"/>
  <c r="DM123" i="24"/>
  <c r="DI123" i="24" s="1"/>
  <c r="DP123" i="24"/>
  <c r="DO123" i="24"/>
  <c r="DN123" i="24"/>
  <c r="DA123" i="24"/>
  <c r="DE123" i="24" s="1"/>
  <c r="DD123" i="24"/>
  <c r="DC123" i="24"/>
  <c r="DB123" i="24"/>
  <c r="CO123" i="24"/>
  <c r="CN123" i="24" s="1"/>
  <c r="CR123" i="24"/>
  <c r="CQ123" i="24"/>
  <c r="CP123" i="24"/>
  <c r="CC123" i="24"/>
  <c r="CF123" i="24"/>
  <c r="CE123" i="24"/>
  <c r="CD123" i="24"/>
  <c r="BQ123" i="24"/>
  <c r="BM123" i="24" s="1"/>
  <c r="BT123" i="24"/>
  <c r="BS123" i="24"/>
  <c r="BR123" i="24"/>
  <c r="BE123" i="24"/>
  <c r="BI123" i="24" s="1"/>
  <c r="BH123" i="24"/>
  <c r="BG123" i="24"/>
  <c r="BF123" i="24"/>
  <c r="AS123" i="24"/>
  <c r="AO123" i="24" s="1"/>
  <c r="AV123" i="24"/>
  <c r="AU123" i="24"/>
  <c r="AT123" i="24"/>
  <c r="AG123" i="24"/>
  <c r="AD123" i="24" s="1"/>
  <c r="AJ123" i="24"/>
  <c r="AI123" i="24"/>
  <c r="AH123" i="24"/>
  <c r="U123" i="24"/>
  <c r="Q123" i="24" s="1"/>
  <c r="X123" i="24"/>
  <c r="W123" i="24"/>
  <c r="V123" i="24"/>
  <c r="I123" i="24"/>
  <c r="L123" i="24"/>
  <c r="K123" i="24"/>
  <c r="J123" i="24"/>
  <c r="KB122" i="24"/>
  <c r="KA122" i="24"/>
  <c r="JZ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P122" i="24"/>
  <c r="GJ122" i="24"/>
  <c r="GI122" i="24"/>
  <c r="GH122" i="24"/>
  <c r="FX122" i="24"/>
  <c r="FW122" i="24"/>
  <c r="FV122" i="24"/>
  <c r="FI122" i="24"/>
  <c r="FE122" i="24" s="1"/>
  <c r="FL122" i="24"/>
  <c r="FK122" i="24"/>
  <c r="FJ122" i="24"/>
  <c r="EW122" i="24"/>
  <c r="ET122" i="24" s="1"/>
  <c r="EZ122" i="24"/>
  <c r="EY122" i="24"/>
  <c r="EX122" i="24"/>
  <c r="EK122" i="24"/>
  <c r="EG122" i="24" s="1"/>
  <c r="EN122" i="24"/>
  <c r="EM122" i="24"/>
  <c r="EL122" i="24"/>
  <c r="DY122" i="24"/>
  <c r="EB122" i="24"/>
  <c r="EA122" i="24"/>
  <c r="DZ122" i="24"/>
  <c r="DM122" i="24"/>
  <c r="DL122" i="24" s="1"/>
  <c r="DP122" i="24"/>
  <c r="DO122" i="24"/>
  <c r="DN122" i="24"/>
  <c r="DA122" i="24"/>
  <c r="CX122" i="24" s="1"/>
  <c r="DD122" i="24"/>
  <c r="DC122" i="24"/>
  <c r="DB122" i="24"/>
  <c r="CO122" i="24"/>
  <c r="CK122" i="24" s="1"/>
  <c r="CR122" i="24"/>
  <c r="CQ122" i="24"/>
  <c r="CP122" i="24"/>
  <c r="CC122" i="24"/>
  <c r="CG122" i="24" s="1"/>
  <c r="CF122" i="24"/>
  <c r="CE122" i="24"/>
  <c r="CD122" i="24"/>
  <c r="BQ122" i="24"/>
  <c r="BM122" i="24" s="1"/>
  <c r="BT122" i="24"/>
  <c r="BS122" i="24"/>
  <c r="BR122" i="24"/>
  <c r="BE122" i="24"/>
  <c r="BB122" i="24" s="1"/>
  <c r="BH122" i="24"/>
  <c r="BG122" i="24"/>
  <c r="BF122" i="24"/>
  <c r="AS122" i="24"/>
  <c r="AO122" i="24" s="1"/>
  <c r="AV122" i="24"/>
  <c r="AU122" i="24"/>
  <c r="AT122" i="24"/>
  <c r="AG122" i="24"/>
  <c r="AK122" i="24" s="1"/>
  <c r="AJ122" i="24"/>
  <c r="AI122" i="24"/>
  <c r="AH122" i="24"/>
  <c r="U122" i="24"/>
  <c r="T122" i="24" s="1"/>
  <c r="X122" i="24"/>
  <c r="W122" i="24"/>
  <c r="V122" i="24"/>
  <c r="I122" i="24"/>
  <c r="L122" i="24"/>
  <c r="K122" i="24"/>
  <c r="J122" i="24"/>
  <c r="KC121" i="24"/>
  <c r="KB121" i="24"/>
  <c r="KA121" i="24"/>
  <c r="JZ121" i="24"/>
  <c r="JV121" i="24"/>
  <c r="JU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E121" i="24" s="1"/>
  <c r="FL121" i="24"/>
  <c r="FK121" i="24"/>
  <c r="FJ121" i="24"/>
  <c r="EW121" i="24"/>
  <c r="FA121" i="24" s="1"/>
  <c r="EZ121" i="24"/>
  <c r="EY121" i="24"/>
  <c r="EX121" i="24"/>
  <c r="EK121" i="24"/>
  <c r="EI121" i="24" s="1"/>
  <c r="EN121" i="24"/>
  <c r="EM121" i="24"/>
  <c r="EL121" i="24"/>
  <c r="DY121" i="24"/>
  <c r="DW121" i="24" s="1"/>
  <c r="EB121" i="24"/>
  <c r="EA121" i="24"/>
  <c r="DZ121" i="24"/>
  <c r="DM121" i="24"/>
  <c r="DI121" i="24" s="1"/>
  <c r="DP121" i="24"/>
  <c r="DO121" i="24"/>
  <c r="DN121" i="24"/>
  <c r="DA121" i="24"/>
  <c r="DE121" i="24" s="1"/>
  <c r="DD121" i="24"/>
  <c r="DC121" i="24"/>
  <c r="DB121" i="24"/>
  <c r="CO121" i="24"/>
  <c r="CS121" i="24" s="1"/>
  <c r="CR121" i="24"/>
  <c r="CQ121" i="24"/>
  <c r="CP121" i="24"/>
  <c r="CC121" i="24"/>
  <c r="BZ121" i="24" s="1"/>
  <c r="CF121" i="24"/>
  <c r="CE121" i="24"/>
  <c r="CD121" i="24"/>
  <c r="BQ121" i="24"/>
  <c r="BM121" i="24" s="1"/>
  <c r="BT121" i="24"/>
  <c r="BS121" i="24"/>
  <c r="BR121" i="24"/>
  <c r="BE121" i="24"/>
  <c r="BH121" i="24"/>
  <c r="BG121" i="24"/>
  <c r="BF121" i="24"/>
  <c r="AS121" i="24"/>
  <c r="AW121" i="24" s="1"/>
  <c r="AV121" i="24"/>
  <c r="AU121" i="24"/>
  <c r="AT121" i="24"/>
  <c r="AG121" i="24"/>
  <c r="AD121" i="24" s="1"/>
  <c r="AJ121" i="24"/>
  <c r="AI121" i="24"/>
  <c r="AH121" i="24"/>
  <c r="U121" i="24"/>
  <c r="Q121" i="24" s="1"/>
  <c r="X121" i="24"/>
  <c r="W121" i="24"/>
  <c r="V121" i="24"/>
  <c r="I121" i="24"/>
  <c r="L121" i="24"/>
  <c r="K121" i="24"/>
  <c r="J121" i="24"/>
  <c r="KC120" i="24"/>
  <c r="KB120" i="24"/>
  <c r="KA120" i="24"/>
  <c r="JZ120" i="24"/>
  <c r="JV120" i="24"/>
  <c r="JU120" i="24"/>
  <c r="JP120" i="24"/>
  <c r="JO120" i="24"/>
  <c r="JN120" i="24"/>
  <c r="JD120" i="24"/>
  <c r="JC120" i="24"/>
  <c r="JB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M120" i="24" s="1"/>
  <c r="FL120" i="24"/>
  <c r="FK120" i="24"/>
  <c r="FJ120" i="24"/>
  <c r="EW120" i="24"/>
  <c r="EU120" i="24" s="1"/>
  <c r="EZ120" i="24"/>
  <c r="EY120" i="24"/>
  <c r="EX120" i="24"/>
  <c r="EK120" i="24"/>
  <c r="EG120" i="24" s="1"/>
  <c r="EN120" i="24"/>
  <c r="EM120" i="24"/>
  <c r="EL120" i="24"/>
  <c r="DY120" i="24"/>
  <c r="EC120" i="24" s="1"/>
  <c r="EB120" i="24"/>
  <c r="EA120" i="24"/>
  <c r="DZ120" i="24"/>
  <c r="DM120" i="24"/>
  <c r="DP120" i="24"/>
  <c r="DO120" i="24"/>
  <c r="DN120" i="24"/>
  <c r="DA120" i="24"/>
  <c r="CZ120" i="24" s="1"/>
  <c r="DD120" i="24"/>
  <c r="DC120" i="24"/>
  <c r="DB120" i="24"/>
  <c r="CO120" i="24"/>
  <c r="CK120" i="24" s="1"/>
  <c r="CR120" i="24"/>
  <c r="CQ120" i="24"/>
  <c r="CP120" i="24"/>
  <c r="CC120" i="24"/>
  <c r="CF120" i="24"/>
  <c r="CE120" i="24"/>
  <c r="CD120" i="24"/>
  <c r="BQ120" i="24"/>
  <c r="BT120" i="24"/>
  <c r="BS120" i="24"/>
  <c r="BR120" i="24"/>
  <c r="BE120" i="24"/>
  <c r="BI120" i="24" s="1"/>
  <c r="BH120" i="24"/>
  <c r="BG120" i="24"/>
  <c r="BF120" i="24"/>
  <c r="AS120" i="24"/>
  <c r="AO120" i="24" s="1"/>
  <c r="AV120" i="24"/>
  <c r="AU120" i="24"/>
  <c r="AT120" i="24"/>
  <c r="AG120" i="24"/>
  <c r="AJ120" i="24"/>
  <c r="AI120" i="24"/>
  <c r="AH120" i="24"/>
  <c r="U120" i="24"/>
  <c r="Y120" i="24" s="1"/>
  <c r="X120" i="24"/>
  <c r="W120" i="24"/>
  <c r="V120" i="24"/>
  <c r="I120" i="24"/>
  <c r="E120" i="24" s="1"/>
  <c r="L120" i="24"/>
  <c r="K120" i="24"/>
  <c r="J120" i="24"/>
  <c r="KC119" i="24"/>
  <c r="KB119" i="24"/>
  <c r="KA119" i="24"/>
  <c r="JZ119" i="24"/>
  <c r="JV119" i="24"/>
  <c r="JP119" i="24"/>
  <c r="JO119" i="24"/>
  <c r="JN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E119" i="24" s="1"/>
  <c r="FL119" i="24"/>
  <c r="FK119" i="24"/>
  <c r="FJ119" i="24"/>
  <c r="EW119" i="24"/>
  <c r="FA119" i="24" s="1"/>
  <c r="EZ119" i="24"/>
  <c r="EY119" i="24"/>
  <c r="EX119" i="24"/>
  <c r="EK119" i="24"/>
  <c r="EN119" i="24"/>
  <c r="EM119" i="24"/>
  <c r="EL119" i="24"/>
  <c r="DY119" i="24"/>
  <c r="DX119" i="24" s="1"/>
  <c r="EB119" i="24"/>
  <c r="EA119" i="24"/>
  <c r="DZ119" i="24"/>
  <c r="DM119" i="24"/>
  <c r="DI119" i="24" s="1"/>
  <c r="DP119" i="24"/>
  <c r="DO119" i="24"/>
  <c r="DN119" i="24"/>
  <c r="DA119" i="24"/>
  <c r="DE119" i="24" s="1"/>
  <c r="DD119" i="24"/>
  <c r="DC119" i="24"/>
  <c r="DB119" i="24"/>
  <c r="CO119" i="24"/>
  <c r="CR119" i="24"/>
  <c r="CQ119" i="24"/>
  <c r="CP119" i="24"/>
  <c r="CC119" i="24"/>
  <c r="CA119" i="24" s="1"/>
  <c r="CF119" i="24"/>
  <c r="CE119" i="24"/>
  <c r="CD119" i="24"/>
  <c r="BQ119" i="24"/>
  <c r="BM119" i="24" s="1"/>
  <c r="BT119" i="24"/>
  <c r="BS119" i="24"/>
  <c r="BR119" i="24"/>
  <c r="BE119" i="24"/>
  <c r="BI119" i="24" s="1"/>
  <c r="BH119" i="24"/>
  <c r="BG119" i="24"/>
  <c r="BF119" i="24"/>
  <c r="AS119" i="24"/>
  <c r="AW119" i="24" s="1"/>
  <c r="AV119" i="24"/>
  <c r="AU119" i="24"/>
  <c r="AT119" i="24"/>
  <c r="AG119" i="24"/>
  <c r="AD119" i="24" s="1"/>
  <c r="AJ119" i="24"/>
  <c r="AI119" i="24"/>
  <c r="AH119" i="24"/>
  <c r="U119" i="24"/>
  <c r="Q119" i="24" s="1"/>
  <c r="X119" i="24"/>
  <c r="W119" i="24"/>
  <c r="V119" i="24"/>
  <c r="I119" i="24"/>
  <c r="L119" i="24"/>
  <c r="K119" i="24"/>
  <c r="J119" i="24"/>
  <c r="KC118" i="24"/>
  <c r="KB118" i="24"/>
  <c r="KA118" i="24"/>
  <c r="JZ118" i="24"/>
  <c r="JP118" i="24"/>
  <c r="JO118" i="24"/>
  <c r="JN118" i="24"/>
  <c r="JE118" i="24"/>
  <c r="JD118" i="24"/>
  <c r="JC118" i="24"/>
  <c r="JB118" i="24"/>
  <c r="IX118" i="24"/>
  <c r="IW118" i="24"/>
  <c r="IR118" i="24"/>
  <c r="IQ118" i="24"/>
  <c r="IP118" i="24"/>
  <c r="IF118" i="24"/>
  <c r="IE118" i="24"/>
  <c r="ID118" i="24"/>
  <c r="HT118" i="24"/>
  <c r="HS118" i="24"/>
  <c r="HR118" i="24"/>
  <c r="HH118" i="24"/>
  <c r="HG118" i="24"/>
  <c r="HF118" i="24"/>
  <c r="GV118" i="24"/>
  <c r="GU118" i="24"/>
  <c r="GT118" i="24"/>
  <c r="GJ118" i="24"/>
  <c r="GI118" i="24"/>
  <c r="GH118" i="24"/>
  <c r="FX118" i="24"/>
  <c r="FW118" i="24"/>
  <c r="FV118" i="24"/>
  <c r="FI118" i="24"/>
  <c r="FM118" i="24" s="1"/>
  <c r="FL118" i="24"/>
  <c r="FK118" i="24"/>
  <c r="FJ118" i="24"/>
  <c r="EW118" i="24"/>
  <c r="FA118" i="24" s="1"/>
  <c r="EZ118" i="24"/>
  <c r="EY118" i="24"/>
  <c r="EX118" i="24"/>
  <c r="EK118" i="24"/>
  <c r="EO118" i="24" s="1"/>
  <c r="EN118" i="24"/>
  <c r="EM118" i="24"/>
  <c r="EL118" i="24"/>
  <c r="DY118" i="24"/>
  <c r="DV118" i="24" s="1"/>
  <c r="EB118" i="24"/>
  <c r="EA118" i="24"/>
  <c r="DZ118" i="24"/>
  <c r="DM118" i="24"/>
  <c r="DQ118" i="24" s="1"/>
  <c r="DP118" i="24"/>
  <c r="DO118" i="24"/>
  <c r="DN118" i="24"/>
  <c r="DA118" i="24"/>
  <c r="DE118" i="24" s="1"/>
  <c r="DD118" i="24"/>
  <c r="DC118" i="24"/>
  <c r="DB118" i="24"/>
  <c r="CO118" i="24"/>
  <c r="CN118" i="24" s="1"/>
  <c r="CR118" i="24"/>
  <c r="CQ118" i="24"/>
  <c r="CP118" i="24"/>
  <c r="CC118" i="24"/>
  <c r="BY118" i="24" s="1"/>
  <c r="CF118" i="24"/>
  <c r="CE118" i="24"/>
  <c r="CD118" i="24"/>
  <c r="BQ118" i="24"/>
  <c r="BT118" i="24"/>
  <c r="BS118" i="24"/>
  <c r="BR118" i="24"/>
  <c r="BE118" i="24"/>
  <c r="BC118" i="24" s="1"/>
  <c r="BH118" i="24"/>
  <c r="BG118" i="24"/>
  <c r="BF118" i="24"/>
  <c r="AS118" i="24"/>
  <c r="AV118" i="24"/>
  <c r="AU118" i="24"/>
  <c r="AT118" i="24"/>
  <c r="AG118" i="24"/>
  <c r="AC118" i="24" s="1"/>
  <c r="AJ118" i="24"/>
  <c r="AI118" i="24"/>
  <c r="AH118" i="24"/>
  <c r="U118" i="24"/>
  <c r="Y118" i="24" s="1"/>
  <c r="X118" i="24"/>
  <c r="W118" i="24"/>
  <c r="V118" i="24"/>
  <c r="I118" i="24"/>
  <c r="L118" i="24"/>
  <c r="K118" i="24"/>
  <c r="J118" i="24"/>
  <c r="KB117" i="24"/>
  <c r="KA117" i="24"/>
  <c r="JZ117" i="24"/>
  <c r="JP117" i="24"/>
  <c r="JO117" i="24"/>
  <c r="JN117" i="24"/>
  <c r="JE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M117" i="24" s="1"/>
  <c r="FL117" i="24"/>
  <c r="FK117" i="24"/>
  <c r="FJ117" i="24"/>
  <c r="EW117" i="24"/>
  <c r="ES117" i="24" s="1"/>
  <c r="EZ117" i="24"/>
  <c r="EY117" i="24"/>
  <c r="EX117" i="24"/>
  <c r="EK117" i="24"/>
  <c r="EO117" i="24" s="1"/>
  <c r="EN117" i="24"/>
  <c r="EM117" i="24"/>
  <c r="EL117" i="24"/>
  <c r="DY117" i="24"/>
  <c r="EB117" i="24"/>
  <c r="EA117" i="24"/>
  <c r="DZ117" i="24"/>
  <c r="DM117" i="24"/>
  <c r="DJ117" i="24" s="1"/>
  <c r="DP117" i="24"/>
  <c r="DO117" i="24"/>
  <c r="DN117" i="24"/>
  <c r="DA117" i="24"/>
  <c r="CY117" i="24" s="1"/>
  <c r="DD117" i="24"/>
  <c r="DC117" i="24"/>
  <c r="DB117" i="24"/>
  <c r="CO117" i="24"/>
  <c r="CS117" i="24" s="1"/>
  <c r="CR117" i="24"/>
  <c r="CQ117" i="24"/>
  <c r="CP117" i="24"/>
  <c r="CC117" i="24"/>
  <c r="CG117" i="24" s="1"/>
  <c r="CF117" i="24"/>
  <c r="CE117" i="24"/>
  <c r="CD117" i="24"/>
  <c r="BQ117" i="24"/>
  <c r="BO117" i="24" s="1"/>
  <c r="BT117" i="24"/>
  <c r="BS117" i="24"/>
  <c r="BR117" i="24"/>
  <c r="BE117" i="24"/>
  <c r="BH117" i="24"/>
  <c r="BG117" i="24"/>
  <c r="BF117" i="24"/>
  <c r="AS117" i="24"/>
  <c r="AV117" i="24"/>
  <c r="AU117" i="24"/>
  <c r="AT117" i="24"/>
  <c r="AG117" i="24"/>
  <c r="AK117" i="24" s="1"/>
  <c r="AJ117" i="24"/>
  <c r="AI117" i="24"/>
  <c r="AH117" i="24"/>
  <c r="U117" i="24"/>
  <c r="Q117" i="24" s="1"/>
  <c r="X117" i="24"/>
  <c r="W117" i="24"/>
  <c r="V117" i="24"/>
  <c r="I117" i="24"/>
  <c r="F117" i="24" s="1"/>
  <c r="L117" i="24"/>
  <c r="K117" i="24"/>
  <c r="J117" i="24"/>
  <c r="KB116" i="24"/>
  <c r="KA116" i="24"/>
  <c r="JZ116" i="24"/>
  <c r="JP116" i="24"/>
  <c r="JO116" i="24"/>
  <c r="JN116" i="24"/>
  <c r="JD116" i="24"/>
  <c r="JC116" i="24"/>
  <c r="JB116" i="24"/>
  <c r="IW116" i="24"/>
  <c r="IR116" i="24"/>
  <c r="IQ116" i="24"/>
  <c r="IP116" i="24"/>
  <c r="IG116" i="24"/>
  <c r="IF116" i="24"/>
  <c r="IE116" i="24"/>
  <c r="ID116" i="24"/>
  <c r="HZ116" i="24"/>
  <c r="HY116" i="24"/>
  <c r="HT116" i="24"/>
  <c r="HS116" i="24"/>
  <c r="HR116" i="24"/>
  <c r="HH116" i="24"/>
  <c r="HG116" i="24"/>
  <c r="HF116" i="24"/>
  <c r="GV116" i="24"/>
  <c r="GU116" i="24"/>
  <c r="GT116" i="24"/>
  <c r="GJ116" i="24"/>
  <c r="GI116" i="24"/>
  <c r="GH116" i="24"/>
  <c r="FX116" i="24"/>
  <c r="FW116" i="24"/>
  <c r="FV116" i="24"/>
  <c r="FI116" i="24"/>
  <c r="FG116" i="24" s="1"/>
  <c r="FL116" i="24"/>
  <c r="FK116" i="24"/>
  <c r="FJ116" i="24"/>
  <c r="EW116" i="24"/>
  <c r="FA116" i="24" s="1"/>
  <c r="EZ116" i="24"/>
  <c r="EY116" i="24"/>
  <c r="EX116" i="24"/>
  <c r="EK116" i="24"/>
  <c r="EJ116" i="24" s="1"/>
  <c r="EN116" i="24"/>
  <c r="EM116" i="24"/>
  <c r="EL116" i="24"/>
  <c r="DY116" i="24"/>
  <c r="DV116" i="24" s="1"/>
  <c r="EB116" i="24"/>
  <c r="EA116" i="24"/>
  <c r="DZ116" i="24"/>
  <c r="DM116" i="24"/>
  <c r="DK116" i="24" s="1"/>
  <c r="DP116" i="24"/>
  <c r="DO116" i="24"/>
  <c r="DN116" i="24"/>
  <c r="DA116" i="24"/>
  <c r="DE116" i="24" s="1"/>
  <c r="DD116" i="24"/>
  <c r="DC116" i="24"/>
  <c r="DB116" i="24"/>
  <c r="CO116" i="24"/>
  <c r="CL116" i="24" s="1"/>
  <c r="CR116" i="24"/>
  <c r="CQ116" i="24"/>
  <c r="CP116" i="24"/>
  <c r="CC116" i="24"/>
  <c r="BZ116" i="24" s="1"/>
  <c r="CF116" i="24"/>
  <c r="CE116" i="24"/>
  <c r="CD116" i="24"/>
  <c r="BQ116" i="24"/>
  <c r="BO116" i="24" s="1"/>
  <c r="BT116" i="24"/>
  <c r="BS116" i="24"/>
  <c r="BR116" i="24"/>
  <c r="BE116" i="24"/>
  <c r="BH116" i="24"/>
  <c r="BG116" i="24"/>
  <c r="BF116" i="24"/>
  <c r="AS116" i="24"/>
  <c r="AQ116" i="24" s="1"/>
  <c r="AV116" i="24"/>
  <c r="AU116" i="24"/>
  <c r="AT116" i="24"/>
  <c r="AG116" i="24"/>
  <c r="AJ116" i="24"/>
  <c r="AI116" i="24"/>
  <c r="AH116" i="24"/>
  <c r="U116" i="24"/>
  <c r="X116" i="24"/>
  <c r="W116" i="24"/>
  <c r="V116" i="24"/>
  <c r="I116" i="24"/>
  <c r="M116" i="24" s="1"/>
  <c r="L116" i="24"/>
  <c r="K116" i="24"/>
  <c r="J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J115" i="24"/>
  <c r="GI115" i="24"/>
  <c r="GH115" i="24"/>
  <c r="FX115" i="24"/>
  <c r="FW115" i="24"/>
  <c r="FV115" i="24"/>
  <c r="FI115" i="24"/>
  <c r="FE115" i="24" s="1"/>
  <c r="FL115" i="24"/>
  <c r="FK115" i="24"/>
  <c r="FJ115" i="24"/>
  <c r="EW115" i="24"/>
  <c r="EZ115" i="24"/>
  <c r="EY115" i="24"/>
  <c r="EX115" i="24"/>
  <c r="EK115" i="24"/>
  <c r="EI115" i="24" s="1"/>
  <c r="EN115" i="24"/>
  <c r="EM115" i="24"/>
  <c r="EL115" i="24"/>
  <c r="DY115" i="24"/>
  <c r="EC115" i="24" s="1"/>
  <c r="EB115" i="24"/>
  <c r="EA115" i="24"/>
  <c r="DZ115" i="24"/>
  <c r="DM115" i="24"/>
  <c r="DQ115" i="24" s="1"/>
  <c r="DP115" i="24"/>
  <c r="DO115" i="24"/>
  <c r="DN115" i="24"/>
  <c r="DA115" i="24"/>
  <c r="DD115" i="24"/>
  <c r="DC115" i="24"/>
  <c r="DB115" i="24"/>
  <c r="CO115" i="24"/>
  <c r="CS115" i="24" s="1"/>
  <c r="CR115" i="24"/>
  <c r="CQ115" i="24"/>
  <c r="CP115" i="24"/>
  <c r="CC115" i="24"/>
  <c r="CG115" i="24" s="1"/>
  <c r="CF115" i="24"/>
  <c r="CE115" i="24"/>
  <c r="CD115" i="24"/>
  <c r="BQ115" i="24"/>
  <c r="BM115" i="24" s="1"/>
  <c r="BT115" i="24"/>
  <c r="BS115" i="24"/>
  <c r="BR115" i="24"/>
  <c r="BE115" i="24"/>
  <c r="BB115" i="24" s="1"/>
  <c r="BH115" i="24"/>
  <c r="BG115" i="24"/>
  <c r="BF115" i="24"/>
  <c r="AS115" i="24"/>
  <c r="AQ115" i="24" s="1"/>
  <c r="AV115" i="24"/>
  <c r="AU115" i="24"/>
  <c r="AT115" i="24"/>
  <c r="AG115" i="24"/>
  <c r="AJ115" i="24"/>
  <c r="AI115" i="24"/>
  <c r="AH115" i="24"/>
  <c r="U115" i="24"/>
  <c r="S115" i="24" s="1"/>
  <c r="X115" i="24"/>
  <c r="W115" i="24"/>
  <c r="V115" i="24"/>
  <c r="I115" i="24"/>
  <c r="L115" i="24"/>
  <c r="K115" i="24"/>
  <c r="J115" i="24"/>
  <c r="KB114" i="24"/>
  <c r="KA114" i="24"/>
  <c r="JZ114" i="24"/>
  <c r="JP114" i="24"/>
  <c r="JO114" i="24"/>
  <c r="JN114" i="24"/>
  <c r="JD114" i="24"/>
  <c r="JC114" i="24"/>
  <c r="JB114" i="24"/>
  <c r="IR114" i="24"/>
  <c r="IQ114" i="24"/>
  <c r="IP114" i="24"/>
  <c r="IF114" i="24"/>
  <c r="IE114" i="24"/>
  <c r="ID114" i="24"/>
  <c r="HY114" i="24"/>
  <c r="HT114" i="24"/>
  <c r="HS114" i="24"/>
  <c r="HR114" i="24"/>
  <c r="HI114" i="24"/>
  <c r="HH114" i="24"/>
  <c r="HG114" i="24"/>
  <c r="HF114" i="24"/>
  <c r="HB114" i="24"/>
  <c r="HA114" i="24"/>
  <c r="GV114" i="24"/>
  <c r="GU114" i="24"/>
  <c r="GT114" i="24"/>
  <c r="GJ114" i="24"/>
  <c r="GI114" i="24"/>
  <c r="GH114" i="24"/>
  <c r="FX114" i="24"/>
  <c r="FW114" i="24"/>
  <c r="FV114" i="24"/>
  <c r="FI114" i="24"/>
  <c r="FM114" i="24" s="1"/>
  <c r="FL114" i="24"/>
  <c r="FK114" i="24"/>
  <c r="FJ114" i="24"/>
  <c r="EW114" i="24"/>
  <c r="FA114" i="24" s="1"/>
  <c r="EZ114" i="24"/>
  <c r="EY114" i="24"/>
  <c r="EX114" i="24"/>
  <c r="EK114" i="24"/>
  <c r="EI114" i="24" s="1"/>
  <c r="EN114" i="24"/>
  <c r="EM114" i="24"/>
  <c r="EL114" i="24"/>
  <c r="DY114" i="24"/>
  <c r="EB114" i="24"/>
  <c r="EA114" i="24"/>
  <c r="DZ114" i="24"/>
  <c r="DM114" i="24"/>
  <c r="DQ114" i="24" s="1"/>
  <c r="DP114" i="24"/>
  <c r="DO114" i="24"/>
  <c r="DN114" i="24"/>
  <c r="DA114" i="24"/>
  <c r="DD114" i="24"/>
  <c r="DC114" i="24"/>
  <c r="DB114" i="24"/>
  <c r="CO114" i="24"/>
  <c r="CM114" i="24" s="1"/>
  <c r="CR114" i="24"/>
  <c r="CQ114" i="24"/>
  <c r="CP114" i="24"/>
  <c r="CC114" i="24"/>
  <c r="CA114" i="24" s="1"/>
  <c r="CF114" i="24"/>
  <c r="CE114" i="24"/>
  <c r="CD114" i="24"/>
  <c r="BQ114" i="24"/>
  <c r="BU114" i="24" s="1"/>
  <c r="BT114" i="24"/>
  <c r="BS114" i="24"/>
  <c r="BR114" i="24"/>
  <c r="BE114" i="24"/>
  <c r="BI114" i="24" s="1"/>
  <c r="BH114" i="24"/>
  <c r="BG114" i="24"/>
  <c r="BF114" i="24"/>
  <c r="AS114" i="24"/>
  <c r="AQ114" i="24" s="1"/>
  <c r="AV114" i="24"/>
  <c r="AU114" i="24"/>
  <c r="AT114" i="24"/>
  <c r="AG114" i="24"/>
  <c r="AJ114" i="24"/>
  <c r="AI114" i="24"/>
  <c r="AH114" i="24"/>
  <c r="U114" i="24"/>
  <c r="Y114" i="24" s="1"/>
  <c r="X114" i="24"/>
  <c r="W114" i="24"/>
  <c r="V114" i="24"/>
  <c r="I114" i="24"/>
  <c r="M114" i="24" s="1"/>
  <c r="L114" i="24"/>
  <c r="K114" i="24"/>
  <c r="J114" i="24"/>
  <c r="KB113" i="24"/>
  <c r="KA113" i="24"/>
  <c r="JZ113" i="24"/>
  <c r="JP113" i="24"/>
  <c r="JO113" i="24"/>
  <c r="JN113" i="24"/>
  <c r="JD113" i="24"/>
  <c r="JC113" i="24"/>
  <c r="JB113" i="24"/>
  <c r="IR113" i="24"/>
  <c r="IQ113" i="24"/>
  <c r="IP113" i="24"/>
  <c r="IF113" i="24"/>
  <c r="IE113" i="24"/>
  <c r="ID113" i="24"/>
  <c r="HT113" i="24"/>
  <c r="HS113" i="24"/>
  <c r="HR113" i="24"/>
  <c r="HH113" i="24"/>
  <c r="HG113" i="24"/>
  <c r="HF113" i="24"/>
  <c r="GV113" i="24"/>
  <c r="GU113" i="24"/>
  <c r="GT113" i="24"/>
  <c r="GK113" i="24"/>
  <c r="GJ113" i="24"/>
  <c r="GI113" i="24"/>
  <c r="GH113" i="24"/>
  <c r="GD113" i="24"/>
  <c r="GC113" i="24"/>
  <c r="FX113" i="24"/>
  <c r="FW113" i="24"/>
  <c r="FV113" i="24"/>
  <c r="FI113" i="24"/>
  <c r="FL113" i="24"/>
  <c r="FK113" i="24"/>
  <c r="FJ113" i="24"/>
  <c r="EW113" i="24"/>
  <c r="EZ113" i="24"/>
  <c r="EY113" i="24"/>
  <c r="EX113" i="24"/>
  <c r="EK113" i="24"/>
  <c r="EN113" i="24"/>
  <c r="EM113" i="24"/>
  <c r="EL113" i="24"/>
  <c r="DY113" i="24"/>
  <c r="EC113" i="24" s="1"/>
  <c r="EB113" i="24"/>
  <c r="EA113" i="24"/>
  <c r="DZ113" i="24"/>
  <c r="DM113" i="24"/>
  <c r="DL113" i="24" s="1"/>
  <c r="DP113" i="24"/>
  <c r="DO113" i="24"/>
  <c r="DN113" i="24"/>
  <c r="DA113" i="24"/>
  <c r="CY113" i="24" s="1"/>
  <c r="DD113" i="24"/>
  <c r="DC113" i="24"/>
  <c r="DB113" i="24"/>
  <c r="CO113" i="24"/>
  <c r="CS113" i="24" s="1"/>
  <c r="CR113" i="24"/>
  <c r="CQ113" i="24"/>
  <c r="CP113" i="24"/>
  <c r="CC113" i="24"/>
  <c r="CG113" i="24" s="1"/>
  <c r="CF113" i="24"/>
  <c r="CE113" i="24"/>
  <c r="CD113" i="24"/>
  <c r="BQ113" i="24"/>
  <c r="BO113" i="24" s="1"/>
  <c r="BT113" i="24"/>
  <c r="BS113" i="24"/>
  <c r="BR113" i="24"/>
  <c r="BE113" i="24"/>
  <c r="BH113" i="24"/>
  <c r="BG113" i="24"/>
  <c r="BF113" i="24"/>
  <c r="AS113" i="24"/>
  <c r="AW113" i="24" s="1"/>
  <c r="AV113" i="24"/>
  <c r="AU113" i="24"/>
  <c r="AT113" i="24"/>
  <c r="AG113" i="24"/>
  <c r="AK113" i="24" s="1"/>
  <c r="AJ113" i="24"/>
  <c r="AI113" i="24"/>
  <c r="AH113" i="24"/>
  <c r="U113" i="24"/>
  <c r="S113" i="24" s="1"/>
  <c r="X113" i="24"/>
  <c r="W113" i="24"/>
  <c r="V113" i="24"/>
  <c r="I113" i="24"/>
  <c r="G113" i="24" s="1"/>
  <c r="L113" i="24"/>
  <c r="K113" i="24"/>
  <c r="J113" i="24"/>
  <c r="KB112" i="24"/>
  <c r="KA112" i="24"/>
  <c r="JZ112" i="24"/>
  <c r="JP112" i="24"/>
  <c r="JO112" i="24"/>
  <c r="JN112" i="24"/>
  <c r="JD112" i="24"/>
  <c r="JC112" i="24"/>
  <c r="JB112" i="24"/>
  <c r="IR112" i="24"/>
  <c r="IQ112" i="24"/>
  <c r="IP112" i="24"/>
  <c r="IG112" i="24"/>
  <c r="IF112" i="24"/>
  <c r="IE112" i="24"/>
  <c r="ID112" i="24"/>
  <c r="HT112" i="24"/>
  <c r="HS112" i="24"/>
  <c r="HR112" i="24"/>
  <c r="HH112" i="24"/>
  <c r="HG112" i="24"/>
  <c r="HF112" i="24"/>
  <c r="HB112" i="24"/>
  <c r="GV112" i="24"/>
  <c r="GU112" i="24"/>
  <c r="GT112" i="24"/>
  <c r="GJ112" i="24"/>
  <c r="GI112" i="24"/>
  <c r="GH112" i="24"/>
  <c r="FX112" i="24"/>
  <c r="FW112" i="24"/>
  <c r="FV112" i="24"/>
  <c r="FI112" i="24"/>
  <c r="FM112" i="24" s="1"/>
  <c r="FL112" i="24"/>
  <c r="FK112" i="24"/>
  <c r="FJ112" i="24"/>
  <c r="EW112" i="24"/>
  <c r="EZ112" i="24"/>
  <c r="EY112" i="24"/>
  <c r="EX112" i="24"/>
  <c r="EK112" i="24"/>
  <c r="EO112" i="24" s="1"/>
  <c r="EN112" i="24"/>
  <c r="EM112" i="24"/>
  <c r="EL112" i="24"/>
  <c r="DY112" i="24"/>
  <c r="DX112" i="24" s="1"/>
  <c r="EB112" i="24"/>
  <c r="EA112" i="24"/>
  <c r="DZ112" i="24"/>
  <c r="DM112" i="24"/>
  <c r="DQ112" i="24" s="1"/>
  <c r="DP112" i="24"/>
  <c r="DO112" i="24"/>
  <c r="DN112" i="24"/>
  <c r="DA112" i="24"/>
  <c r="DD112" i="24"/>
  <c r="DC112" i="24"/>
  <c r="DB112" i="24"/>
  <c r="CO112" i="24"/>
  <c r="CM112" i="24" s="1"/>
  <c r="CR112" i="24"/>
  <c r="CQ112" i="24"/>
  <c r="CP112" i="24"/>
  <c r="CC112" i="24"/>
  <c r="CG112" i="24" s="1"/>
  <c r="CF112" i="24"/>
  <c r="CE112" i="24"/>
  <c r="CD112" i="24"/>
  <c r="BQ112" i="24"/>
  <c r="BU112" i="24" s="1"/>
  <c r="BT112" i="24"/>
  <c r="BS112" i="24"/>
  <c r="BR112" i="24"/>
  <c r="BE112" i="24"/>
  <c r="BI112" i="24" s="1"/>
  <c r="BH112" i="24"/>
  <c r="BG112" i="24"/>
  <c r="BF112" i="24"/>
  <c r="AS112" i="24"/>
  <c r="AR112" i="24" s="1"/>
  <c r="AV112" i="24"/>
  <c r="AU112" i="24"/>
  <c r="AT112" i="24"/>
  <c r="AG112" i="24"/>
  <c r="AF112" i="24" s="1"/>
  <c r="AJ112" i="24"/>
  <c r="AI112" i="24"/>
  <c r="AH112" i="24"/>
  <c r="U112" i="24"/>
  <c r="Y112" i="24" s="1"/>
  <c r="X112" i="24"/>
  <c r="W112" i="24"/>
  <c r="V112" i="24"/>
  <c r="I112" i="24"/>
  <c r="L112" i="24"/>
  <c r="K112" i="24"/>
  <c r="J112" i="24"/>
  <c r="KB111" i="24"/>
  <c r="KA111" i="24"/>
  <c r="JZ111" i="24"/>
  <c r="JP111" i="24"/>
  <c r="JO111" i="24"/>
  <c r="JN111" i="24"/>
  <c r="JD111" i="24"/>
  <c r="JC111" i="24"/>
  <c r="JB111" i="24"/>
  <c r="IR111" i="24"/>
  <c r="IQ111" i="24"/>
  <c r="IP111" i="24"/>
  <c r="IF111" i="24"/>
  <c r="IE111" i="24"/>
  <c r="ID111" i="24"/>
  <c r="HT111" i="24"/>
  <c r="HS111" i="24"/>
  <c r="HR111" i="24"/>
  <c r="HH111" i="24"/>
  <c r="HG111" i="24"/>
  <c r="HF111" i="24"/>
  <c r="GV111" i="24"/>
  <c r="GU111" i="24"/>
  <c r="GT111" i="24"/>
  <c r="GJ111" i="24"/>
  <c r="GI111" i="24"/>
  <c r="GH111" i="24"/>
  <c r="FX111" i="24"/>
  <c r="FW111" i="24"/>
  <c r="FV111" i="24"/>
  <c r="FI111" i="24"/>
  <c r="FL111" i="24"/>
  <c r="FK111" i="24"/>
  <c r="FJ111" i="24"/>
  <c r="EW111" i="24"/>
  <c r="EV111" i="24" s="1"/>
  <c r="EZ111" i="24"/>
  <c r="EY111" i="24"/>
  <c r="EX111" i="24"/>
  <c r="EK111" i="24"/>
  <c r="EN111" i="24"/>
  <c r="EM111" i="24"/>
  <c r="EL111" i="24"/>
  <c r="DY111" i="24"/>
  <c r="DV111" i="24" s="1"/>
  <c r="EB111" i="24"/>
  <c r="EA111" i="24"/>
  <c r="DZ111" i="24"/>
  <c r="DM111" i="24"/>
  <c r="DQ111" i="24" s="1"/>
  <c r="DP111" i="24"/>
  <c r="DO111" i="24"/>
  <c r="DN111" i="24"/>
  <c r="DA111" i="24"/>
  <c r="CY111" i="24" s="1"/>
  <c r="DD111" i="24"/>
  <c r="DC111" i="24"/>
  <c r="DB111" i="24"/>
  <c r="CO111" i="24"/>
  <c r="CS111" i="24" s="1"/>
  <c r="CR111" i="24"/>
  <c r="CQ111" i="24"/>
  <c r="CP111" i="24"/>
  <c r="CC111" i="24"/>
  <c r="BY111" i="24" s="1"/>
  <c r="CF111" i="24"/>
  <c r="CE111" i="24"/>
  <c r="CD111" i="24"/>
  <c r="BQ111" i="24"/>
  <c r="BT111" i="24"/>
  <c r="BS111" i="24"/>
  <c r="BR111" i="24"/>
  <c r="BE111" i="24"/>
  <c r="BI111" i="24" s="1"/>
  <c r="BH111" i="24"/>
  <c r="BG111" i="24"/>
  <c r="BF111" i="24"/>
  <c r="AS111" i="24"/>
  <c r="AV111" i="24"/>
  <c r="AU111" i="24"/>
  <c r="AT111" i="24"/>
  <c r="AG111" i="24"/>
  <c r="AJ111" i="24"/>
  <c r="AI111" i="24"/>
  <c r="AH111" i="24"/>
  <c r="U111" i="24"/>
  <c r="Y111" i="24" s="1"/>
  <c r="X111" i="24"/>
  <c r="W111" i="24"/>
  <c r="V111" i="24"/>
  <c r="I111" i="24"/>
  <c r="G111" i="24" s="1"/>
  <c r="L111" i="24"/>
  <c r="K111" i="24"/>
  <c r="J111" i="24"/>
  <c r="KB110" i="24"/>
  <c r="KA110" i="24"/>
  <c r="JZ110" i="24"/>
  <c r="JP110" i="24"/>
  <c r="JO110" i="24"/>
  <c r="JN110" i="24"/>
  <c r="JD110" i="24"/>
  <c r="JC110" i="24"/>
  <c r="JB110" i="24"/>
  <c r="IR110" i="24"/>
  <c r="IQ110" i="24"/>
  <c r="IP110" i="24"/>
  <c r="IF110" i="24"/>
  <c r="IE110" i="24"/>
  <c r="ID110" i="24"/>
  <c r="HT110" i="24"/>
  <c r="HS110" i="24"/>
  <c r="HR110" i="24"/>
  <c r="HH110" i="24"/>
  <c r="HG110" i="24"/>
  <c r="HF110" i="24"/>
  <c r="GV110" i="24"/>
  <c r="GU110" i="24"/>
  <c r="GT110" i="24"/>
  <c r="GJ110" i="24"/>
  <c r="GI110" i="24"/>
  <c r="GH110" i="24"/>
  <c r="FX110" i="24"/>
  <c r="FW110" i="24"/>
  <c r="FV110" i="24"/>
  <c r="FI110" i="24"/>
  <c r="FM110" i="24" s="1"/>
  <c r="FL110" i="24"/>
  <c r="FK110" i="24"/>
  <c r="FJ110" i="24"/>
  <c r="EW110" i="24"/>
  <c r="FA110" i="24" s="1"/>
  <c r="EZ110" i="24"/>
  <c r="EY110" i="24"/>
  <c r="EX110" i="24"/>
  <c r="EK110" i="24"/>
  <c r="EH110" i="24" s="1"/>
  <c r="EN110" i="24"/>
  <c r="EM110" i="24"/>
  <c r="EL110" i="24"/>
  <c r="DY110" i="24"/>
  <c r="DX110" i="24" s="1"/>
  <c r="EB110" i="24"/>
  <c r="EA110" i="24"/>
  <c r="DZ110" i="24"/>
  <c r="DM110" i="24"/>
  <c r="DP110" i="24"/>
  <c r="DO110" i="24"/>
  <c r="DN110" i="24"/>
  <c r="DA110" i="24"/>
  <c r="CX110" i="24" s="1"/>
  <c r="DD110" i="24"/>
  <c r="DC110" i="24"/>
  <c r="DB110" i="24"/>
  <c r="CO110" i="24"/>
  <c r="CR110" i="24"/>
  <c r="CQ110" i="24"/>
  <c r="CP110" i="24"/>
  <c r="CC110" i="24"/>
  <c r="BZ110" i="24" s="1"/>
  <c r="CF110" i="24"/>
  <c r="CE110" i="24"/>
  <c r="CD110" i="24"/>
  <c r="BQ110" i="24"/>
  <c r="BU110" i="24" s="1"/>
  <c r="BT110" i="24"/>
  <c r="BS110" i="24"/>
  <c r="BR110" i="24"/>
  <c r="BE110" i="24"/>
  <c r="BA110" i="24" s="1"/>
  <c r="BH110" i="24"/>
  <c r="BG110" i="24"/>
  <c r="BF110" i="24"/>
  <c r="AS110" i="24"/>
  <c r="AP110" i="24" s="1"/>
  <c r="AV110" i="24"/>
  <c r="AU110" i="24"/>
  <c r="AT110" i="24"/>
  <c r="AG110" i="24"/>
  <c r="AJ110" i="24"/>
  <c r="AI110" i="24"/>
  <c r="AH110" i="24"/>
  <c r="U110" i="24"/>
  <c r="X110" i="24"/>
  <c r="W110" i="24"/>
  <c r="V110" i="24"/>
  <c r="I110" i="24"/>
  <c r="M110" i="24" s="1"/>
  <c r="L110" i="24"/>
  <c r="K110" i="24"/>
  <c r="J110" i="24"/>
  <c r="KB109" i="24"/>
  <c r="KA109" i="24"/>
  <c r="JZ109" i="24"/>
  <c r="JP109" i="24"/>
  <c r="JO109" i="24"/>
  <c r="JN109" i="24"/>
  <c r="JD109" i="24"/>
  <c r="JC109" i="24"/>
  <c r="JB109" i="24"/>
  <c r="IR109" i="24"/>
  <c r="IQ109" i="24"/>
  <c r="IP109" i="24"/>
  <c r="IF109" i="24"/>
  <c r="IE109" i="24"/>
  <c r="ID109" i="24"/>
  <c r="HT109" i="24"/>
  <c r="HS109" i="24"/>
  <c r="HR109" i="24"/>
  <c r="HH109" i="24"/>
  <c r="HG109" i="24"/>
  <c r="HF109" i="24"/>
  <c r="GV109" i="24"/>
  <c r="GU109" i="24"/>
  <c r="GT109" i="24"/>
  <c r="GJ109" i="24"/>
  <c r="GI109" i="24"/>
  <c r="GH109" i="24"/>
  <c r="FX109" i="24"/>
  <c r="FW109" i="24"/>
  <c r="FV109" i="24"/>
  <c r="FI109" i="24"/>
  <c r="FL109" i="24"/>
  <c r="FK109" i="24"/>
  <c r="FJ109" i="24"/>
  <c r="EW109" i="24"/>
  <c r="FA109" i="24" s="1"/>
  <c r="EZ109" i="24"/>
  <c r="EY109" i="24"/>
  <c r="EX109" i="24"/>
  <c r="EK109" i="24"/>
  <c r="EO109" i="24" s="1"/>
  <c r="EN109" i="24"/>
  <c r="EM109" i="24"/>
  <c r="EL109" i="24"/>
  <c r="DY109" i="24"/>
  <c r="EC109" i="24" s="1"/>
  <c r="EB109" i="24"/>
  <c r="EA109" i="24"/>
  <c r="DZ109" i="24"/>
  <c r="DM109" i="24"/>
  <c r="DQ109" i="24" s="1"/>
  <c r="DP109" i="24"/>
  <c r="DO109" i="24"/>
  <c r="DN109" i="24"/>
  <c r="DA109" i="24"/>
  <c r="CW109" i="24" s="1"/>
  <c r="DD109" i="24"/>
  <c r="DC109" i="24"/>
  <c r="DB109" i="24"/>
  <c r="CO109" i="24"/>
  <c r="CS109" i="24" s="1"/>
  <c r="CR109" i="24"/>
  <c r="CQ109" i="24"/>
  <c r="CP109" i="24"/>
  <c r="CC109" i="24"/>
  <c r="CG109" i="24" s="1"/>
  <c r="CF109" i="24"/>
  <c r="CE109" i="24"/>
  <c r="CD109" i="24"/>
  <c r="BQ109" i="24"/>
  <c r="BU109" i="24" s="1"/>
  <c r="BT109" i="24"/>
  <c r="BS109" i="24"/>
  <c r="BR109" i="24"/>
  <c r="BE109" i="24"/>
  <c r="BI109" i="24" s="1"/>
  <c r="BH109" i="24"/>
  <c r="BG109" i="24"/>
  <c r="BF109" i="24"/>
  <c r="AS109" i="24"/>
  <c r="AW109" i="24" s="1"/>
  <c r="AV109" i="24"/>
  <c r="AU109" i="24"/>
  <c r="AT109" i="24"/>
  <c r="AG109" i="24"/>
  <c r="AK109" i="24" s="1"/>
  <c r="AJ109" i="24"/>
  <c r="AI109" i="24"/>
  <c r="AH109" i="24"/>
  <c r="U109" i="24"/>
  <c r="Y109" i="24" s="1"/>
  <c r="X109" i="24"/>
  <c r="W109" i="24"/>
  <c r="V109" i="24"/>
  <c r="I109" i="24"/>
  <c r="L109" i="24"/>
  <c r="K109" i="24"/>
  <c r="J109" i="24"/>
  <c r="KB108" i="24"/>
  <c r="KA108" i="24"/>
  <c r="JZ108" i="24"/>
  <c r="JQ108" i="24"/>
  <c r="JP108" i="24"/>
  <c r="JO108" i="24"/>
  <c r="JN108" i="24"/>
  <c r="JJ108" i="24"/>
  <c r="JD108" i="24"/>
  <c r="JC108" i="24"/>
  <c r="JB108" i="24"/>
  <c r="IR108" i="24"/>
  <c r="IQ108" i="24"/>
  <c r="IP108" i="24"/>
  <c r="IF108" i="24"/>
  <c r="IE108" i="24"/>
  <c r="ID108" i="24"/>
  <c r="HT108" i="24"/>
  <c r="HS108" i="24"/>
  <c r="HR108" i="24"/>
  <c r="HH108" i="24"/>
  <c r="HG108" i="24"/>
  <c r="HF108" i="24"/>
  <c r="GV108" i="24"/>
  <c r="GU108" i="24"/>
  <c r="GT108" i="24"/>
  <c r="GJ108" i="24"/>
  <c r="GI108" i="24"/>
  <c r="GH108" i="24"/>
  <c r="FX108" i="24"/>
  <c r="FW108" i="24"/>
  <c r="FV108" i="24"/>
  <c r="FI108" i="24"/>
  <c r="FM108" i="24" s="1"/>
  <c r="FL108" i="24"/>
  <c r="FK108" i="24"/>
  <c r="FJ108" i="24"/>
  <c r="EW108" i="24"/>
  <c r="EZ108" i="24"/>
  <c r="EY108" i="24"/>
  <c r="EX108" i="24"/>
  <c r="EK108" i="24"/>
  <c r="EN108" i="24"/>
  <c r="EM108" i="24"/>
  <c r="EL108" i="24"/>
  <c r="DY108" i="24"/>
  <c r="DX108" i="24" s="1"/>
  <c r="EB108" i="24"/>
  <c r="EA108" i="24"/>
  <c r="DZ108" i="24"/>
  <c r="DM108" i="24"/>
  <c r="DQ108" i="24" s="1"/>
  <c r="DP108" i="24"/>
  <c r="DO108" i="24"/>
  <c r="DN108" i="24"/>
  <c r="DA108" i="24"/>
  <c r="DE108" i="24" s="1"/>
  <c r="DD108" i="24"/>
  <c r="DC108" i="24"/>
  <c r="DB108" i="24"/>
  <c r="CO108" i="24"/>
  <c r="CS108" i="24" s="1"/>
  <c r="CR108" i="24"/>
  <c r="CQ108" i="24"/>
  <c r="CP108" i="24"/>
  <c r="CC108" i="24"/>
  <c r="BY108" i="24" s="1"/>
  <c r="CF108" i="24"/>
  <c r="CE108" i="24"/>
  <c r="CD108" i="24"/>
  <c r="BQ108" i="24"/>
  <c r="BU108" i="24" s="1"/>
  <c r="BT108" i="24"/>
  <c r="BS108" i="24"/>
  <c r="BR108" i="24"/>
  <c r="BE108" i="24"/>
  <c r="BI108" i="24" s="1"/>
  <c r="BH108" i="24"/>
  <c r="BG108" i="24"/>
  <c r="BF108" i="24"/>
  <c r="AS108" i="24"/>
  <c r="AV108" i="24"/>
  <c r="AU108" i="24"/>
  <c r="AT108" i="24"/>
  <c r="AG108" i="24"/>
  <c r="AK108" i="24" s="1"/>
  <c r="AJ108" i="24"/>
  <c r="AI108" i="24"/>
  <c r="AH108" i="24"/>
  <c r="U108" i="24"/>
  <c r="Y108" i="24" s="1"/>
  <c r="X108" i="24"/>
  <c r="W108" i="24"/>
  <c r="V108" i="24"/>
  <c r="I108" i="24"/>
  <c r="M108" i="24" s="1"/>
  <c r="L108" i="24"/>
  <c r="K108" i="24"/>
  <c r="J108" i="24"/>
  <c r="KB107" i="24"/>
  <c r="KA107" i="24"/>
  <c r="JZ107" i="24"/>
  <c r="JP107" i="24"/>
  <c r="JO107" i="24"/>
  <c r="JN107" i="24"/>
  <c r="JJ107" i="24"/>
  <c r="JI107" i="24"/>
  <c r="JD107" i="24"/>
  <c r="JC107" i="24"/>
  <c r="JB107" i="24"/>
  <c r="IS107" i="24"/>
  <c r="IR107" i="24"/>
  <c r="IQ107" i="24"/>
  <c r="IP107" i="24"/>
  <c r="IL107" i="24"/>
  <c r="IK107" i="24"/>
  <c r="IF107" i="24"/>
  <c r="IE107" i="24"/>
  <c r="ID107" i="24"/>
  <c r="HT107" i="24"/>
  <c r="HS107" i="24"/>
  <c r="HR107" i="24"/>
  <c r="HH107" i="24"/>
  <c r="HG107" i="24"/>
  <c r="HF107" i="24"/>
  <c r="GV107" i="24"/>
  <c r="GU107" i="24"/>
  <c r="GT107" i="24"/>
  <c r="GJ107" i="24"/>
  <c r="GI107" i="24"/>
  <c r="GH107" i="24"/>
  <c r="FX107" i="24"/>
  <c r="FW107" i="24"/>
  <c r="FV107" i="24"/>
  <c r="FI107" i="24"/>
  <c r="FL107" i="24"/>
  <c r="FK107" i="24"/>
  <c r="FJ107" i="24"/>
  <c r="EW107" i="24"/>
  <c r="FA107" i="24" s="1"/>
  <c r="EZ107" i="24"/>
  <c r="EY107" i="24"/>
  <c r="EX107" i="24"/>
  <c r="EK107" i="24"/>
  <c r="EO107" i="24" s="1"/>
  <c r="EN107" i="24"/>
  <c r="EM107" i="24"/>
  <c r="EL107" i="24"/>
  <c r="DY107" i="24"/>
  <c r="EB107" i="24"/>
  <c r="EA107" i="24"/>
  <c r="DZ107" i="24"/>
  <c r="DM107" i="24"/>
  <c r="DQ107" i="24" s="1"/>
  <c r="DP107" i="24"/>
  <c r="DO107" i="24"/>
  <c r="DN107" i="24"/>
  <c r="DA107" i="24"/>
  <c r="DD107" i="24"/>
  <c r="DC107" i="24"/>
  <c r="DB107" i="24"/>
  <c r="CO107" i="24"/>
  <c r="CR107" i="24"/>
  <c r="CQ107" i="24"/>
  <c r="CP107" i="24"/>
  <c r="CC107" i="24"/>
  <c r="CG107" i="24" s="1"/>
  <c r="CF107" i="24"/>
  <c r="CE107" i="24"/>
  <c r="CD107" i="24"/>
  <c r="BQ107" i="24"/>
  <c r="BU107" i="24" s="1"/>
  <c r="BT107" i="24"/>
  <c r="BS107" i="24"/>
  <c r="BR107" i="24"/>
  <c r="BE107" i="24"/>
  <c r="BA107" i="24" s="1"/>
  <c r="BH107" i="24"/>
  <c r="BG107" i="24"/>
  <c r="BF107" i="24"/>
  <c r="AS107" i="24"/>
  <c r="AW107" i="24" s="1"/>
  <c r="AV107" i="24"/>
  <c r="AU107" i="24"/>
  <c r="AT107" i="24"/>
  <c r="AG107" i="24"/>
  <c r="AK107" i="24" s="1"/>
  <c r="AJ107" i="24"/>
  <c r="AI107" i="24"/>
  <c r="AH107" i="24"/>
  <c r="U107" i="24"/>
  <c r="X107" i="24"/>
  <c r="W107" i="24"/>
  <c r="V107" i="24"/>
  <c r="I107" i="24"/>
  <c r="F107" i="24" s="1"/>
  <c r="L107" i="24"/>
  <c r="K107" i="24"/>
  <c r="J107" i="24"/>
  <c r="KB106" i="24"/>
  <c r="KA106" i="24"/>
  <c r="JZ106" i="24"/>
  <c r="JP106" i="24"/>
  <c r="JO106" i="24"/>
  <c r="JN106" i="24"/>
  <c r="JD106" i="24"/>
  <c r="JC106" i="24"/>
  <c r="JB106" i="24"/>
  <c r="IR106" i="24"/>
  <c r="IQ106" i="24"/>
  <c r="IP106" i="24"/>
  <c r="IL106" i="24"/>
  <c r="IK106" i="24"/>
  <c r="IF106" i="24"/>
  <c r="IE106" i="24"/>
  <c r="ID106" i="24"/>
  <c r="HT106" i="24"/>
  <c r="HS106" i="24"/>
  <c r="HR106" i="24"/>
  <c r="HH106" i="24"/>
  <c r="HG106" i="24"/>
  <c r="HF106" i="24"/>
  <c r="GV106" i="24"/>
  <c r="GU106" i="24"/>
  <c r="GT106" i="24"/>
  <c r="GJ106" i="24"/>
  <c r="GI106" i="24"/>
  <c r="GH106" i="24"/>
  <c r="FX106" i="24"/>
  <c r="FW106" i="24"/>
  <c r="FV106" i="24"/>
  <c r="FI106" i="24"/>
  <c r="FL106" i="24"/>
  <c r="FK106" i="24"/>
  <c r="FJ106" i="24"/>
  <c r="EW106" i="24"/>
  <c r="EZ106" i="24"/>
  <c r="EY106" i="24"/>
  <c r="EX106" i="24"/>
  <c r="EK106" i="24"/>
  <c r="EN106" i="24"/>
  <c r="EM106" i="24"/>
  <c r="EL106" i="24"/>
  <c r="DY106" i="24"/>
  <c r="EC106" i="24" s="1"/>
  <c r="EB106" i="24"/>
  <c r="EA106" i="24"/>
  <c r="DZ106" i="24"/>
  <c r="DM106" i="24"/>
  <c r="DQ106" i="24" s="1"/>
  <c r="DP106" i="24"/>
  <c r="DO106" i="24"/>
  <c r="DN106" i="24"/>
  <c r="DA106" i="24"/>
  <c r="DD106" i="24"/>
  <c r="DC106" i="24"/>
  <c r="DB106" i="24"/>
  <c r="CO106" i="24"/>
  <c r="CK106" i="24" s="1"/>
  <c r="CR106" i="24"/>
  <c r="CQ106" i="24"/>
  <c r="CP106" i="24"/>
  <c r="CC106" i="24"/>
  <c r="CB106" i="24" s="1"/>
  <c r="CF106" i="24"/>
  <c r="CE106" i="24"/>
  <c r="CD106" i="24"/>
  <c r="BQ106" i="24"/>
  <c r="BT106" i="24"/>
  <c r="BS106" i="24"/>
  <c r="BR106" i="24"/>
  <c r="BE106" i="24"/>
  <c r="BI106" i="24" s="1"/>
  <c r="BH106" i="24"/>
  <c r="BG106" i="24"/>
  <c r="BF106" i="24"/>
  <c r="AS106" i="24"/>
  <c r="AW106" i="24" s="1"/>
  <c r="AV106" i="24"/>
  <c r="AU106" i="24"/>
  <c r="AT106" i="24"/>
  <c r="AG106" i="24"/>
  <c r="AJ106" i="24"/>
  <c r="AI106" i="24"/>
  <c r="AH106" i="24"/>
  <c r="U106" i="24"/>
  <c r="Y106" i="24" s="1"/>
  <c r="X106" i="24"/>
  <c r="W106" i="24"/>
  <c r="V106" i="24"/>
  <c r="I106" i="24"/>
  <c r="L106" i="24"/>
  <c r="K106" i="24"/>
  <c r="J106" i="24"/>
  <c r="KB105" i="24"/>
  <c r="KA105" i="24"/>
  <c r="JZ105" i="24"/>
  <c r="JP105" i="24"/>
  <c r="JO105" i="24"/>
  <c r="JN105" i="24"/>
  <c r="JD105" i="24"/>
  <c r="JC105" i="24"/>
  <c r="JB105" i="24"/>
  <c r="IS105" i="24"/>
  <c r="IR105" i="24"/>
  <c r="IQ105" i="24"/>
  <c r="IP105" i="24"/>
  <c r="IF105" i="24"/>
  <c r="IE105" i="24"/>
  <c r="ID105" i="24"/>
  <c r="HU105" i="24"/>
  <c r="HT105" i="24"/>
  <c r="HS105" i="24"/>
  <c r="HR105" i="24"/>
  <c r="HN105" i="24"/>
  <c r="HM105" i="24"/>
  <c r="HH105" i="24"/>
  <c r="HG105" i="24"/>
  <c r="HF105" i="24"/>
  <c r="GV105" i="24"/>
  <c r="GU105" i="24"/>
  <c r="GT105" i="24"/>
  <c r="GJ105" i="24"/>
  <c r="GI105" i="24"/>
  <c r="GH105" i="24"/>
  <c r="FX105" i="24"/>
  <c r="FW105" i="24"/>
  <c r="FV105" i="24"/>
  <c r="FI105" i="24"/>
  <c r="FL105" i="24"/>
  <c r="FK105" i="24"/>
  <c r="FJ105" i="24"/>
  <c r="EW105" i="24"/>
  <c r="EV105" i="24" s="1"/>
  <c r="EZ105" i="24"/>
  <c r="EY105" i="24"/>
  <c r="EX105" i="24"/>
  <c r="EK105" i="24"/>
  <c r="EN105" i="24"/>
  <c r="EM105" i="24"/>
  <c r="EL105" i="24"/>
  <c r="DY105" i="24"/>
  <c r="EC105" i="24" s="1"/>
  <c r="EB105" i="24"/>
  <c r="EA105" i="24"/>
  <c r="DZ105" i="24"/>
  <c r="DM105" i="24"/>
  <c r="DJ105" i="24" s="1"/>
  <c r="DP105" i="24"/>
  <c r="DO105" i="24"/>
  <c r="DN105" i="24"/>
  <c r="DA105" i="24"/>
  <c r="CW105" i="24" s="1"/>
  <c r="DD105" i="24"/>
  <c r="DC105" i="24"/>
  <c r="DB105" i="24"/>
  <c r="CO105" i="24"/>
  <c r="CS105" i="24" s="1"/>
  <c r="CR105" i="24"/>
  <c r="CQ105" i="24"/>
  <c r="CP105" i="24"/>
  <c r="CC105" i="24"/>
  <c r="CF105" i="24"/>
  <c r="CE105" i="24"/>
  <c r="CD105" i="24"/>
  <c r="BQ105" i="24"/>
  <c r="BU105" i="24" s="1"/>
  <c r="BT105" i="24"/>
  <c r="BS105" i="24"/>
  <c r="BR105" i="24"/>
  <c r="BE105" i="24"/>
  <c r="BB105" i="24" s="1"/>
  <c r="BH105" i="24"/>
  <c r="BG105" i="24"/>
  <c r="BF105" i="24"/>
  <c r="AS105" i="24"/>
  <c r="AW105" i="24" s="1"/>
  <c r="AV105" i="24"/>
  <c r="AU105" i="24"/>
  <c r="AT105" i="24"/>
  <c r="AG105" i="24"/>
  <c r="AJ105" i="24"/>
  <c r="AI105" i="24"/>
  <c r="AH105" i="24"/>
  <c r="U105" i="24"/>
  <c r="Y105" i="24" s="1"/>
  <c r="X105" i="24"/>
  <c r="W105" i="24"/>
  <c r="V105" i="24"/>
  <c r="I105" i="24"/>
  <c r="E105" i="24" s="1"/>
  <c r="L105" i="24"/>
  <c r="K105" i="24"/>
  <c r="J105" i="24"/>
  <c r="KB104" i="24"/>
  <c r="KA104" i="24"/>
  <c r="JZ104" i="24"/>
  <c r="JP104" i="24"/>
  <c r="JO104" i="24"/>
  <c r="JN104" i="24"/>
  <c r="JD104" i="24"/>
  <c r="JC104" i="24"/>
  <c r="JB104" i="24"/>
  <c r="IR104" i="24"/>
  <c r="IQ104" i="24"/>
  <c r="IP104" i="24"/>
  <c r="IL104" i="24"/>
  <c r="IF104" i="24"/>
  <c r="IE104" i="24"/>
  <c r="ID104" i="24"/>
  <c r="HT104" i="24"/>
  <c r="HS104" i="24"/>
  <c r="HR104" i="24"/>
  <c r="HH104" i="24"/>
  <c r="HG104" i="24"/>
  <c r="HF104" i="24"/>
  <c r="GW104" i="24"/>
  <c r="GV104" i="24"/>
  <c r="GU104" i="24"/>
  <c r="GT104" i="24"/>
  <c r="GO104" i="24"/>
  <c r="GJ104" i="24"/>
  <c r="GI104" i="24"/>
  <c r="GH104" i="24"/>
  <c r="FX104" i="24"/>
  <c r="FW104" i="24"/>
  <c r="FV104" i="24"/>
  <c r="FI104" i="24"/>
  <c r="FL104" i="24"/>
  <c r="FK104" i="24"/>
  <c r="FJ104" i="24"/>
  <c r="EW104" i="24"/>
  <c r="FA104" i="24" s="1"/>
  <c r="EZ104" i="24"/>
  <c r="EY104" i="24"/>
  <c r="EX104" i="24"/>
  <c r="EK104" i="24"/>
  <c r="EN104" i="24"/>
  <c r="EM104" i="24"/>
  <c r="EL104" i="24"/>
  <c r="DY104" i="24"/>
  <c r="EB104" i="24"/>
  <c r="EA104" i="24"/>
  <c r="DZ104" i="24"/>
  <c r="DM104" i="24"/>
  <c r="DP104" i="24"/>
  <c r="DO104" i="24"/>
  <c r="DN104" i="24"/>
  <c r="DA104" i="24"/>
  <c r="DE104" i="24" s="1"/>
  <c r="DD104" i="24"/>
  <c r="DC104" i="24"/>
  <c r="DB104" i="24"/>
  <c r="CO104" i="24"/>
  <c r="CK104" i="24" s="1"/>
  <c r="CR104" i="24"/>
  <c r="CQ104" i="24"/>
  <c r="CP104" i="24"/>
  <c r="CC104" i="24"/>
  <c r="CA104" i="24" s="1"/>
  <c r="CF104" i="24"/>
  <c r="CE104" i="24"/>
  <c r="CD104" i="24"/>
  <c r="BQ104" i="24"/>
  <c r="BU104" i="24" s="1"/>
  <c r="BT104" i="24"/>
  <c r="BS104" i="24"/>
  <c r="BR104" i="24"/>
  <c r="BE104" i="24"/>
  <c r="BH104" i="24"/>
  <c r="BG104" i="24"/>
  <c r="BF104" i="24"/>
  <c r="AS104" i="24"/>
  <c r="AO104" i="24" s="1"/>
  <c r="AV104" i="24"/>
  <c r="AU104" i="24"/>
  <c r="AT104" i="24"/>
  <c r="AG104" i="24"/>
  <c r="AF104" i="24" s="1"/>
  <c r="AJ104" i="24"/>
  <c r="AI104" i="24"/>
  <c r="AH104" i="24"/>
  <c r="U104" i="24"/>
  <c r="X104" i="24"/>
  <c r="W104" i="24"/>
  <c r="V104" i="24"/>
  <c r="I104" i="24"/>
  <c r="L104" i="24"/>
  <c r="K104" i="24"/>
  <c r="J104" i="24"/>
  <c r="KB103" i="24"/>
  <c r="KA103" i="24"/>
  <c r="JZ103" i="24"/>
  <c r="JP103" i="24"/>
  <c r="JO103" i="24"/>
  <c r="JN103" i="24"/>
  <c r="JD103" i="24"/>
  <c r="JC103" i="24"/>
  <c r="JB103" i="24"/>
  <c r="IR103" i="24"/>
  <c r="IQ103" i="24"/>
  <c r="IP103" i="24"/>
  <c r="IF103" i="24"/>
  <c r="IE103" i="24"/>
  <c r="ID103" i="24"/>
  <c r="HU103" i="24"/>
  <c r="HT103" i="24"/>
  <c r="HS103" i="24"/>
  <c r="HR103" i="24"/>
  <c r="HM103" i="24"/>
  <c r="HH103" i="24"/>
  <c r="HG103" i="24"/>
  <c r="HF103" i="24"/>
  <c r="GV103" i="24"/>
  <c r="GU103" i="24"/>
  <c r="GT103" i="24"/>
  <c r="GJ103" i="24"/>
  <c r="GI103" i="24"/>
  <c r="GH103" i="24"/>
  <c r="FX103" i="24"/>
  <c r="FW103" i="24"/>
  <c r="FV103" i="24"/>
  <c r="FI103" i="24"/>
  <c r="FG103" i="24" s="1"/>
  <c r="FL103" i="24"/>
  <c r="FK103" i="24"/>
  <c r="FJ103" i="24"/>
  <c r="EW103" i="24"/>
  <c r="EV103" i="24" s="1"/>
  <c r="EZ103" i="24"/>
  <c r="EY103" i="24"/>
  <c r="EX103" i="24"/>
  <c r="EK103" i="24"/>
  <c r="EO103" i="24" s="1"/>
  <c r="EN103" i="24"/>
  <c r="EM103" i="24"/>
  <c r="EL103" i="24"/>
  <c r="DY103" i="24"/>
  <c r="EC103" i="24" s="1"/>
  <c r="EB103" i="24"/>
  <c r="EA103" i="24"/>
  <c r="DZ103" i="24"/>
  <c r="DM103" i="24"/>
  <c r="DP103" i="24"/>
  <c r="DO103" i="24"/>
  <c r="DN103" i="24"/>
  <c r="DA103" i="24"/>
  <c r="CZ103" i="24" s="1"/>
  <c r="DD103" i="24"/>
  <c r="DC103" i="24"/>
  <c r="DB103" i="24"/>
  <c r="CO103" i="24"/>
  <c r="CR103" i="24"/>
  <c r="CQ103" i="24"/>
  <c r="CP103" i="24"/>
  <c r="CC103" i="24"/>
  <c r="BY103" i="24" s="1"/>
  <c r="CF103" i="24"/>
  <c r="CE103" i="24"/>
  <c r="CD103" i="24"/>
  <c r="BQ103" i="24"/>
  <c r="BU103" i="24" s="1"/>
  <c r="BT103" i="24"/>
  <c r="BS103" i="24"/>
  <c r="BR103" i="24"/>
  <c r="BE103" i="24"/>
  <c r="BB103" i="24" s="1"/>
  <c r="BH103" i="24"/>
  <c r="BG103" i="24"/>
  <c r="BF103" i="24"/>
  <c r="AS103" i="24"/>
  <c r="AW103" i="24" s="1"/>
  <c r="AV103" i="24"/>
  <c r="AU103" i="24"/>
  <c r="AT103" i="24"/>
  <c r="AG103" i="24"/>
  <c r="AJ103" i="24"/>
  <c r="AI103" i="24"/>
  <c r="AH103" i="24"/>
  <c r="U103" i="24"/>
  <c r="X103" i="24"/>
  <c r="W103" i="24"/>
  <c r="V103" i="24"/>
  <c r="I103" i="24"/>
  <c r="F103" i="24" s="1"/>
  <c r="L103" i="24"/>
  <c r="K103" i="24"/>
  <c r="J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P102" i="24"/>
  <c r="GJ102" i="24"/>
  <c r="GI102" i="24"/>
  <c r="GH102" i="24"/>
  <c r="FY102" i="24"/>
  <c r="FX102" i="24"/>
  <c r="FW102" i="24"/>
  <c r="FV102" i="24"/>
  <c r="FI102" i="24"/>
  <c r="FM102" i="24" s="1"/>
  <c r="FL102" i="24"/>
  <c r="FK102" i="24"/>
  <c r="FJ102" i="24"/>
  <c r="EW102" i="24"/>
  <c r="FA102" i="24" s="1"/>
  <c r="EZ102" i="24"/>
  <c r="EY102" i="24"/>
  <c r="EX102" i="24"/>
  <c r="EK102" i="24"/>
  <c r="EG102" i="24" s="1"/>
  <c r="EN102" i="24"/>
  <c r="EM102" i="24"/>
  <c r="EL102" i="24"/>
  <c r="DY102" i="24"/>
  <c r="DV102" i="24" s="1"/>
  <c r="EB102" i="24"/>
  <c r="EA102" i="24"/>
  <c r="DZ102" i="24"/>
  <c r="DM102" i="24"/>
  <c r="DQ102" i="24" s="1"/>
  <c r="DP102" i="24"/>
  <c r="DO102" i="24"/>
  <c r="DN102" i="24"/>
  <c r="DA102" i="24"/>
  <c r="CZ102" i="24" s="1"/>
  <c r="DD102" i="24"/>
  <c r="DC102" i="24"/>
  <c r="DB102" i="24"/>
  <c r="CO102" i="24"/>
  <c r="CL102" i="24" s="1"/>
  <c r="CR102" i="24"/>
  <c r="CQ102" i="24"/>
  <c r="CP102" i="24"/>
  <c r="CC102" i="24"/>
  <c r="CF102" i="24"/>
  <c r="CE102" i="24"/>
  <c r="CD102" i="24"/>
  <c r="BQ102" i="24"/>
  <c r="BU102" i="24" s="1"/>
  <c r="BT102" i="24"/>
  <c r="BS102" i="24"/>
  <c r="BR102" i="24"/>
  <c r="BE102" i="24"/>
  <c r="BD102" i="24" s="1"/>
  <c r="BH102" i="24"/>
  <c r="BG102" i="24"/>
  <c r="BF102" i="24"/>
  <c r="AS102" i="24"/>
  <c r="AQ102" i="24" s="1"/>
  <c r="AV102" i="24"/>
  <c r="AU102" i="24"/>
  <c r="AT102" i="24"/>
  <c r="AG102" i="24"/>
  <c r="AD102" i="24" s="1"/>
  <c r="AJ102" i="24"/>
  <c r="AI102" i="24"/>
  <c r="AH102" i="24"/>
  <c r="U102" i="24"/>
  <c r="Y102" i="24" s="1"/>
  <c r="X102" i="24"/>
  <c r="W102" i="24"/>
  <c r="V102" i="24"/>
  <c r="I102" i="24"/>
  <c r="H102" i="24" s="1"/>
  <c r="L102" i="24"/>
  <c r="K102" i="24"/>
  <c r="J102" i="24"/>
  <c r="KC101" i="24"/>
  <c r="KB101" i="24"/>
  <c r="KA101" i="24"/>
  <c r="JZ101" i="24"/>
  <c r="JP101" i="24"/>
  <c r="JO101" i="24"/>
  <c r="JN101" i="24"/>
  <c r="JD101" i="24"/>
  <c r="JC101" i="24"/>
  <c r="JB101" i="24"/>
  <c r="IR101" i="24"/>
  <c r="IQ101" i="24"/>
  <c r="IP101" i="24"/>
  <c r="IF101" i="24"/>
  <c r="IE101" i="24"/>
  <c r="ID101" i="24"/>
  <c r="HT101" i="24"/>
  <c r="HS101" i="24"/>
  <c r="HR101" i="24"/>
  <c r="HH101" i="24"/>
  <c r="HG101" i="24"/>
  <c r="HF101" i="24"/>
  <c r="GV101" i="24"/>
  <c r="GU101" i="24"/>
  <c r="GT101" i="24"/>
  <c r="GJ101" i="24"/>
  <c r="GI101" i="24"/>
  <c r="GH101" i="24"/>
  <c r="FX101" i="24"/>
  <c r="FW101" i="24"/>
  <c r="FV101" i="24"/>
  <c r="FI101" i="24"/>
  <c r="FG101" i="24" s="1"/>
  <c r="FL101" i="24"/>
  <c r="FK101" i="24"/>
  <c r="FJ101" i="24"/>
  <c r="EW101" i="24"/>
  <c r="ET101" i="24" s="1"/>
  <c r="EZ101" i="24"/>
  <c r="EY101" i="24"/>
  <c r="EX101" i="24"/>
  <c r="EK101" i="24"/>
  <c r="EO101" i="24" s="1"/>
  <c r="EN101" i="24"/>
  <c r="EM101" i="24"/>
  <c r="EL101" i="24"/>
  <c r="DY101" i="24"/>
  <c r="DX101" i="24" s="1"/>
  <c r="EB101" i="24"/>
  <c r="EA101" i="24"/>
  <c r="DZ101" i="24"/>
  <c r="DM101" i="24"/>
  <c r="DJ101" i="24" s="1"/>
  <c r="DP101" i="24"/>
  <c r="DO101" i="24"/>
  <c r="DN101" i="24"/>
  <c r="DA101" i="24"/>
  <c r="DE101" i="24" s="1"/>
  <c r="DD101" i="24"/>
  <c r="DC101" i="24"/>
  <c r="DB101" i="24"/>
  <c r="CO101" i="24"/>
  <c r="CS101" i="24" s="1"/>
  <c r="CR101" i="24"/>
  <c r="CQ101" i="24"/>
  <c r="CP101" i="24"/>
  <c r="CC101" i="24"/>
  <c r="CA101" i="24" s="1"/>
  <c r="CF101" i="24"/>
  <c r="CE101" i="24"/>
  <c r="CD101" i="24"/>
  <c r="BQ101" i="24"/>
  <c r="BN101" i="24" s="1"/>
  <c r="BT101" i="24"/>
  <c r="BS101" i="24"/>
  <c r="BR101" i="24"/>
  <c r="BE101" i="24"/>
  <c r="BC101" i="24" s="1"/>
  <c r="BH101" i="24"/>
  <c r="BG101" i="24"/>
  <c r="BF101" i="24"/>
  <c r="AS101" i="24"/>
  <c r="AW101" i="24" s="1"/>
  <c r="AV101" i="24"/>
  <c r="AU101" i="24"/>
  <c r="AT101" i="24"/>
  <c r="AG101" i="24"/>
  <c r="AE101" i="24" s="1"/>
  <c r="AJ101" i="24"/>
  <c r="AI101" i="24"/>
  <c r="AH101" i="24"/>
  <c r="U101" i="24"/>
  <c r="R101" i="24" s="1"/>
  <c r="X101" i="24"/>
  <c r="W101" i="24"/>
  <c r="V101" i="24"/>
  <c r="I101" i="24"/>
  <c r="L101" i="24"/>
  <c r="K101" i="24"/>
  <c r="J101" i="24"/>
  <c r="KB100" i="24"/>
  <c r="KA100" i="24"/>
  <c r="JZ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Q100" i="24"/>
  <c r="FI100" i="24"/>
  <c r="FM100" i="24" s="1"/>
  <c r="FL100" i="24"/>
  <c r="FK100" i="24"/>
  <c r="FJ100" i="24"/>
  <c r="EW100" i="24"/>
  <c r="EU100" i="24" s="1"/>
  <c r="EZ100" i="24"/>
  <c r="EY100" i="24"/>
  <c r="EX100" i="24"/>
  <c r="EK100" i="24"/>
  <c r="EH100" i="24" s="1"/>
  <c r="EN100" i="24"/>
  <c r="EM100" i="24"/>
  <c r="EL100" i="24"/>
  <c r="DY100" i="24"/>
  <c r="DW100" i="24" s="1"/>
  <c r="EB100" i="24"/>
  <c r="EA100" i="24"/>
  <c r="DZ100" i="24"/>
  <c r="DM100" i="24"/>
  <c r="DQ100" i="24" s="1"/>
  <c r="DP100" i="24"/>
  <c r="DO100" i="24"/>
  <c r="DN100" i="24"/>
  <c r="DA100" i="24"/>
  <c r="DD100" i="24"/>
  <c r="DC100" i="24"/>
  <c r="DB100" i="24"/>
  <c r="CO100" i="24"/>
  <c r="CR100" i="24"/>
  <c r="CQ100" i="24"/>
  <c r="CP100" i="24"/>
  <c r="CC100" i="24"/>
  <c r="CG100" i="24" s="1"/>
  <c r="CF100" i="24"/>
  <c r="CE100" i="24"/>
  <c r="CD100" i="24"/>
  <c r="BQ100" i="24"/>
  <c r="BU100" i="24" s="1"/>
  <c r="BT100" i="24"/>
  <c r="BS100" i="24"/>
  <c r="BR100" i="24"/>
  <c r="BE100" i="24"/>
  <c r="BH100" i="24"/>
  <c r="BG100" i="24"/>
  <c r="BF100" i="24"/>
  <c r="AS100" i="24"/>
  <c r="AQ100" i="24" s="1"/>
  <c r="AV100" i="24"/>
  <c r="AU100" i="24"/>
  <c r="AT100" i="24"/>
  <c r="AG100" i="24"/>
  <c r="AF100" i="24" s="1"/>
  <c r="AJ100" i="24"/>
  <c r="AI100" i="24"/>
  <c r="AH100" i="24"/>
  <c r="U100" i="24"/>
  <c r="Y100" i="24" s="1"/>
  <c r="X100" i="24"/>
  <c r="W100" i="24"/>
  <c r="V100" i="24"/>
  <c r="I100" i="24"/>
  <c r="L100" i="24"/>
  <c r="K100" i="24"/>
  <c r="J100" i="24"/>
  <c r="KC99" i="24"/>
  <c r="KB99" i="24"/>
  <c r="KA99" i="24"/>
  <c r="JZ99" i="24"/>
  <c r="JV99" i="24"/>
  <c r="JU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G99" i="24" s="1"/>
  <c r="FL99" i="24"/>
  <c r="FK99" i="24"/>
  <c r="FJ99" i="24"/>
  <c r="EW99" i="24"/>
  <c r="EV99" i="24" s="1"/>
  <c r="EZ99" i="24"/>
  <c r="EY99" i="24"/>
  <c r="EX99" i="24"/>
  <c r="EK99" i="24"/>
  <c r="EO99" i="24" s="1"/>
  <c r="EN99" i="24"/>
  <c r="EM99" i="24"/>
  <c r="EL99" i="24"/>
  <c r="DY99" i="24"/>
  <c r="EB99" i="24"/>
  <c r="EA99" i="24"/>
  <c r="DZ99" i="24"/>
  <c r="DM99" i="24"/>
  <c r="DK99" i="24" s="1"/>
  <c r="DP99" i="24"/>
  <c r="DO99" i="24"/>
  <c r="DN99" i="24"/>
  <c r="DA99" i="24"/>
  <c r="DE99" i="24" s="1"/>
  <c r="DD99" i="24"/>
  <c r="DC99" i="24"/>
  <c r="DB99" i="24"/>
  <c r="CO99" i="24"/>
  <c r="CS99" i="24" s="1"/>
  <c r="CR99" i="24"/>
  <c r="CQ99" i="24"/>
  <c r="CP99" i="24"/>
  <c r="CC99" i="24"/>
  <c r="CF99" i="24"/>
  <c r="CE99" i="24"/>
  <c r="CD99" i="24"/>
  <c r="BQ99" i="24"/>
  <c r="BO99" i="24" s="1"/>
  <c r="BT99" i="24"/>
  <c r="BS99" i="24"/>
  <c r="BR99" i="24"/>
  <c r="BE99" i="24"/>
  <c r="BD99" i="24" s="1"/>
  <c r="BH99" i="24"/>
  <c r="BG99" i="24"/>
  <c r="BF99" i="24"/>
  <c r="AS99" i="24"/>
  <c r="AW99" i="24" s="1"/>
  <c r="AV99" i="24"/>
  <c r="AU99" i="24"/>
  <c r="AT99" i="24"/>
  <c r="AG99" i="24"/>
  <c r="AJ99" i="24"/>
  <c r="AI99" i="24"/>
  <c r="AH99" i="24"/>
  <c r="U99" i="24"/>
  <c r="S99" i="24" s="1"/>
  <c r="X99" i="24"/>
  <c r="W99" i="24"/>
  <c r="V99" i="24"/>
  <c r="I99" i="24"/>
  <c r="M99" i="24" s="1"/>
  <c r="L99" i="24"/>
  <c r="K99" i="24"/>
  <c r="J99" i="24"/>
  <c r="KB98" i="24"/>
  <c r="KA98" i="24"/>
  <c r="JZ98" i="24"/>
  <c r="JV98" i="24"/>
  <c r="JP98" i="24"/>
  <c r="JO98" i="24"/>
  <c r="JN98" i="24"/>
  <c r="JD98" i="24"/>
  <c r="JC98" i="24"/>
  <c r="JB98" i="24"/>
  <c r="IR98" i="24"/>
  <c r="IQ98" i="24"/>
  <c r="IP98" i="24"/>
  <c r="IF98" i="24"/>
  <c r="IE98" i="24"/>
  <c r="ID98" i="24"/>
  <c r="HT98" i="24"/>
  <c r="HS98" i="24"/>
  <c r="HR98" i="24"/>
  <c r="HH98" i="24"/>
  <c r="HG98" i="24"/>
  <c r="HF98" i="24"/>
  <c r="GV98" i="24"/>
  <c r="GU98" i="24"/>
  <c r="GT98" i="24"/>
  <c r="GJ98" i="24"/>
  <c r="GI98" i="24"/>
  <c r="GH98" i="24"/>
  <c r="FX98" i="24"/>
  <c r="FW98" i="24"/>
  <c r="FV98" i="24"/>
  <c r="FI98" i="24"/>
  <c r="FE98" i="24" s="1"/>
  <c r="FL98" i="24"/>
  <c r="FK98" i="24"/>
  <c r="FJ98" i="24"/>
  <c r="EW98" i="24"/>
  <c r="EZ98" i="24"/>
  <c r="EY98" i="24"/>
  <c r="EX98" i="24"/>
  <c r="EK98" i="24"/>
  <c r="EI98" i="24" s="1"/>
  <c r="EN98" i="24"/>
  <c r="EM98" i="24"/>
  <c r="EL98" i="24"/>
  <c r="DY98" i="24"/>
  <c r="EC98" i="24" s="1"/>
  <c r="EB98" i="24"/>
  <c r="EA98" i="24"/>
  <c r="DZ98" i="24"/>
  <c r="DM98" i="24"/>
  <c r="DI98" i="24" s="1"/>
  <c r="DP98" i="24"/>
  <c r="DO98" i="24"/>
  <c r="DN98" i="24"/>
  <c r="DA98" i="24"/>
  <c r="DD98" i="24"/>
  <c r="DC98" i="24"/>
  <c r="DB98" i="24"/>
  <c r="CO98" i="24"/>
  <c r="CR98" i="24"/>
  <c r="CQ98" i="24"/>
  <c r="CP98" i="24"/>
  <c r="CC98" i="24"/>
  <c r="CB98" i="24" s="1"/>
  <c r="CF98" i="24"/>
  <c r="CE98" i="24"/>
  <c r="CD98" i="24"/>
  <c r="BQ98" i="24"/>
  <c r="BM98" i="24" s="1"/>
  <c r="BT98" i="24"/>
  <c r="BS98" i="24"/>
  <c r="BR98" i="24"/>
  <c r="BE98" i="24"/>
  <c r="BH98" i="24"/>
  <c r="BG98" i="24"/>
  <c r="BF98" i="24"/>
  <c r="AS98" i="24"/>
  <c r="AQ98" i="24" s="1"/>
  <c r="AV98" i="24"/>
  <c r="AU98" i="24"/>
  <c r="AT98" i="24"/>
  <c r="AG98" i="24"/>
  <c r="AK98" i="24" s="1"/>
  <c r="AJ98" i="24"/>
  <c r="AI98" i="24"/>
  <c r="AH98" i="24"/>
  <c r="U98" i="24"/>
  <c r="Q98" i="24" s="1"/>
  <c r="X98" i="24"/>
  <c r="W98" i="24"/>
  <c r="V98" i="24"/>
  <c r="I98" i="24"/>
  <c r="L98" i="24"/>
  <c r="K98" i="24"/>
  <c r="J98" i="24"/>
  <c r="KB97" i="24"/>
  <c r="KA97" i="24"/>
  <c r="JZ97" i="24"/>
  <c r="JV97" i="24"/>
  <c r="JU97" i="24"/>
  <c r="JQ97" i="24"/>
  <c r="JP97" i="24"/>
  <c r="JO97" i="24"/>
  <c r="JN97" i="24"/>
  <c r="JD97" i="24"/>
  <c r="JC97" i="24"/>
  <c r="JB97" i="24"/>
  <c r="IX97" i="24"/>
  <c r="IW97" i="24"/>
  <c r="IR97" i="24"/>
  <c r="IQ97" i="24"/>
  <c r="IP97" i="24"/>
  <c r="IF97" i="24"/>
  <c r="IE97" i="24"/>
  <c r="ID97" i="24"/>
  <c r="HT97" i="24"/>
  <c r="HS97" i="24"/>
  <c r="HR97" i="24"/>
  <c r="HN97" i="24"/>
  <c r="HH97" i="24"/>
  <c r="HG97" i="24"/>
  <c r="HF97" i="24"/>
  <c r="GV97" i="24"/>
  <c r="GU97" i="24"/>
  <c r="GT97" i="24"/>
  <c r="GJ97" i="24"/>
  <c r="GI97" i="24"/>
  <c r="GH97" i="24"/>
  <c r="FX97" i="24"/>
  <c r="FW97" i="24"/>
  <c r="FV97" i="24"/>
  <c r="FI97" i="24"/>
  <c r="FG97" i="24" s="1"/>
  <c r="FL97" i="24"/>
  <c r="FK97" i="24"/>
  <c r="FJ97" i="24"/>
  <c r="EW97" i="24"/>
  <c r="ET97" i="24" s="1"/>
  <c r="EZ97" i="24"/>
  <c r="EY97" i="24"/>
  <c r="EX97" i="24"/>
  <c r="EK97" i="24"/>
  <c r="EG97" i="24" s="1"/>
  <c r="EN97" i="24"/>
  <c r="EM97" i="24"/>
  <c r="EL97" i="24"/>
  <c r="DY97" i="24"/>
  <c r="EB97" i="24"/>
  <c r="EA97" i="24"/>
  <c r="DZ97" i="24"/>
  <c r="DM97" i="24"/>
  <c r="DJ97" i="24" s="1"/>
  <c r="DP97" i="24"/>
  <c r="DO97" i="24"/>
  <c r="DN97" i="24"/>
  <c r="DA97" i="24"/>
  <c r="DD97" i="24"/>
  <c r="DC97" i="24"/>
  <c r="DB97" i="24"/>
  <c r="CO97" i="24"/>
  <c r="CK97" i="24" s="1"/>
  <c r="CR97" i="24"/>
  <c r="CQ97" i="24"/>
  <c r="CP97" i="24"/>
  <c r="CC97" i="24"/>
  <c r="CA97" i="24" s="1"/>
  <c r="CF97" i="24"/>
  <c r="CE97" i="24"/>
  <c r="CD97" i="24"/>
  <c r="BQ97" i="24"/>
  <c r="BN97" i="24" s="1"/>
  <c r="BT97" i="24"/>
  <c r="BS97" i="24"/>
  <c r="BR97" i="24"/>
  <c r="BE97" i="24"/>
  <c r="BA97" i="24" s="1"/>
  <c r="BH97" i="24"/>
  <c r="BG97" i="24"/>
  <c r="BF97" i="24"/>
  <c r="AS97" i="24"/>
  <c r="AO97" i="24" s="1"/>
  <c r="AV97" i="24"/>
  <c r="AU97" i="24"/>
  <c r="AT97" i="24"/>
  <c r="AG97" i="24"/>
  <c r="AE97" i="24" s="1"/>
  <c r="AJ97" i="24"/>
  <c r="AI97" i="24"/>
  <c r="AH97" i="24"/>
  <c r="U97" i="24"/>
  <c r="R97" i="24" s="1"/>
  <c r="X97" i="24"/>
  <c r="W97" i="24"/>
  <c r="V97" i="24"/>
  <c r="I97" i="24"/>
  <c r="E97" i="24" s="1"/>
  <c r="L97" i="24"/>
  <c r="K97" i="24"/>
  <c r="J97" i="24"/>
  <c r="KB96" i="24"/>
  <c r="KA96" i="24"/>
  <c r="JZ96" i="24"/>
  <c r="JP96" i="24"/>
  <c r="JO96" i="24"/>
  <c r="JN96" i="24"/>
  <c r="JD96" i="24"/>
  <c r="JC96" i="24"/>
  <c r="JB96" i="24"/>
  <c r="IR96" i="24"/>
  <c r="IQ96" i="24"/>
  <c r="IP96" i="24"/>
  <c r="IG96" i="24"/>
  <c r="IF96" i="24"/>
  <c r="IE96" i="24"/>
  <c r="ID96" i="24"/>
  <c r="HZ96" i="24"/>
  <c r="HY96" i="24"/>
  <c r="HT96" i="24"/>
  <c r="HS96" i="24"/>
  <c r="HR96" i="24"/>
  <c r="HH96" i="24"/>
  <c r="HG96" i="24"/>
  <c r="HF96" i="24"/>
  <c r="GV96" i="24"/>
  <c r="GU96" i="24"/>
  <c r="GT96" i="24"/>
  <c r="GJ96" i="24"/>
  <c r="GI96" i="24"/>
  <c r="GH96" i="24"/>
  <c r="FX96" i="24"/>
  <c r="FW96" i="24"/>
  <c r="FV96" i="24"/>
  <c r="FI96" i="24"/>
  <c r="FE96" i="24" s="1"/>
  <c r="FL96" i="24"/>
  <c r="FK96" i="24"/>
  <c r="FJ96" i="24"/>
  <c r="EW96" i="24"/>
  <c r="EU96" i="24" s="1"/>
  <c r="EZ96" i="24"/>
  <c r="EY96" i="24"/>
  <c r="EX96" i="24"/>
  <c r="EK96" i="24"/>
  <c r="EG96" i="24" s="1"/>
  <c r="EN96" i="24"/>
  <c r="EM96" i="24"/>
  <c r="EL96" i="24"/>
  <c r="DY96" i="24"/>
  <c r="EB96" i="24"/>
  <c r="EA96" i="24"/>
  <c r="DZ96" i="24"/>
  <c r="DM96" i="24"/>
  <c r="DK96" i="24" s="1"/>
  <c r="DP96" i="24"/>
  <c r="DO96" i="24"/>
  <c r="DN96" i="24"/>
  <c r="DA96" i="24"/>
  <c r="CY96" i="24" s="1"/>
  <c r="DD96" i="24"/>
  <c r="DC96" i="24"/>
  <c r="DB96" i="24"/>
  <c r="CO96" i="24"/>
  <c r="CM96" i="24" s="1"/>
  <c r="CR96" i="24"/>
  <c r="CQ96" i="24"/>
  <c r="CP96" i="24"/>
  <c r="CC96" i="24"/>
  <c r="CA96" i="24" s="1"/>
  <c r="CF96" i="24"/>
  <c r="CE96" i="24"/>
  <c r="CD96" i="24"/>
  <c r="BQ96" i="24"/>
  <c r="BM96" i="24" s="1"/>
  <c r="BT96" i="24"/>
  <c r="BS96" i="24"/>
  <c r="BR96" i="24"/>
  <c r="BE96" i="24"/>
  <c r="BC96" i="24" s="1"/>
  <c r="BH96" i="24"/>
  <c r="BG96" i="24"/>
  <c r="BF96" i="24"/>
  <c r="AS96" i="24"/>
  <c r="AO96" i="24" s="1"/>
  <c r="AV96" i="24"/>
  <c r="AU96" i="24"/>
  <c r="AT96" i="24"/>
  <c r="AG96" i="24"/>
  <c r="AF96" i="24" s="1"/>
  <c r="AJ96" i="24"/>
  <c r="AI96" i="24"/>
  <c r="AH96" i="24"/>
  <c r="U96" i="24"/>
  <c r="Q96" i="24" s="1"/>
  <c r="X96" i="24"/>
  <c r="W96" i="24"/>
  <c r="V96" i="24"/>
  <c r="I96" i="24"/>
  <c r="G96" i="24" s="1"/>
  <c r="L96" i="24"/>
  <c r="K96" i="24"/>
  <c r="J96" i="24"/>
  <c r="KB95" i="24"/>
  <c r="KA95" i="24"/>
  <c r="JZ95" i="24"/>
  <c r="JP95" i="24"/>
  <c r="JO95" i="24"/>
  <c r="JN95" i="24"/>
  <c r="JD95" i="24"/>
  <c r="JC95" i="24"/>
  <c r="JB95" i="24"/>
  <c r="IR95" i="24"/>
  <c r="IQ95" i="24"/>
  <c r="IP95" i="24"/>
  <c r="IL95" i="24"/>
  <c r="IF95" i="24"/>
  <c r="IE95" i="24"/>
  <c r="ID95" i="24"/>
  <c r="HY95" i="24"/>
  <c r="HT95" i="24"/>
  <c r="HS95" i="24"/>
  <c r="HR95" i="24"/>
  <c r="HH95" i="24"/>
  <c r="HG95" i="24"/>
  <c r="HF95" i="24"/>
  <c r="GV95" i="24"/>
  <c r="GU95" i="24"/>
  <c r="GT95" i="24"/>
  <c r="GJ95" i="24"/>
  <c r="GI95" i="24"/>
  <c r="GH95" i="24"/>
  <c r="FX95" i="24"/>
  <c r="FW95" i="24"/>
  <c r="FV95" i="24"/>
  <c r="FI95" i="24"/>
  <c r="FG95" i="24" s="1"/>
  <c r="FL95" i="24"/>
  <c r="FK95" i="24"/>
  <c r="FJ95" i="24"/>
  <c r="EW95" i="24"/>
  <c r="FA95" i="24" s="1"/>
  <c r="EZ95" i="24"/>
  <c r="EY95" i="24"/>
  <c r="EX95" i="24"/>
  <c r="EK95" i="24"/>
  <c r="EG95" i="24" s="1"/>
  <c r="EN95" i="24"/>
  <c r="EM95" i="24"/>
  <c r="EL95" i="24"/>
  <c r="DY95" i="24"/>
  <c r="DU95" i="24" s="1"/>
  <c r="EB95" i="24"/>
  <c r="EA95" i="24"/>
  <c r="DZ95" i="24"/>
  <c r="DM95" i="24"/>
  <c r="DP95" i="24"/>
  <c r="DO95" i="24"/>
  <c r="DN95" i="24"/>
  <c r="DA95" i="24"/>
  <c r="CY95" i="24" s="1"/>
  <c r="DD95" i="24"/>
  <c r="DC95" i="24"/>
  <c r="DB95" i="24"/>
  <c r="CO95" i="24"/>
  <c r="CM95" i="24" s="1"/>
  <c r="CR95" i="24"/>
  <c r="CQ95" i="24"/>
  <c r="CP95" i="24"/>
  <c r="CC95" i="24"/>
  <c r="CA95" i="24" s="1"/>
  <c r="CF95" i="24"/>
  <c r="CE95" i="24"/>
  <c r="CD95" i="24"/>
  <c r="BQ95" i="24"/>
  <c r="BM95" i="24" s="1"/>
  <c r="BT95" i="24"/>
  <c r="BS95" i="24"/>
  <c r="BR95" i="24"/>
  <c r="BE95" i="24"/>
  <c r="BC95" i="24" s="1"/>
  <c r="BH95" i="24"/>
  <c r="BG95" i="24"/>
  <c r="BF95" i="24"/>
  <c r="AS95" i="24"/>
  <c r="AO95" i="24" s="1"/>
  <c r="AV95" i="24"/>
  <c r="AU95" i="24"/>
  <c r="AT95" i="24"/>
  <c r="AG95" i="24"/>
  <c r="AD95" i="24" s="1"/>
  <c r="AJ95" i="24"/>
  <c r="AI95" i="24"/>
  <c r="AH95" i="24"/>
  <c r="U95" i="24"/>
  <c r="Q95" i="24" s="1"/>
  <c r="X95" i="24"/>
  <c r="W95" i="24"/>
  <c r="V95" i="24"/>
  <c r="I95" i="24"/>
  <c r="H95" i="24" s="1"/>
  <c r="L95" i="24"/>
  <c r="K95" i="24"/>
  <c r="J95" i="24"/>
  <c r="KB94" i="24"/>
  <c r="KA94" i="24"/>
  <c r="JZ94" i="24"/>
  <c r="JP94" i="24"/>
  <c r="JO94" i="24"/>
  <c r="JN94" i="24"/>
  <c r="JD94" i="24"/>
  <c r="JC94" i="24"/>
  <c r="JB94" i="24"/>
  <c r="IR94" i="24"/>
  <c r="IQ94" i="24"/>
  <c r="IP94" i="24"/>
  <c r="IG94" i="24"/>
  <c r="IF94" i="24"/>
  <c r="IE94" i="24"/>
  <c r="ID94" i="24"/>
  <c r="HY94" i="24"/>
  <c r="HT94" i="24"/>
  <c r="HS94" i="24"/>
  <c r="HR94" i="24"/>
  <c r="HH94" i="24"/>
  <c r="HG94" i="24"/>
  <c r="HF94" i="24"/>
  <c r="GV94" i="24"/>
  <c r="GU94" i="24"/>
  <c r="GT94" i="24"/>
  <c r="GJ94" i="24"/>
  <c r="GI94" i="24"/>
  <c r="GH94" i="24"/>
  <c r="FX94" i="24"/>
  <c r="FW94" i="24"/>
  <c r="FV94" i="24"/>
  <c r="FI94" i="24"/>
  <c r="FH94" i="24" s="1"/>
  <c r="FL94" i="24"/>
  <c r="FK94" i="24"/>
  <c r="FJ94" i="24"/>
  <c r="EW94" i="24"/>
  <c r="EU94" i="24" s="1"/>
  <c r="EZ94" i="24"/>
  <c r="EY94" i="24"/>
  <c r="EX94" i="24"/>
  <c r="EK94" i="24"/>
  <c r="EH94" i="24" s="1"/>
  <c r="EN94" i="24"/>
  <c r="EM94" i="24"/>
  <c r="EL94" i="24"/>
  <c r="DY94" i="24"/>
  <c r="DW94" i="24" s="1"/>
  <c r="EB94" i="24"/>
  <c r="EA94" i="24"/>
  <c r="DZ94" i="24"/>
  <c r="DM94" i="24"/>
  <c r="DP94" i="24"/>
  <c r="DO94" i="24"/>
  <c r="DN94" i="24"/>
  <c r="DA94" i="24"/>
  <c r="CY94" i="24" s="1"/>
  <c r="DD94" i="24"/>
  <c r="DC94" i="24"/>
  <c r="DB94" i="24"/>
  <c r="CO94" i="24"/>
  <c r="CL94" i="24" s="1"/>
  <c r="CR94" i="24"/>
  <c r="CQ94" i="24"/>
  <c r="CP94" i="24"/>
  <c r="CC94" i="24"/>
  <c r="CG94" i="24" s="1"/>
  <c r="CF94" i="24"/>
  <c r="CE94" i="24"/>
  <c r="CD94" i="24"/>
  <c r="BQ94" i="24"/>
  <c r="BO94" i="24" s="1"/>
  <c r="BT94" i="24"/>
  <c r="BS94" i="24"/>
  <c r="BR94" i="24"/>
  <c r="BE94" i="24"/>
  <c r="BC94" i="24" s="1"/>
  <c r="BH94" i="24"/>
  <c r="BG94" i="24"/>
  <c r="BF94" i="24"/>
  <c r="AS94" i="24"/>
  <c r="AV94" i="24"/>
  <c r="AU94" i="24"/>
  <c r="AT94" i="24"/>
  <c r="AG94" i="24"/>
  <c r="AK94" i="24" s="1"/>
  <c r="AJ94" i="24"/>
  <c r="AI94" i="24"/>
  <c r="AH94" i="24"/>
  <c r="U94" i="24"/>
  <c r="X94" i="24"/>
  <c r="W94" i="24"/>
  <c r="V94" i="24"/>
  <c r="I94" i="24"/>
  <c r="G94" i="24" s="1"/>
  <c r="L94" i="24"/>
  <c r="K94" i="24"/>
  <c r="J94" i="24"/>
  <c r="KB93" i="24"/>
  <c r="KA93" i="24"/>
  <c r="JZ93" i="24"/>
  <c r="JP93" i="24"/>
  <c r="JO93" i="24"/>
  <c r="JN93" i="24"/>
  <c r="JD93" i="24"/>
  <c r="JC93" i="24"/>
  <c r="JB93" i="24"/>
  <c r="IR93" i="24"/>
  <c r="IQ93" i="24"/>
  <c r="IP93" i="24"/>
  <c r="IF93" i="24"/>
  <c r="IE93" i="24"/>
  <c r="ID93" i="24"/>
  <c r="HT93" i="24"/>
  <c r="HS93" i="24"/>
  <c r="HR93" i="24"/>
  <c r="HH93" i="24"/>
  <c r="HG93" i="24"/>
  <c r="HF93" i="24"/>
  <c r="HB93" i="24"/>
  <c r="GV93" i="24"/>
  <c r="GU93" i="24"/>
  <c r="GT93" i="24"/>
  <c r="GJ93" i="24"/>
  <c r="GI93" i="24"/>
  <c r="GH93" i="24"/>
  <c r="FX93" i="24"/>
  <c r="FW93" i="24"/>
  <c r="FV93" i="24"/>
  <c r="FI93" i="24"/>
  <c r="FF93" i="24" s="1"/>
  <c r="FL93" i="24"/>
  <c r="FK93" i="24"/>
  <c r="FJ93" i="24"/>
  <c r="EW93" i="24"/>
  <c r="FA93" i="24" s="1"/>
  <c r="EZ93" i="24"/>
  <c r="EY93" i="24"/>
  <c r="EX93" i="24"/>
  <c r="EK93" i="24"/>
  <c r="EN93" i="24"/>
  <c r="EM93" i="24"/>
  <c r="EL93" i="24"/>
  <c r="DY93" i="24"/>
  <c r="DW93" i="24" s="1"/>
  <c r="EB93" i="24"/>
  <c r="EA93" i="24"/>
  <c r="DZ93" i="24"/>
  <c r="DM93" i="24"/>
  <c r="DI93" i="24" s="1"/>
  <c r="DP93" i="24"/>
  <c r="DO93" i="24"/>
  <c r="DN93" i="24"/>
  <c r="DA93" i="24"/>
  <c r="CX93" i="24" s="1"/>
  <c r="DD93" i="24"/>
  <c r="DC93" i="24"/>
  <c r="DB93" i="24"/>
  <c r="CO93" i="24"/>
  <c r="CL93" i="24" s="1"/>
  <c r="CR93" i="24"/>
  <c r="CQ93" i="24"/>
  <c r="CP93" i="24"/>
  <c r="CC93" i="24"/>
  <c r="CF93" i="24"/>
  <c r="CE93" i="24"/>
  <c r="CD93" i="24"/>
  <c r="BQ93" i="24"/>
  <c r="BM93" i="24" s="1"/>
  <c r="BT93" i="24"/>
  <c r="BS93" i="24"/>
  <c r="BR93" i="24"/>
  <c r="BE93" i="24"/>
  <c r="BB93" i="24" s="1"/>
  <c r="BH93" i="24"/>
  <c r="BG93" i="24"/>
  <c r="BF93" i="24"/>
  <c r="AS93" i="24"/>
  <c r="AW93" i="24" s="1"/>
  <c r="AV93" i="24"/>
  <c r="AU93" i="24"/>
  <c r="AT93" i="24"/>
  <c r="AG93" i="24"/>
  <c r="AE93" i="24" s="1"/>
  <c r="AJ93" i="24"/>
  <c r="AI93" i="24"/>
  <c r="AH93" i="24"/>
  <c r="U93" i="24"/>
  <c r="S93" i="24" s="1"/>
  <c r="X93" i="24"/>
  <c r="W93" i="24"/>
  <c r="V93" i="24"/>
  <c r="I93" i="24"/>
  <c r="L93" i="24"/>
  <c r="K93" i="24"/>
  <c r="J93" i="24"/>
  <c r="KB92" i="24"/>
  <c r="KA92" i="24"/>
  <c r="JZ92" i="24"/>
  <c r="JP92" i="24"/>
  <c r="JO92" i="24"/>
  <c r="JN92" i="24"/>
  <c r="JD92" i="24"/>
  <c r="JC92" i="24"/>
  <c r="JB92" i="24"/>
  <c r="IR92" i="24"/>
  <c r="IQ92" i="24"/>
  <c r="IP92" i="24"/>
  <c r="IF92" i="24"/>
  <c r="IE92" i="24"/>
  <c r="ID92" i="24"/>
  <c r="HT92" i="24"/>
  <c r="HS92" i="24"/>
  <c r="HR92" i="24"/>
  <c r="HH92" i="24"/>
  <c r="HG92" i="24"/>
  <c r="HF92" i="24"/>
  <c r="GV92" i="24"/>
  <c r="GU92" i="24"/>
  <c r="GT92" i="24"/>
  <c r="GJ92" i="24"/>
  <c r="GI92" i="24"/>
  <c r="GH92" i="24"/>
  <c r="FX92" i="24"/>
  <c r="FW92" i="24"/>
  <c r="FV92" i="24"/>
  <c r="FI92" i="24"/>
  <c r="FF92" i="24" s="1"/>
  <c r="FL92" i="24"/>
  <c r="FK92" i="24"/>
  <c r="FJ92" i="24"/>
  <c r="EW92" i="24"/>
  <c r="EU92" i="24" s="1"/>
  <c r="EZ92" i="24"/>
  <c r="EY92" i="24"/>
  <c r="EX92" i="24"/>
  <c r="EK92" i="24"/>
  <c r="EO92" i="24" s="1"/>
  <c r="EN92" i="24"/>
  <c r="EM92" i="24"/>
  <c r="EL92" i="24"/>
  <c r="DY92" i="24"/>
  <c r="DW92" i="24" s="1"/>
  <c r="EB92" i="24"/>
  <c r="EA92" i="24"/>
  <c r="DZ92" i="24"/>
  <c r="DM92" i="24"/>
  <c r="DJ92" i="24" s="1"/>
  <c r="DP92" i="24"/>
  <c r="DO92" i="24"/>
  <c r="DN92" i="24"/>
  <c r="DA92" i="24"/>
  <c r="CY92" i="24" s="1"/>
  <c r="DD92" i="24"/>
  <c r="DC92" i="24"/>
  <c r="DB92" i="24"/>
  <c r="CO92" i="24"/>
  <c r="CR92" i="24"/>
  <c r="CQ92" i="24"/>
  <c r="CP92" i="24"/>
  <c r="CC92" i="24"/>
  <c r="CB92" i="24" s="1"/>
  <c r="CF92" i="24"/>
  <c r="CE92" i="24"/>
  <c r="CD92" i="24"/>
  <c r="BQ92" i="24"/>
  <c r="BN92" i="24" s="1"/>
  <c r="BT92" i="24"/>
  <c r="BS92" i="24"/>
  <c r="BR92" i="24"/>
  <c r="BE92" i="24"/>
  <c r="BC92" i="24" s="1"/>
  <c r="BH92" i="24"/>
  <c r="BG92" i="24"/>
  <c r="BF92" i="24"/>
  <c r="AS92" i="24"/>
  <c r="AW92" i="24" s="1"/>
  <c r="AV92" i="24"/>
  <c r="AU92" i="24"/>
  <c r="AT92" i="24"/>
  <c r="AG92" i="24"/>
  <c r="AD92" i="24" s="1"/>
  <c r="AJ92" i="24"/>
  <c r="AI92" i="24"/>
  <c r="AH92" i="24"/>
  <c r="U92" i="24"/>
  <c r="R92" i="24" s="1"/>
  <c r="X92" i="24"/>
  <c r="W92" i="24"/>
  <c r="V92" i="24"/>
  <c r="I92" i="24"/>
  <c r="G92" i="24" s="1"/>
  <c r="L92" i="24"/>
  <c r="K92" i="24"/>
  <c r="J92" i="24"/>
  <c r="KB91" i="24"/>
  <c r="KA91" i="24"/>
  <c r="JZ91" i="24"/>
  <c r="JP91" i="24"/>
  <c r="JO91" i="24"/>
  <c r="JN91" i="24"/>
  <c r="JD91" i="24"/>
  <c r="JC91" i="24"/>
  <c r="JB91" i="24"/>
  <c r="IR91" i="24"/>
  <c r="IQ91" i="24"/>
  <c r="IP91" i="24"/>
  <c r="IF91" i="24"/>
  <c r="IE91" i="24"/>
  <c r="ID91" i="24"/>
  <c r="HT91" i="24"/>
  <c r="HS91" i="24"/>
  <c r="HR91" i="24"/>
  <c r="HH91" i="24"/>
  <c r="HG91" i="24"/>
  <c r="HF91" i="24"/>
  <c r="GV91" i="24"/>
  <c r="GU91" i="24"/>
  <c r="GT91" i="24"/>
  <c r="GK91" i="24"/>
  <c r="GJ91" i="24"/>
  <c r="GI91" i="24"/>
  <c r="GH91" i="24"/>
  <c r="GD91" i="24"/>
  <c r="GC91" i="24"/>
  <c r="FX91" i="24"/>
  <c r="FW91" i="24"/>
  <c r="FV91" i="24"/>
  <c r="FI91" i="24"/>
  <c r="FL91" i="24"/>
  <c r="FK91" i="24"/>
  <c r="FJ91" i="24"/>
  <c r="EW91" i="24"/>
  <c r="EU91" i="24" s="1"/>
  <c r="EZ91" i="24"/>
  <c r="EY91" i="24"/>
  <c r="EX91" i="24"/>
  <c r="EK91" i="24"/>
  <c r="EH91" i="24" s="1"/>
  <c r="EN91" i="24"/>
  <c r="EM91" i="24"/>
  <c r="EL91" i="24"/>
  <c r="DY91" i="24"/>
  <c r="DW91" i="24" s="1"/>
  <c r="EB91" i="24"/>
  <c r="EA91" i="24"/>
  <c r="DZ91" i="24"/>
  <c r="DM91" i="24"/>
  <c r="DQ91" i="24" s="1"/>
  <c r="DP91" i="24"/>
  <c r="DO91" i="24"/>
  <c r="DN91" i="24"/>
  <c r="DA91" i="24"/>
  <c r="CY91" i="24" s="1"/>
  <c r="DD91" i="24"/>
  <c r="DC91" i="24"/>
  <c r="DB91" i="24"/>
  <c r="CO91" i="24"/>
  <c r="CL91" i="24" s="1"/>
  <c r="CR91" i="24"/>
  <c r="CQ91" i="24"/>
  <c r="CP91" i="24"/>
  <c r="CC91" i="24"/>
  <c r="CA91" i="24" s="1"/>
  <c r="CF91" i="24"/>
  <c r="CE91" i="24"/>
  <c r="CD91" i="24"/>
  <c r="BQ91" i="24"/>
  <c r="BU91" i="24" s="1"/>
  <c r="BT91" i="24"/>
  <c r="BS91" i="24"/>
  <c r="BR91" i="24"/>
  <c r="BE91" i="24"/>
  <c r="BD91" i="24" s="1"/>
  <c r="BH91" i="24"/>
  <c r="BG91" i="24"/>
  <c r="BF91" i="24"/>
  <c r="AS91" i="24"/>
  <c r="AP91" i="24" s="1"/>
  <c r="AV91" i="24"/>
  <c r="AU91" i="24"/>
  <c r="AT91" i="24"/>
  <c r="AG91" i="24"/>
  <c r="AE91" i="24" s="1"/>
  <c r="AJ91" i="24"/>
  <c r="AI91" i="24"/>
  <c r="AH91" i="24"/>
  <c r="U91" i="24"/>
  <c r="Y91" i="24" s="1"/>
  <c r="X91" i="24"/>
  <c r="W91" i="24"/>
  <c r="V91" i="24"/>
  <c r="I91" i="24"/>
  <c r="F91" i="24" s="1"/>
  <c r="L91" i="24"/>
  <c r="K91" i="24"/>
  <c r="J91"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X90" i="24"/>
  <c r="FW90" i="24"/>
  <c r="FV90" i="24"/>
  <c r="FI90" i="24"/>
  <c r="FL90" i="24"/>
  <c r="FK90" i="24"/>
  <c r="FJ90" i="24"/>
  <c r="EW90" i="24"/>
  <c r="EZ90" i="24"/>
  <c r="EY90" i="24"/>
  <c r="EX90" i="24"/>
  <c r="EK90" i="24"/>
  <c r="EO90" i="24" s="1"/>
  <c r="EN90" i="24"/>
  <c r="EM90" i="24"/>
  <c r="EL90" i="24"/>
  <c r="DY90" i="24"/>
  <c r="DV90" i="24" s="1"/>
  <c r="EB90" i="24"/>
  <c r="EA90" i="24"/>
  <c r="DZ90" i="24"/>
  <c r="DM90" i="24"/>
  <c r="DJ90" i="24" s="1"/>
  <c r="DP90" i="24"/>
  <c r="DO90" i="24"/>
  <c r="DN90" i="24"/>
  <c r="DA90" i="24"/>
  <c r="CY90" i="24" s="1"/>
  <c r="DD90" i="24"/>
  <c r="DC90" i="24"/>
  <c r="DB90" i="24"/>
  <c r="CO90" i="24"/>
  <c r="CS90" i="24" s="1"/>
  <c r="CR90" i="24"/>
  <c r="CQ90" i="24"/>
  <c r="CP90" i="24"/>
  <c r="CC90" i="24"/>
  <c r="CB90" i="24" s="1"/>
  <c r="CF90" i="24"/>
  <c r="CE90" i="24"/>
  <c r="CD90" i="24"/>
  <c r="BQ90" i="24"/>
  <c r="BT90" i="24"/>
  <c r="BS90" i="24"/>
  <c r="BR90" i="24"/>
  <c r="BE90" i="24"/>
  <c r="BH90" i="24"/>
  <c r="BG90" i="24"/>
  <c r="BF90" i="24"/>
  <c r="AS90" i="24"/>
  <c r="AW90" i="24" s="1"/>
  <c r="AV90" i="24"/>
  <c r="AU90" i="24"/>
  <c r="AT90" i="24"/>
  <c r="AG90" i="24"/>
  <c r="AD90" i="24" s="1"/>
  <c r="AJ90" i="24"/>
  <c r="AI90" i="24"/>
  <c r="AH90" i="24"/>
  <c r="U90" i="24"/>
  <c r="R90" i="24" s="1"/>
  <c r="X90" i="24"/>
  <c r="W90" i="24"/>
  <c r="V90" i="24"/>
  <c r="I90" i="24"/>
  <c r="G90" i="24" s="1"/>
  <c r="L90" i="24"/>
  <c r="K90" i="24"/>
  <c r="J90" i="24"/>
  <c r="KB89" i="24"/>
  <c r="KA89" i="24"/>
  <c r="JZ89" i="24"/>
  <c r="JQ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GC89" i="24"/>
  <c r="FX89" i="24"/>
  <c r="FW89" i="24"/>
  <c r="FV89" i="24"/>
  <c r="FI89" i="24"/>
  <c r="FL89" i="24"/>
  <c r="FK89" i="24"/>
  <c r="FJ89" i="24"/>
  <c r="EW89" i="24"/>
  <c r="EU89" i="24" s="1"/>
  <c r="EZ89" i="24"/>
  <c r="EY89" i="24"/>
  <c r="EX89" i="24"/>
  <c r="EK89" i="24"/>
  <c r="EH89" i="24" s="1"/>
  <c r="EN89" i="24"/>
  <c r="EM89" i="24"/>
  <c r="EL89" i="24"/>
  <c r="DY89" i="24"/>
  <c r="DW89" i="24" s="1"/>
  <c r="EB89" i="24"/>
  <c r="EA89" i="24"/>
  <c r="DZ89" i="24"/>
  <c r="DM89" i="24"/>
  <c r="DQ89" i="24" s="1"/>
  <c r="DP89" i="24"/>
  <c r="DO89" i="24"/>
  <c r="DN89" i="24"/>
  <c r="DA89" i="24"/>
  <c r="CY89" i="24" s="1"/>
  <c r="DD89" i="24"/>
  <c r="DC89" i="24"/>
  <c r="DB89" i="24"/>
  <c r="CO89" i="24"/>
  <c r="CL89" i="24" s="1"/>
  <c r="CR89" i="24"/>
  <c r="CQ89" i="24"/>
  <c r="CP89" i="24"/>
  <c r="CC89" i="24"/>
  <c r="CF89" i="24"/>
  <c r="CE89" i="24"/>
  <c r="CD89" i="24"/>
  <c r="BQ89" i="24"/>
  <c r="BT89" i="24"/>
  <c r="BS89" i="24"/>
  <c r="BR89" i="24"/>
  <c r="BE89" i="24"/>
  <c r="BC89" i="24" s="1"/>
  <c r="BH89" i="24"/>
  <c r="BG89" i="24"/>
  <c r="BF89" i="24"/>
  <c r="AS89" i="24"/>
  <c r="AP89" i="24" s="1"/>
  <c r="AV89" i="24"/>
  <c r="AU89" i="24"/>
  <c r="AT89" i="24"/>
  <c r="AG89" i="24"/>
  <c r="AE89" i="24" s="1"/>
  <c r="AJ89" i="24"/>
  <c r="AI89" i="24"/>
  <c r="AH89" i="24"/>
  <c r="U89" i="24"/>
  <c r="Y89" i="24" s="1"/>
  <c r="X89" i="24"/>
  <c r="W89" i="24"/>
  <c r="V89" i="24"/>
  <c r="I89" i="24"/>
  <c r="G89" i="24" s="1"/>
  <c r="L89" i="24"/>
  <c r="K89" i="24"/>
  <c r="J89" i="24"/>
  <c r="KB88" i="24"/>
  <c r="KA88" i="24"/>
  <c r="JZ88" i="24"/>
  <c r="JU88" i="24"/>
  <c r="JP88" i="24"/>
  <c r="JO88" i="24"/>
  <c r="JN88" i="24"/>
  <c r="JD88" i="24"/>
  <c r="JC88" i="24"/>
  <c r="JB88" i="24"/>
  <c r="IR88" i="24"/>
  <c r="IQ88" i="24"/>
  <c r="IP88" i="24"/>
  <c r="IK88" i="24"/>
  <c r="IF88" i="24"/>
  <c r="IE88" i="24"/>
  <c r="ID88" i="24"/>
  <c r="HT88" i="24"/>
  <c r="HS88" i="24"/>
  <c r="HR88" i="24"/>
  <c r="HH88" i="24"/>
  <c r="HG88" i="24"/>
  <c r="HF88" i="24"/>
  <c r="GV88" i="24"/>
  <c r="GU88" i="24"/>
  <c r="GT88" i="24"/>
  <c r="GJ88" i="24"/>
  <c r="GI88" i="24"/>
  <c r="GH88" i="24"/>
  <c r="FX88" i="24"/>
  <c r="FW88" i="24"/>
  <c r="FV88" i="24"/>
  <c r="FI88" i="24"/>
  <c r="FF88" i="24" s="1"/>
  <c r="FL88" i="24"/>
  <c r="FK88" i="24"/>
  <c r="FJ88" i="24"/>
  <c r="EW88" i="24"/>
  <c r="EU88" i="24" s="1"/>
  <c r="EZ88" i="24"/>
  <c r="EY88" i="24"/>
  <c r="EX88" i="24"/>
  <c r="EK88" i="24"/>
  <c r="EO88" i="24" s="1"/>
  <c r="EN88" i="24"/>
  <c r="EM88" i="24"/>
  <c r="EL88" i="24"/>
  <c r="DY88" i="24"/>
  <c r="DW88" i="24" s="1"/>
  <c r="EB88" i="24"/>
  <c r="EA88" i="24"/>
  <c r="DZ88" i="24"/>
  <c r="DM88" i="24"/>
  <c r="DJ88" i="24" s="1"/>
  <c r="DP88" i="24"/>
  <c r="DO88" i="24"/>
  <c r="DN88" i="24"/>
  <c r="DA88" i="24"/>
  <c r="CY88" i="24" s="1"/>
  <c r="DD88" i="24"/>
  <c r="DC88" i="24"/>
  <c r="DB88" i="24"/>
  <c r="CO88" i="24"/>
  <c r="CS88" i="24" s="1"/>
  <c r="CR88" i="24"/>
  <c r="CQ88" i="24"/>
  <c r="CP88" i="24"/>
  <c r="CC88" i="24"/>
  <c r="CB88" i="24" s="1"/>
  <c r="CF88" i="24"/>
  <c r="CE88" i="24"/>
  <c r="CD88" i="24"/>
  <c r="BQ88" i="24"/>
  <c r="BN88" i="24" s="1"/>
  <c r="BT88" i="24"/>
  <c r="BS88" i="24"/>
  <c r="BR88" i="24"/>
  <c r="BE88" i="24"/>
  <c r="BC88" i="24" s="1"/>
  <c r="BH88" i="24"/>
  <c r="BG88" i="24"/>
  <c r="BF88" i="24"/>
  <c r="AS88" i="24"/>
  <c r="AW88" i="24" s="1"/>
  <c r="AV88" i="24"/>
  <c r="AU88" i="24"/>
  <c r="AT88" i="24"/>
  <c r="AG88" i="24"/>
  <c r="AC88" i="24" s="1"/>
  <c r="AJ88" i="24"/>
  <c r="AI88" i="24"/>
  <c r="AH88" i="24"/>
  <c r="U88" i="24"/>
  <c r="R88" i="24" s="1"/>
  <c r="X88" i="24"/>
  <c r="W88" i="24"/>
  <c r="V88" i="24"/>
  <c r="I88" i="24"/>
  <c r="G88" i="24" s="1"/>
  <c r="L88" i="24"/>
  <c r="K88" i="24"/>
  <c r="J88" i="24"/>
  <c r="KB87" i="24"/>
  <c r="KA87" i="24"/>
  <c r="JZ87" i="24"/>
  <c r="JQ87" i="24"/>
  <c r="JP87" i="24"/>
  <c r="JO87" i="24"/>
  <c r="JN87" i="24"/>
  <c r="JD87" i="24"/>
  <c r="JC87" i="24"/>
  <c r="JB87" i="24"/>
  <c r="IR87" i="24"/>
  <c r="IQ87" i="24"/>
  <c r="IP87" i="24"/>
  <c r="IF87" i="24"/>
  <c r="IE87" i="24"/>
  <c r="ID87" i="24"/>
  <c r="HT87" i="24"/>
  <c r="HS87" i="24"/>
  <c r="HR87" i="24"/>
  <c r="HH87" i="24"/>
  <c r="HG87" i="24"/>
  <c r="HF87" i="24"/>
  <c r="GV87" i="24"/>
  <c r="GU87" i="24"/>
  <c r="GT87" i="24"/>
  <c r="GJ87" i="24"/>
  <c r="GI87" i="24"/>
  <c r="GH87" i="24"/>
  <c r="FX87" i="24"/>
  <c r="FW87" i="24"/>
  <c r="FV87" i="24"/>
  <c r="FI87" i="24"/>
  <c r="FM87" i="24" s="1"/>
  <c r="FL87" i="24"/>
  <c r="FK87" i="24"/>
  <c r="FJ87" i="24"/>
  <c r="EW87" i="24"/>
  <c r="ES87" i="24" s="1"/>
  <c r="EZ87" i="24"/>
  <c r="EY87" i="24"/>
  <c r="EX87" i="24"/>
  <c r="EK87" i="24"/>
  <c r="EH87" i="24" s="1"/>
  <c r="EN87" i="24"/>
  <c r="EM87" i="24"/>
  <c r="EL87" i="24"/>
  <c r="DY87" i="24"/>
  <c r="DW87" i="24" s="1"/>
  <c r="EB87" i="24"/>
  <c r="EA87" i="24"/>
  <c r="DZ87" i="24"/>
  <c r="DM87" i="24"/>
  <c r="DQ87" i="24" s="1"/>
  <c r="DP87" i="24"/>
  <c r="DO87" i="24"/>
  <c r="DN87" i="24"/>
  <c r="DA87" i="24"/>
  <c r="CZ87" i="24" s="1"/>
  <c r="DD87" i="24"/>
  <c r="DC87" i="24"/>
  <c r="DB87" i="24"/>
  <c r="CO87" i="24"/>
  <c r="CL87" i="24" s="1"/>
  <c r="CR87" i="24"/>
  <c r="CQ87" i="24"/>
  <c r="CP87" i="24"/>
  <c r="CC87" i="24"/>
  <c r="CA87" i="24" s="1"/>
  <c r="CF87" i="24"/>
  <c r="CE87" i="24"/>
  <c r="CD87" i="24"/>
  <c r="BQ87" i="24"/>
  <c r="BU87" i="24" s="1"/>
  <c r="BT87" i="24"/>
  <c r="BS87" i="24"/>
  <c r="BR87" i="24"/>
  <c r="BE87" i="24"/>
  <c r="BA87" i="24" s="1"/>
  <c r="BH87" i="24"/>
  <c r="BG87" i="24"/>
  <c r="BF87" i="24"/>
  <c r="AS87" i="24"/>
  <c r="AP87" i="24" s="1"/>
  <c r="AV87" i="24"/>
  <c r="AU87" i="24"/>
  <c r="AT87" i="24"/>
  <c r="AG87" i="24"/>
  <c r="AE87" i="24" s="1"/>
  <c r="AJ87" i="24"/>
  <c r="AI87" i="24"/>
  <c r="AH87" i="24"/>
  <c r="U87" i="24"/>
  <c r="Y87" i="24" s="1"/>
  <c r="X87" i="24"/>
  <c r="W87" i="24"/>
  <c r="V87" i="24"/>
  <c r="I87" i="24"/>
  <c r="H87" i="24" s="1"/>
  <c r="L87" i="24"/>
  <c r="K87" i="24"/>
  <c r="J87" i="24"/>
  <c r="KB86" i="24"/>
  <c r="KA86" i="24"/>
  <c r="JZ86" i="24"/>
  <c r="JP86" i="24"/>
  <c r="JO86" i="24"/>
  <c r="JN86" i="24"/>
  <c r="JI86" i="24"/>
  <c r="JD86" i="24"/>
  <c r="JC86" i="24"/>
  <c r="JB86" i="24"/>
  <c r="IR86" i="24"/>
  <c r="IQ86" i="24"/>
  <c r="IP86" i="24"/>
  <c r="IF86" i="24"/>
  <c r="IE86" i="24"/>
  <c r="ID86" i="24"/>
  <c r="HU86" i="24"/>
  <c r="HT86" i="24"/>
  <c r="HS86" i="24"/>
  <c r="HR86" i="24"/>
  <c r="HH86" i="24"/>
  <c r="HG86" i="24"/>
  <c r="HF86" i="24"/>
  <c r="GV86" i="24"/>
  <c r="GU86" i="24"/>
  <c r="GT86" i="24"/>
  <c r="GJ86" i="24"/>
  <c r="GI86" i="24"/>
  <c r="GH86" i="24"/>
  <c r="FX86" i="24"/>
  <c r="FW86" i="24"/>
  <c r="FV86" i="24"/>
  <c r="FI86" i="24"/>
  <c r="FF86" i="24" s="1"/>
  <c r="FL86" i="24"/>
  <c r="FK86" i="24"/>
  <c r="FJ86" i="24"/>
  <c r="EW86" i="24"/>
  <c r="EU86" i="24" s="1"/>
  <c r="EZ86" i="24"/>
  <c r="EY86" i="24"/>
  <c r="EX86" i="24"/>
  <c r="EK86" i="24"/>
  <c r="EO86" i="24" s="1"/>
  <c r="EN86" i="24"/>
  <c r="EM86" i="24"/>
  <c r="EL86" i="24"/>
  <c r="DY86" i="24"/>
  <c r="DX86" i="24" s="1"/>
  <c r="EB86" i="24"/>
  <c r="EA86" i="24"/>
  <c r="DZ86" i="24"/>
  <c r="DM86" i="24"/>
  <c r="DJ86" i="24" s="1"/>
  <c r="DP86" i="24"/>
  <c r="DO86" i="24"/>
  <c r="DN86" i="24"/>
  <c r="DA86" i="24"/>
  <c r="CY86" i="24" s="1"/>
  <c r="DD86" i="24"/>
  <c r="DC86" i="24"/>
  <c r="DB86" i="24"/>
  <c r="CO86" i="24"/>
  <c r="CS86" i="24" s="1"/>
  <c r="CR86" i="24"/>
  <c r="CQ86" i="24"/>
  <c r="CP86" i="24"/>
  <c r="CC86" i="24"/>
  <c r="CB86" i="24" s="1"/>
  <c r="CF86" i="24"/>
  <c r="CE86" i="24"/>
  <c r="CD86" i="24"/>
  <c r="BQ86" i="24"/>
  <c r="BN86" i="24" s="1"/>
  <c r="BT86" i="24"/>
  <c r="BS86" i="24"/>
  <c r="BR86" i="24"/>
  <c r="BE86" i="24"/>
  <c r="BC86" i="24" s="1"/>
  <c r="BH86" i="24"/>
  <c r="BG86" i="24"/>
  <c r="BF86" i="24"/>
  <c r="AS86" i="24"/>
  <c r="AW86" i="24" s="1"/>
  <c r="AV86" i="24"/>
  <c r="AU86" i="24"/>
  <c r="AT86" i="24"/>
  <c r="AG86" i="24"/>
  <c r="AD86" i="24" s="1"/>
  <c r="AJ86" i="24"/>
  <c r="AI86" i="24"/>
  <c r="AH86" i="24"/>
  <c r="U86" i="24"/>
  <c r="R86" i="24" s="1"/>
  <c r="X86" i="24"/>
  <c r="W86" i="24"/>
  <c r="V86" i="24"/>
  <c r="I86" i="24"/>
  <c r="G86" i="24" s="1"/>
  <c r="L86" i="24"/>
  <c r="K86" i="24"/>
  <c r="J86" i="24"/>
  <c r="KB33" i="24"/>
  <c r="KA33" i="24"/>
  <c r="JZ33" i="24"/>
  <c r="JQ33" i="24"/>
  <c r="JP33" i="24"/>
  <c r="JO33" i="24"/>
  <c r="JN33" i="24"/>
  <c r="JD33" i="24"/>
  <c r="JC33" i="24"/>
  <c r="JB33" i="24"/>
  <c r="IS33" i="24"/>
  <c r="IR33" i="24"/>
  <c r="IQ33" i="24"/>
  <c r="IP33" i="24"/>
  <c r="IL33" i="24"/>
  <c r="IF33" i="24"/>
  <c r="IE33" i="24"/>
  <c r="ID33" i="24"/>
  <c r="HU33" i="24"/>
  <c r="HT33" i="24"/>
  <c r="HS33" i="24"/>
  <c r="HR33" i="24"/>
  <c r="HN33" i="24"/>
  <c r="HM33" i="24"/>
  <c r="HH33" i="24"/>
  <c r="HG33" i="24"/>
  <c r="HF33" i="24"/>
  <c r="GV33" i="24"/>
  <c r="GU33" i="24"/>
  <c r="GT33" i="24"/>
  <c r="GJ33" i="24"/>
  <c r="GI33" i="24"/>
  <c r="GH33" i="24"/>
  <c r="FX33" i="24"/>
  <c r="FW33" i="24"/>
  <c r="FV33" i="24"/>
  <c r="FI33" i="24"/>
  <c r="FM33" i="24" s="1"/>
  <c r="FL33" i="24"/>
  <c r="FK33" i="24"/>
  <c r="FJ33" i="24"/>
  <c r="EW33" i="24"/>
  <c r="ET33" i="24" s="1"/>
  <c r="EZ33" i="24"/>
  <c r="EY33" i="24"/>
  <c r="EX33" i="24"/>
  <c r="EK33" i="24"/>
  <c r="EH33" i="24" s="1"/>
  <c r="EN33" i="24"/>
  <c r="EM33" i="24"/>
  <c r="EL33" i="24"/>
  <c r="DM33" i="24"/>
  <c r="DQ33" i="24" s="1"/>
  <c r="DP33" i="24"/>
  <c r="DO33" i="24"/>
  <c r="DN33" i="24"/>
  <c r="KB56" i="24"/>
  <c r="KA56" i="24"/>
  <c r="JZ56" i="24"/>
  <c r="JP56" i="24"/>
  <c r="JO56" i="24"/>
  <c r="JN56" i="24"/>
  <c r="JD56" i="24"/>
  <c r="JC56" i="24"/>
  <c r="JB56" i="24"/>
  <c r="IS56" i="24"/>
  <c r="IR56" i="24"/>
  <c r="IQ56" i="24"/>
  <c r="IP56" i="24"/>
  <c r="IF56" i="24"/>
  <c r="IE56" i="24"/>
  <c r="ID56" i="24"/>
  <c r="HT56" i="24"/>
  <c r="HS56" i="24"/>
  <c r="HR56" i="24"/>
  <c r="HN56" i="24"/>
  <c r="HH56" i="24"/>
  <c r="HG56" i="24"/>
  <c r="HF56" i="24"/>
  <c r="GV56" i="24"/>
  <c r="GU56" i="24"/>
  <c r="GT56" i="24"/>
  <c r="GP56" i="24"/>
  <c r="GJ56" i="24"/>
  <c r="GI56" i="24"/>
  <c r="GH56" i="24"/>
  <c r="FX56" i="24"/>
  <c r="FW56" i="24"/>
  <c r="FV56" i="24"/>
  <c r="FI56" i="24"/>
  <c r="FG56" i="24" s="1"/>
  <c r="FL56" i="24"/>
  <c r="FK56" i="24"/>
  <c r="FJ56" i="24"/>
  <c r="EW56" i="24"/>
  <c r="ET56" i="24" s="1"/>
  <c r="EZ56" i="24"/>
  <c r="EY56" i="24"/>
  <c r="EX56" i="24"/>
  <c r="EK56" i="24"/>
  <c r="EN56" i="24"/>
  <c r="EM56" i="24"/>
  <c r="EL56" i="24"/>
  <c r="DM56" i="24"/>
  <c r="DK56" i="24" s="1"/>
  <c r="DP56" i="24"/>
  <c r="DO56" i="24"/>
  <c r="DN56" i="24"/>
  <c r="KB85" i="24"/>
  <c r="KA85" i="24"/>
  <c r="JZ85" i="24"/>
  <c r="JP85" i="24"/>
  <c r="JO85" i="24"/>
  <c r="JN85" i="24"/>
  <c r="JD85" i="24"/>
  <c r="JC85" i="24"/>
  <c r="JB85" i="24"/>
  <c r="IR85" i="24"/>
  <c r="IQ85" i="24"/>
  <c r="IP85" i="24"/>
  <c r="IF85" i="24"/>
  <c r="IE85" i="24"/>
  <c r="ID85" i="24"/>
  <c r="HT85" i="24"/>
  <c r="HS85" i="24"/>
  <c r="HR85" i="24"/>
  <c r="HH85" i="24"/>
  <c r="HG85" i="24"/>
  <c r="HF85" i="24"/>
  <c r="GW85" i="24"/>
  <c r="GV85" i="24"/>
  <c r="GU85" i="24"/>
  <c r="GT85" i="24"/>
  <c r="GP85" i="24"/>
  <c r="GO85" i="24"/>
  <c r="GJ85" i="24"/>
  <c r="GI85" i="24"/>
  <c r="GH85" i="24"/>
  <c r="FX85" i="24"/>
  <c r="FW85" i="24"/>
  <c r="FV85" i="24"/>
  <c r="FI85" i="24"/>
  <c r="FF85" i="24" s="1"/>
  <c r="FL85" i="24"/>
  <c r="FK85" i="24"/>
  <c r="FJ85" i="24"/>
  <c r="EW85" i="24"/>
  <c r="EU85" i="24" s="1"/>
  <c r="EZ85" i="24"/>
  <c r="EY85" i="24"/>
  <c r="EX85" i="24"/>
  <c r="EK85" i="24"/>
  <c r="EO85" i="24" s="1"/>
  <c r="EN85" i="24"/>
  <c r="EM85" i="24"/>
  <c r="EL85" i="24"/>
  <c r="DM85" i="24"/>
  <c r="DJ85" i="24" s="1"/>
  <c r="DP85" i="24"/>
  <c r="DO85" i="24"/>
  <c r="DN85" i="24"/>
  <c r="KB84" i="24"/>
  <c r="KA84" i="24"/>
  <c r="JZ84" i="24"/>
  <c r="JP84" i="24"/>
  <c r="JO84" i="24"/>
  <c r="JN84" i="24"/>
  <c r="JD84" i="24"/>
  <c r="JC84" i="24"/>
  <c r="JB84" i="24"/>
  <c r="IR84" i="24"/>
  <c r="IQ84" i="24"/>
  <c r="IP84" i="24"/>
  <c r="IF84" i="24"/>
  <c r="IE84" i="24"/>
  <c r="ID84" i="24"/>
  <c r="HT84" i="24"/>
  <c r="HS84" i="24"/>
  <c r="HR84" i="24"/>
  <c r="HH84" i="24"/>
  <c r="HG84" i="24"/>
  <c r="HF84" i="24"/>
  <c r="GW84" i="24"/>
  <c r="GV84" i="24"/>
  <c r="GU84" i="24"/>
  <c r="GT84" i="24"/>
  <c r="GP84" i="24"/>
  <c r="GO84" i="24"/>
  <c r="GJ84" i="24"/>
  <c r="GI84" i="24"/>
  <c r="GH84" i="24"/>
  <c r="FX84" i="24"/>
  <c r="FW84" i="24"/>
  <c r="FV84" i="24"/>
  <c r="FI84" i="24"/>
  <c r="FG84" i="24" s="1"/>
  <c r="FL84" i="24"/>
  <c r="FK84" i="24"/>
  <c r="FJ84" i="24"/>
  <c r="EW84" i="24"/>
  <c r="FA84" i="24" s="1"/>
  <c r="EZ84" i="24"/>
  <c r="EY84" i="24"/>
  <c r="EX84" i="24"/>
  <c r="EK84" i="24"/>
  <c r="EI84" i="24" s="1"/>
  <c r="EN84" i="24"/>
  <c r="EM84" i="24"/>
  <c r="EL84" i="24"/>
  <c r="DM84" i="24"/>
  <c r="DP84" i="24"/>
  <c r="DO84" i="24"/>
  <c r="DN84" i="24"/>
  <c r="KB83" i="24"/>
  <c r="KA83" i="24"/>
  <c r="JZ83" i="24"/>
  <c r="JP83" i="24"/>
  <c r="JO83" i="24"/>
  <c r="JN83" i="24"/>
  <c r="JD83" i="24"/>
  <c r="JC83" i="24"/>
  <c r="JB83" i="24"/>
  <c r="IR83" i="24"/>
  <c r="IQ83" i="24"/>
  <c r="IP83" i="24"/>
  <c r="IF83" i="24"/>
  <c r="IE83" i="24"/>
  <c r="ID83" i="24"/>
  <c r="HT83" i="24"/>
  <c r="HS83" i="24"/>
  <c r="HR83" i="24"/>
  <c r="HH83" i="24"/>
  <c r="HG83" i="24"/>
  <c r="HF83" i="24"/>
  <c r="GV83" i="24"/>
  <c r="GU83" i="24"/>
  <c r="GT83" i="24"/>
  <c r="GJ83" i="24"/>
  <c r="GI83" i="24"/>
  <c r="GH83" i="24"/>
  <c r="FY83" i="24"/>
  <c r="FX83" i="24"/>
  <c r="FW83" i="24"/>
  <c r="FV83" i="24"/>
  <c r="FR83" i="24"/>
  <c r="FQ83" i="24"/>
  <c r="FI83" i="24"/>
  <c r="FM83" i="24" s="1"/>
  <c r="FL83" i="24"/>
  <c r="FK83" i="24"/>
  <c r="FJ83" i="24"/>
  <c r="EW83" i="24"/>
  <c r="EU83" i="24" s="1"/>
  <c r="EZ83" i="24"/>
  <c r="EY83" i="24"/>
  <c r="EX83" i="24"/>
  <c r="EK83" i="24"/>
  <c r="EN83" i="24"/>
  <c r="EM83" i="24"/>
  <c r="EL83" i="24"/>
  <c r="DM83" i="24"/>
  <c r="DQ83" i="24" s="1"/>
  <c r="DP83" i="24"/>
  <c r="DO83" i="24"/>
  <c r="DN83" i="24"/>
  <c r="KC82" i="24"/>
  <c r="KB82" i="24"/>
  <c r="KA82" i="24"/>
  <c r="JZ82" i="24"/>
  <c r="JV82" i="24"/>
  <c r="JU82" i="24"/>
  <c r="JP82" i="24"/>
  <c r="JO82" i="24"/>
  <c r="JN82" i="24"/>
  <c r="JD82" i="24"/>
  <c r="JC82" i="24"/>
  <c r="JB82" i="24"/>
  <c r="IR82" i="24"/>
  <c r="IQ82" i="24"/>
  <c r="IP82" i="24"/>
  <c r="IF82" i="24"/>
  <c r="IE82" i="24"/>
  <c r="ID82" i="24"/>
  <c r="HT82" i="24"/>
  <c r="HS82" i="24"/>
  <c r="HR82" i="24"/>
  <c r="HH82" i="24"/>
  <c r="HG82" i="24"/>
  <c r="HF82" i="24"/>
  <c r="GV82" i="24"/>
  <c r="GU82" i="24"/>
  <c r="GT82" i="24"/>
  <c r="GK82" i="24"/>
  <c r="GJ82" i="24"/>
  <c r="GI82" i="24"/>
  <c r="GH82" i="24"/>
  <c r="FX82" i="24"/>
  <c r="FW82" i="24"/>
  <c r="FV82" i="24"/>
  <c r="FI82" i="24"/>
  <c r="FF82" i="24" s="1"/>
  <c r="FL82" i="24"/>
  <c r="FK82" i="24"/>
  <c r="FJ82" i="24"/>
  <c r="EW82" i="24"/>
  <c r="EZ82" i="24"/>
  <c r="EY82" i="24"/>
  <c r="EX82" i="24"/>
  <c r="EK82" i="24"/>
  <c r="EI82" i="24" s="1"/>
  <c r="EN82" i="24"/>
  <c r="EM82" i="24"/>
  <c r="EL82" i="24"/>
  <c r="DM82" i="24"/>
  <c r="DL82" i="24" s="1"/>
  <c r="DP82" i="24"/>
  <c r="DO82" i="24"/>
  <c r="DN82" i="24"/>
  <c r="KC30" i="24"/>
  <c r="KB30" i="24"/>
  <c r="KA30" i="24"/>
  <c r="JZ30" i="24"/>
  <c r="JV30" i="24"/>
  <c r="JU30" i="24"/>
  <c r="JP30" i="24"/>
  <c r="JO30" i="24"/>
  <c r="JN30" i="24"/>
  <c r="JE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L30" i="24"/>
  <c r="FK30" i="24"/>
  <c r="FJ30" i="24"/>
  <c r="EW30" i="24"/>
  <c r="EU30" i="24" s="1"/>
  <c r="EZ30" i="24"/>
  <c r="EY30" i="24"/>
  <c r="EX30" i="24"/>
  <c r="EK30" i="24"/>
  <c r="EO30" i="24" s="1"/>
  <c r="EN30" i="24"/>
  <c r="EM30" i="24"/>
  <c r="EL30" i="24"/>
  <c r="DM30" i="24"/>
  <c r="DJ30" i="24" s="1"/>
  <c r="DP30" i="24"/>
  <c r="DO30" i="24"/>
  <c r="DN30" i="24"/>
  <c r="KC77" i="24"/>
  <c r="KB77" i="24"/>
  <c r="KA77" i="24"/>
  <c r="JZ77" i="24"/>
  <c r="JV77" i="24"/>
  <c r="JU77" i="24"/>
  <c r="JP77" i="24"/>
  <c r="JO77" i="24"/>
  <c r="JN77" i="24"/>
  <c r="JE77" i="24"/>
  <c r="JD77" i="24"/>
  <c r="JC77" i="24"/>
  <c r="JB77" i="24"/>
  <c r="IX77" i="24"/>
  <c r="IW77" i="24"/>
  <c r="IR77" i="24"/>
  <c r="IQ77" i="24"/>
  <c r="IP77" i="24"/>
  <c r="IF77" i="24"/>
  <c r="IE77" i="24"/>
  <c r="ID77" i="24"/>
  <c r="HT77" i="24"/>
  <c r="HS77" i="24"/>
  <c r="HR77" i="24"/>
  <c r="HH77" i="24"/>
  <c r="HG77" i="24"/>
  <c r="HF77" i="24"/>
  <c r="GV77" i="24"/>
  <c r="GU77" i="24"/>
  <c r="GT77" i="24"/>
  <c r="GJ77" i="24"/>
  <c r="GI77" i="24"/>
  <c r="GH77" i="24"/>
  <c r="FX77" i="24"/>
  <c r="FW77" i="24"/>
  <c r="FV77" i="24"/>
  <c r="FI77" i="24"/>
  <c r="FG77" i="24" s="1"/>
  <c r="FL77" i="24"/>
  <c r="FK77" i="24"/>
  <c r="FJ77" i="24"/>
  <c r="EW77" i="24"/>
  <c r="FA77" i="24" s="1"/>
  <c r="EZ77" i="24"/>
  <c r="EY77" i="24"/>
  <c r="EX77" i="24"/>
  <c r="EK77" i="24"/>
  <c r="EI77" i="24" s="1"/>
  <c r="EN77" i="24"/>
  <c r="EM77" i="24"/>
  <c r="EL77" i="24"/>
  <c r="DM77" i="24"/>
  <c r="DK77" i="24" s="1"/>
  <c r="DP77" i="24"/>
  <c r="DO77" i="24"/>
  <c r="DN77" i="24"/>
  <c r="KB68" i="24"/>
  <c r="KA68" i="24"/>
  <c r="JZ68" i="24"/>
  <c r="JP68" i="24"/>
  <c r="JO68" i="24"/>
  <c r="JN68" i="24"/>
  <c r="JE68" i="24"/>
  <c r="JD68" i="24"/>
  <c r="JC68" i="24"/>
  <c r="JB68" i="24"/>
  <c r="IX68" i="24"/>
  <c r="IW68" i="24"/>
  <c r="IR68" i="24"/>
  <c r="IQ68" i="24"/>
  <c r="IP68" i="24"/>
  <c r="IF68" i="24"/>
  <c r="IE68" i="24"/>
  <c r="ID68" i="24"/>
  <c r="HY68" i="24"/>
  <c r="HT68" i="24"/>
  <c r="HS68" i="24"/>
  <c r="HR68" i="24"/>
  <c r="HH68" i="24"/>
  <c r="HG68" i="24"/>
  <c r="HF68" i="24"/>
  <c r="GV68" i="24"/>
  <c r="GU68" i="24"/>
  <c r="GT68" i="24"/>
  <c r="GJ68" i="24"/>
  <c r="GI68" i="24"/>
  <c r="GH68" i="24"/>
  <c r="FX68" i="24"/>
  <c r="FW68" i="24"/>
  <c r="FV68" i="24"/>
  <c r="FI68" i="24"/>
  <c r="FL68" i="24"/>
  <c r="FK68" i="24"/>
  <c r="FJ68" i="24"/>
  <c r="EW68" i="24"/>
  <c r="EU68" i="24" s="1"/>
  <c r="EZ68" i="24"/>
  <c r="EY68" i="24"/>
  <c r="EX68" i="24"/>
  <c r="EK68" i="24"/>
  <c r="EH68" i="24" s="1"/>
  <c r="EN68" i="24"/>
  <c r="EM68" i="24"/>
  <c r="EL68" i="24"/>
  <c r="DM68" i="24"/>
  <c r="DQ68" i="24" s="1"/>
  <c r="DP68" i="24"/>
  <c r="DO68" i="24"/>
  <c r="DN68" i="24"/>
  <c r="KB67" i="24"/>
  <c r="KA67" i="24"/>
  <c r="JZ67" i="24"/>
  <c r="JP67" i="24"/>
  <c r="JO67" i="24"/>
  <c r="JN67" i="24"/>
  <c r="JE67" i="24"/>
  <c r="JD67" i="24"/>
  <c r="JC67" i="24"/>
  <c r="JB67" i="24"/>
  <c r="IX67" i="24"/>
  <c r="IW67" i="24"/>
  <c r="IR67" i="24"/>
  <c r="IQ67" i="24"/>
  <c r="IP67" i="24"/>
  <c r="IG67" i="24"/>
  <c r="IF67" i="24"/>
  <c r="IE67" i="24"/>
  <c r="ID67" i="24"/>
  <c r="HZ67" i="24"/>
  <c r="HY67" i="24"/>
  <c r="HT67" i="24"/>
  <c r="HS67" i="24"/>
  <c r="HR67" i="24"/>
  <c r="HH67" i="24"/>
  <c r="HG67" i="24"/>
  <c r="HF67" i="24"/>
  <c r="GV67" i="24"/>
  <c r="GU67" i="24"/>
  <c r="GT67" i="24"/>
  <c r="GJ67" i="24"/>
  <c r="GI67" i="24"/>
  <c r="GH67" i="24"/>
  <c r="FX67" i="24"/>
  <c r="FW67" i="24"/>
  <c r="FV67" i="24"/>
  <c r="FI67" i="24"/>
  <c r="FG67" i="24" s="1"/>
  <c r="FL67" i="24"/>
  <c r="FK67" i="24"/>
  <c r="FJ67" i="24"/>
  <c r="EW67" i="24"/>
  <c r="ET67" i="24" s="1"/>
  <c r="EZ67" i="24"/>
  <c r="EY67" i="24"/>
  <c r="EX67" i="24"/>
  <c r="EK67" i="24"/>
  <c r="EI67" i="24" s="1"/>
  <c r="EN67" i="24"/>
  <c r="EM67" i="24"/>
  <c r="EL67" i="24"/>
  <c r="DM67" i="24"/>
  <c r="DL67" i="24" s="1"/>
  <c r="DP67" i="24"/>
  <c r="DO67" i="24"/>
  <c r="DN67" i="24"/>
  <c r="KB28" i="24"/>
  <c r="KA28" i="24"/>
  <c r="JZ28" i="24"/>
  <c r="JP28" i="24"/>
  <c r="JO28" i="24"/>
  <c r="JN28" i="24"/>
  <c r="JD28" i="24"/>
  <c r="JC28" i="24"/>
  <c r="JB28" i="24"/>
  <c r="IR28" i="24"/>
  <c r="IQ28" i="24"/>
  <c r="IP28" i="24"/>
  <c r="IL28" i="24"/>
  <c r="IF28" i="24"/>
  <c r="IE28" i="24"/>
  <c r="ID28" i="24"/>
  <c r="HZ28" i="24"/>
  <c r="HY28" i="24"/>
  <c r="HT28" i="24"/>
  <c r="HS28" i="24"/>
  <c r="HR28" i="24"/>
  <c r="HI28" i="24"/>
  <c r="HH28" i="24"/>
  <c r="HG28" i="24"/>
  <c r="HF28" i="24"/>
  <c r="GV28" i="24"/>
  <c r="GU28" i="24"/>
  <c r="GT28" i="24"/>
  <c r="GJ28" i="24"/>
  <c r="GI28" i="24"/>
  <c r="GH28" i="24"/>
  <c r="FX28" i="24"/>
  <c r="FW28" i="24"/>
  <c r="FV28" i="24"/>
  <c r="FI28" i="24"/>
  <c r="FF28" i="24" s="1"/>
  <c r="FL28" i="24"/>
  <c r="FK28" i="24"/>
  <c r="FJ28" i="24"/>
  <c r="EW28" i="24"/>
  <c r="EU28" i="24" s="1"/>
  <c r="EZ28" i="24"/>
  <c r="EY28" i="24"/>
  <c r="EX28" i="24"/>
  <c r="EK28" i="24"/>
  <c r="EO28" i="24" s="1"/>
  <c r="EN28" i="24"/>
  <c r="EM28" i="24"/>
  <c r="EL28" i="24"/>
  <c r="DM28" i="24"/>
  <c r="DJ28" i="24" s="1"/>
  <c r="DP28" i="24"/>
  <c r="DO28" i="24"/>
  <c r="DN28" i="24"/>
  <c r="KB27" i="24"/>
  <c r="KA27" i="24"/>
  <c r="JZ27" i="24"/>
  <c r="JP27" i="24"/>
  <c r="JO27" i="24"/>
  <c r="JN27" i="24"/>
  <c r="JD27" i="24"/>
  <c r="JC27" i="24"/>
  <c r="JB27" i="24"/>
  <c r="IR27" i="24"/>
  <c r="IQ27" i="24"/>
  <c r="IP27" i="24"/>
  <c r="IG27" i="24"/>
  <c r="IF27" i="24"/>
  <c r="IE27" i="24"/>
  <c r="ID27" i="24"/>
  <c r="HY27" i="24"/>
  <c r="HT27" i="24"/>
  <c r="HS27" i="24"/>
  <c r="HR27" i="24"/>
  <c r="HI27" i="24"/>
  <c r="HH27" i="24"/>
  <c r="HG27" i="24"/>
  <c r="HF27" i="24"/>
  <c r="HB27" i="24"/>
  <c r="HA27" i="24"/>
  <c r="GV27" i="24"/>
  <c r="GU27" i="24"/>
  <c r="GT27" i="24"/>
  <c r="GJ27" i="24"/>
  <c r="GI27" i="24"/>
  <c r="GH27" i="24"/>
  <c r="FX27" i="24"/>
  <c r="FW27" i="24"/>
  <c r="FV27" i="24"/>
  <c r="FI27" i="24"/>
  <c r="FL27" i="24"/>
  <c r="FK27" i="24"/>
  <c r="FJ27" i="24"/>
  <c r="EW27" i="24"/>
  <c r="EZ27" i="24"/>
  <c r="EY27" i="24"/>
  <c r="EX27" i="24"/>
  <c r="EK27" i="24"/>
  <c r="EI27" i="24" s="1"/>
  <c r="EN27" i="24"/>
  <c r="EM27" i="24"/>
  <c r="EL27" i="24"/>
  <c r="DM27" i="24"/>
  <c r="DK27" i="24" s="1"/>
  <c r="DP27" i="24"/>
  <c r="DO27" i="24"/>
  <c r="DN27" i="24"/>
  <c r="KB26" i="24"/>
  <c r="KA26" i="24"/>
  <c r="JZ26" i="24"/>
  <c r="JP26" i="24"/>
  <c r="JO26" i="24"/>
  <c r="JN26" i="24"/>
  <c r="JD26" i="24"/>
  <c r="JC26" i="24"/>
  <c r="JB26" i="24"/>
  <c r="IR26" i="24"/>
  <c r="IQ26" i="24"/>
  <c r="IP26" i="24"/>
  <c r="IF26" i="24"/>
  <c r="IE26" i="24"/>
  <c r="ID26" i="24"/>
  <c r="HT26" i="24"/>
  <c r="HS26" i="24"/>
  <c r="HR26" i="24"/>
  <c r="HH26" i="24"/>
  <c r="HG26" i="24"/>
  <c r="HF26" i="24"/>
  <c r="GV26" i="24"/>
  <c r="GU26" i="24"/>
  <c r="GT26" i="24"/>
  <c r="GK26" i="24"/>
  <c r="GJ26" i="24"/>
  <c r="GI26" i="24"/>
  <c r="GH26" i="24"/>
  <c r="GD26" i="24"/>
  <c r="GC26" i="24"/>
  <c r="FX26" i="24"/>
  <c r="FW26" i="24"/>
  <c r="FV26" i="24"/>
  <c r="FI26" i="24"/>
  <c r="FM26" i="24" s="1"/>
  <c r="FL26" i="24"/>
  <c r="FK26" i="24"/>
  <c r="FJ26" i="24"/>
  <c r="EW26" i="24"/>
  <c r="EU26" i="24" s="1"/>
  <c r="EZ26" i="24"/>
  <c r="EY26" i="24"/>
  <c r="EX26" i="24"/>
  <c r="EK26" i="24"/>
  <c r="EH26" i="24" s="1"/>
  <c r="EN26" i="24"/>
  <c r="EM26" i="24"/>
  <c r="EL26" i="24"/>
  <c r="DM26" i="24"/>
  <c r="DQ26" i="24" s="1"/>
  <c r="DP26" i="24"/>
  <c r="DO26" i="24"/>
  <c r="DN26"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K25" i="24"/>
  <c r="GJ25" i="24"/>
  <c r="GI25" i="24"/>
  <c r="GH25" i="24"/>
  <c r="GD25" i="24"/>
  <c r="GC25" i="24"/>
  <c r="FX25" i="24"/>
  <c r="FW25" i="24"/>
  <c r="FV25" i="24"/>
  <c r="FI25" i="24"/>
  <c r="FE25" i="24" s="1"/>
  <c r="FL25" i="24"/>
  <c r="FK25" i="24"/>
  <c r="FJ25" i="24"/>
  <c r="EW25" i="24"/>
  <c r="ET25" i="24" s="1"/>
  <c r="EZ25" i="24"/>
  <c r="EY25" i="24"/>
  <c r="EX25" i="24"/>
  <c r="EK25" i="24"/>
  <c r="EI25" i="24" s="1"/>
  <c r="EN25" i="24"/>
  <c r="EM25" i="24"/>
  <c r="EL25" i="24"/>
  <c r="DM25" i="24"/>
  <c r="DQ25" i="24" s="1"/>
  <c r="DP25" i="24"/>
  <c r="DO25" i="24"/>
  <c r="DN25" i="24"/>
  <c r="KB24" i="24"/>
  <c r="KA24" i="24"/>
  <c r="JZ24" i="24"/>
  <c r="JP24" i="24"/>
  <c r="JO24" i="24"/>
  <c r="JN24" i="24"/>
  <c r="JD24" i="24"/>
  <c r="JC24" i="24"/>
  <c r="JB24" i="24"/>
  <c r="IR24" i="24"/>
  <c r="IQ24" i="24"/>
  <c r="IP24" i="24"/>
  <c r="IF24" i="24"/>
  <c r="IE24" i="24"/>
  <c r="ID24" i="24"/>
  <c r="HT24" i="24"/>
  <c r="HS24" i="24"/>
  <c r="HR24" i="24"/>
  <c r="HH24" i="24"/>
  <c r="HG24" i="24"/>
  <c r="HF24" i="24"/>
  <c r="HB24" i="24"/>
  <c r="HA24" i="24"/>
  <c r="GV24" i="24"/>
  <c r="GU24" i="24"/>
  <c r="GT24" i="24"/>
  <c r="GJ24" i="24"/>
  <c r="GI24" i="24"/>
  <c r="GH24" i="24"/>
  <c r="FX24" i="24"/>
  <c r="FW24" i="24"/>
  <c r="FV24" i="24"/>
  <c r="FI24" i="24"/>
  <c r="FL24" i="24"/>
  <c r="FK24" i="24"/>
  <c r="FJ24" i="24"/>
  <c r="EW24" i="24"/>
  <c r="EU24" i="24" s="1"/>
  <c r="EZ24" i="24"/>
  <c r="EY24" i="24"/>
  <c r="EX24" i="24"/>
  <c r="EK24" i="24"/>
  <c r="EO24" i="24" s="1"/>
  <c r="EN24" i="24"/>
  <c r="EM24" i="24"/>
  <c r="EL24" i="24"/>
  <c r="DM24" i="24"/>
  <c r="DJ24" i="24" s="1"/>
  <c r="DP24" i="24"/>
  <c r="DO24" i="24"/>
  <c r="DN24" i="24"/>
  <c r="KB22" i="24"/>
  <c r="KA22" i="24"/>
  <c r="JZ22" i="24"/>
  <c r="JP22" i="24"/>
  <c r="JO22" i="24"/>
  <c r="JN22" i="24"/>
  <c r="JI22" i="24"/>
  <c r="JD22" i="24"/>
  <c r="JC22" i="24"/>
  <c r="JB22" i="24"/>
  <c r="IR22" i="24"/>
  <c r="IQ22" i="24"/>
  <c r="IP22" i="24"/>
  <c r="IF22" i="24"/>
  <c r="IE22" i="24"/>
  <c r="ID22" i="24"/>
  <c r="HT22" i="24"/>
  <c r="HS22" i="24"/>
  <c r="HR22" i="24"/>
  <c r="HH22" i="24"/>
  <c r="HG22" i="24"/>
  <c r="HF22" i="24"/>
  <c r="GV22" i="24"/>
  <c r="GU22" i="24"/>
  <c r="GT22" i="24"/>
  <c r="GJ22" i="24"/>
  <c r="GI22" i="24"/>
  <c r="GH22" i="24"/>
  <c r="GC22" i="24"/>
  <c r="FX22" i="24"/>
  <c r="FW22" i="24"/>
  <c r="FV22" i="24"/>
  <c r="FI22" i="24"/>
  <c r="FG22" i="24" s="1"/>
  <c r="FL22" i="24"/>
  <c r="FK22" i="24"/>
  <c r="FJ22" i="24"/>
  <c r="EW22" i="24"/>
  <c r="FA22" i="24" s="1"/>
  <c r="EZ22" i="24"/>
  <c r="EY22" i="24"/>
  <c r="EX22" i="24"/>
  <c r="EK22" i="24"/>
  <c r="EI22" i="24" s="1"/>
  <c r="EN22" i="24"/>
  <c r="EM22" i="24"/>
  <c r="EL22" i="24"/>
  <c r="DM22" i="24"/>
  <c r="DK22" i="24" s="1"/>
  <c r="DP22" i="24"/>
  <c r="DO22" i="24"/>
  <c r="DN22" i="24"/>
  <c r="KB21" i="24"/>
  <c r="KA21" i="24"/>
  <c r="JZ21" i="24"/>
  <c r="JP21" i="24"/>
  <c r="JO21" i="24"/>
  <c r="JN21" i="24"/>
  <c r="JI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M21" i="24" s="1"/>
  <c r="FL21" i="24"/>
  <c r="FK21" i="24"/>
  <c r="FJ21" i="24"/>
  <c r="EW21" i="24"/>
  <c r="ET21" i="24" s="1"/>
  <c r="EZ21" i="24"/>
  <c r="EY21" i="24"/>
  <c r="EX21" i="24"/>
  <c r="EK21" i="24"/>
  <c r="EH21" i="24" s="1"/>
  <c r="EN21" i="24"/>
  <c r="EM21" i="24"/>
  <c r="EL21" i="24"/>
  <c r="DM21" i="24"/>
  <c r="DQ21" i="24" s="1"/>
  <c r="DP21" i="24"/>
  <c r="DO21" i="24"/>
  <c r="DN21" i="24"/>
  <c r="KB64" i="24"/>
  <c r="KA64" i="24"/>
  <c r="JZ64" i="24"/>
  <c r="JQ64" i="24"/>
  <c r="JP64" i="24"/>
  <c r="JO64" i="24"/>
  <c r="JN64" i="24"/>
  <c r="JJ64" i="24"/>
  <c r="JI64" i="24"/>
  <c r="JD64" i="24"/>
  <c r="JC64" i="24"/>
  <c r="JB64" i="24"/>
  <c r="IR64" i="24"/>
  <c r="IQ64" i="24"/>
  <c r="IP64" i="24"/>
  <c r="IF64" i="24"/>
  <c r="IE64" i="24"/>
  <c r="ID64" i="24"/>
  <c r="HT64" i="24"/>
  <c r="HS64" i="24"/>
  <c r="HR64" i="24"/>
  <c r="HH64" i="24"/>
  <c r="HG64" i="24"/>
  <c r="HF64" i="24"/>
  <c r="GV64" i="24"/>
  <c r="GU64" i="24"/>
  <c r="GT64" i="24"/>
  <c r="GJ64" i="24"/>
  <c r="GI64" i="24"/>
  <c r="GH64" i="24"/>
  <c r="FX64" i="24"/>
  <c r="FW64" i="24"/>
  <c r="FV64" i="24"/>
  <c r="FI64" i="24"/>
  <c r="FF64" i="24" s="1"/>
  <c r="FL64" i="24"/>
  <c r="FK64" i="24"/>
  <c r="FJ64" i="24"/>
  <c r="EW64" i="24"/>
  <c r="ET64" i="24" s="1"/>
  <c r="EZ64" i="24"/>
  <c r="EY64" i="24"/>
  <c r="EX64" i="24"/>
  <c r="EK64" i="24"/>
  <c r="EI64" i="24" s="1"/>
  <c r="EN64" i="24"/>
  <c r="EM64" i="24"/>
  <c r="EL64" i="24"/>
  <c r="DM64" i="24"/>
  <c r="DL64" i="24" s="1"/>
  <c r="DP64" i="24"/>
  <c r="DO64" i="24"/>
  <c r="DN64" i="24"/>
  <c r="KB63" i="24"/>
  <c r="KA63" i="24"/>
  <c r="JZ63" i="24"/>
  <c r="JP63" i="24"/>
  <c r="JO63" i="24"/>
  <c r="JN63" i="24"/>
  <c r="JD63" i="24"/>
  <c r="JC63" i="24"/>
  <c r="JB63" i="24"/>
  <c r="IS63" i="24"/>
  <c r="IR63" i="24"/>
  <c r="IQ63" i="24"/>
  <c r="IP63" i="24"/>
  <c r="IL63" i="24"/>
  <c r="IK63" i="24"/>
  <c r="IF63" i="24"/>
  <c r="IE63" i="24"/>
  <c r="ID63" i="24"/>
  <c r="HT63" i="24"/>
  <c r="HS63" i="24"/>
  <c r="HR63" i="24"/>
  <c r="HH63" i="24"/>
  <c r="HG63" i="24"/>
  <c r="HF63" i="24"/>
  <c r="GV63" i="24"/>
  <c r="GU63" i="24"/>
  <c r="GT63" i="24"/>
  <c r="GJ63" i="24"/>
  <c r="GI63" i="24"/>
  <c r="GH63" i="24"/>
  <c r="FX63" i="24"/>
  <c r="FW63" i="24"/>
  <c r="FV63" i="24"/>
  <c r="FI63" i="24"/>
  <c r="FF63" i="24" s="1"/>
  <c r="FL63" i="24"/>
  <c r="FK63" i="24"/>
  <c r="FJ63" i="24"/>
  <c r="EW63" i="24"/>
  <c r="EU63" i="24" s="1"/>
  <c r="EZ63" i="24"/>
  <c r="EY63" i="24"/>
  <c r="EX63" i="24"/>
  <c r="EK63" i="24"/>
  <c r="EO63" i="24" s="1"/>
  <c r="EN63" i="24"/>
  <c r="EM63" i="24"/>
  <c r="EL63" i="24"/>
  <c r="DM63" i="24"/>
  <c r="DJ63" i="24" s="1"/>
  <c r="DP63" i="24"/>
  <c r="DO63" i="24"/>
  <c r="DN63" i="24"/>
  <c r="KB62" i="24"/>
  <c r="KA62" i="24"/>
  <c r="JZ62" i="24"/>
  <c r="JQ62" i="24"/>
  <c r="JP62" i="24"/>
  <c r="JO62" i="24"/>
  <c r="JN62" i="24"/>
  <c r="JD62" i="24"/>
  <c r="JC62" i="24"/>
  <c r="JB62" i="24"/>
  <c r="IS62" i="24"/>
  <c r="IR62" i="24"/>
  <c r="IQ62" i="24"/>
  <c r="IP62" i="24"/>
  <c r="IK62" i="24"/>
  <c r="IF62" i="24"/>
  <c r="IE62" i="24"/>
  <c r="ID62" i="24"/>
  <c r="HT62" i="24"/>
  <c r="HS62" i="24"/>
  <c r="HR62" i="24"/>
  <c r="HM62" i="24"/>
  <c r="HH62" i="24"/>
  <c r="HG62" i="24"/>
  <c r="HF62" i="24"/>
  <c r="GV62" i="24"/>
  <c r="GU62" i="24"/>
  <c r="GT62" i="24"/>
  <c r="GJ62" i="24"/>
  <c r="GI62" i="24"/>
  <c r="GH62" i="24"/>
  <c r="FX62" i="24"/>
  <c r="FW62" i="24"/>
  <c r="FV62" i="24"/>
  <c r="FI62" i="24"/>
  <c r="FG62" i="24" s="1"/>
  <c r="FL62" i="24"/>
  <c r="FK62" i="24"/>
  <c r="FJ62" i="24"/>
  <c r="EW62" i="24"/>
  <c r="FA62" i="24" s="1"/>
  <c r="EZ62" i="24"/>
  <c r="EY62" i="24"/>
  <c r="EX62" i="24"/>
  <c r="EK62" i="24"/>
  <c r="EH62" i="24" s="1"/>
  <c r="EN62" i="24"/>
  <c r="EM62" i="24"/>
  <c r="EL62" i="24"/>
  <c r="DM62" i="24"/>
  <c r="DK62" i="24" s="1"/>
  <c r="DP62" i="24"/>
  <c r="DO62" i="24"/>
  <c r="DN62" i="24"/>
  <c r="KB60" i="24"/>
  <c r="KA60" i="24"/>
  <c r="JZ60" i="24"/>
  <c r="JP60" i="24"/>
  <c r="JO60" i="24"/>
  <c r="JN60" i="24"/>
  <c r="JJ60" i="24"/>
  <c r="JD60" i="24"/>
  <c r="JC60" i="24"/>
  <c r="JB60" i="24"/>
  <c r="IS60" i="24"/>
  <c r="IR60" i="24"/>
  <c r="IQ60" i="24"/>
  <c r="IP60" i="24"/>
  <c r="IL60" i="24"/>
  <c r="IK60" i="24"/>
  <c r="IF60" i="24"/>
  <c r="IE60" i="24"/>
  <c r="ID60" i="24"/>
  <c r="HU60" i="24"/>
  <c r="HT60" i="24"/>
  <c r="HS60" i="24"/>
  <c r="HR60" i="24"/>
  <c r="HN60" i="24"/>
  <c r="HM60" i="24"/>
  <c r="HH60" i="24"/>
  <c r="HG60" i="24"/>
  <c r="HF60" i="24"/>
  <c r="GV60" i="24"/>
  <c r="GU60" i="24"/>
  <c r="GT60" i="24"/>
  <c r="GJ60" i="24"/>
  <c r="GI60" i="24"/>
  <c r="GH60" i="24"/>
  <c r="FX60" i="24"/>
  <c r="FW60" i="24"/>
  <c r="FV60" i="24"/>
  <c r="FI60" i="24"/>
  <c r="FM60" i="24" s="1"/>
  <c r="FL60" i="24"/>
  <c r="FK60" i="24"/>
  <c r="FJ60" i="24"/>
  <c r="EW60" i="24"/>
  <c r="EV60" i="24" s="1"/>
  <c r="EZ60" i="24"/>
  <c r="EY60" i="24"/>
  <c r="EX60" i="24"/>
  <c r="EK60" i="24"/>
  <c r="EH60" i="24" s="1"/>
  <c r="EN60" i="24"/>
  <c r="EM60" i="24"/>
  <c r="EL60" i="24"/>
  <c r="DM60" i="24"/>
  <c r="DP60" i="24"/>
  <c r="DO60" i="24"/>
  <c r="DN60" i="24"/>
  <c r="KB59" i="24"/>
  <c r="KA59" i="24"/>
  <c r="JZ59" i="24"/>
  <c r="JP59" i="24"/>
  <c r="JO59" i="24"/>
  <c r="JN59" i="24"/>
  <c r="JD59" i="24"/>
  <c r="JC59" i="24"/>
  <c r="JB59" i="24"/>
  <c r="IR59" i="24"/>
  <c r="IQ59" i="24"/>
  <c r="IP59" i="24"/>
  <c r="IL59" i="24"/>
  <c r="IF59" i="24"/>
  <c r="IE59" i="24"/>
  <c r="ID59" i="24"/>
  <c r="HU59" i="24"/>
  <c r="HT59" i="24"/>
  <c r="HS59" i="24"/>
  <c r="HR59" i="24"/>
  <c r="HN59" i="24"/>
  <c r="HM59" i="24"/>
  <c r="HH59" i="24"/>
  <c r="HG59" i="24"/>
  <c r="HF59" i="24"/>
  <c r="GW59" i="24"/>
  <c r="GV59" i="24"/>
  <c r="GU59" i="24"/>
  <c r="GT59" i="24"/>
  <c r="GP59" i="24"/>
  <c r="GO59" i="24"/>
  <c r="GJ59" i="24"/>
  <c r="GI59" i="24"/>
  <c r="GH59" i="24"/>
  <c r="FX59" i="24"/>
  <c r="FW59" i="24"/>
  <c r="FV59" i="24"/>
  <c r="FI59" i="24"/>
  <c r="FG59" i="24" s="1"/>
  <c r="FL59" i="24"/>
  <c r="FK59" i="24"/>
  <c r="FJ59" i="24"/>
  <c r="EW59" i="24"/>
  <c r="ET59" i="24" s="1"/>
  <c r="EZ59" i="24"/>
  <c r="EY59" i="24"/>
  <c r="EX59" i="24"/>
  <c r="EK59" i="24"/>
  <c r="EI59" i="24" s="1"/>
  <c r="EN59" i="24"/>
  <c r="EM59" i="24"/>
  <c r="EL59" i="24"/>
  <c r="KB58" i="24"/>
  <c r="KA58" i="24"/>
  <c r="JZ58" i="24"/>
  <c r="JP58" i="24"/>
  <c r="JO58" i="24"/>
  <c r="JN58" i="24"/>
  <c r="JD58" i="24"/>
  <c r="JC58" i="24"/>
  <c r="JB58" i="24"/>
  <c r="IR58" i="24"/>
  <c r="IQ58" i="24"/>
  <c r="IP58" i="24"/>
  <c r="IF58" i="24"/>
  <c r="IE58" i="24"/>
  <c r="ID58" i="24"/>
  <c r="HU58" i="24"/>
  <c r="HT58" i="24"/>
  <c r="HS58" i="24"/>
  <c r="HR58" i="24"/>
  <c r="HN58" i="24"/>
  <c r="HM58" i="24"/>
  <c r="HH58" i="24"/>
  <c r="HG58" i="24"/>
  <c r="HF58" i="24"/>
  <c r="GV58" i="24"/>
  <c r="GU58" i="24"/>
  <c r="GT58" i="24"/>
  <c r="GJ58" i="24"/>
  <c r="GI58" i="24"/>
  <c r="GH58" i="24"/>
  <c r="FX58" i="24"/>
  <c r="FW58" i="24"/>
  <c r="FV58" i="24"/>
  <c r="FI58" i="24"/>
  <c r="FF58" i="24" s="1"/>
  <c r="FL58" i="24"/>
  <c r="FK58" i="24"/>
  <c r="FJ58" i="24"/>
  <c r="EW58" i="24"/>
  <c r="EU58" i="24" s="1"/>
  <c r="EZ58" i="24"/>
  <c r="EY58" i="24"/>
  <c r="EX58" i="24"/>
  <c r="EK58" i="24"/>
  <c r="EO58" i="24" s="1"/>
  <c r="EN58" i="24"/>
  <c r="EM58" i="24"/>
  <c r="EL58" i="24"/>
  <c r="DM58" i="24"/>
  <c r="DJ58" i="24" s="1"/>
  <c r="DP58" i="24"/>
  <c r="DO58" i="24"/>
  <c r="DN58" i="24"/>
  <c r="KB57" i="24"/>
  <c r="KA57" i="24"/>
  <c r="JZ57" i="24"/>
  <c r="JP57" i="24"/>
  <c r="JO57" i="24"/>
  <c r="JN57" i="24"/>
  <c r="JD57" i="24"/>
  <c r="JC57" i="24"/>
  <c r="JB57" i="24"/>
  <c r="IR57" i="24"/>
  <c r="IQ57" i="24"/>
  <c r="IP57" i="24"/>
  <c r="IF57" i="24"/>
  <c r="IE57" i="24"/>
  <c r="ID57" i="24"/>
  <c r="HT57" i="24"/>
  <c r="HS57" i="24"/>
  <c r="HR57" i="24"/>
  <c r="HH57" i="24"/>
  <c r="HG57" i="24"/>
  <c r="HF57" i="24"/>
  <c r="GW57" i="24"/>
  <c r="GV57" i="24"/>
  <c r="GU57" i="24"/>
  <c r="GT57" i="24"/>
  <c r="GP57" i="24"/>
  <c r="GO57" i="24"/>
  <c r="GJ57" i="24"/>
  <c r="GI57" i="24"/>
  <c r="GH57" i="24"/>
  <c r="FY57" i="24"/>
  <c r="FX57" i="24"/>
  <c r="FW57" i="24"/>
  <c r="FV57" i="24"/>
  <c r="FR57" i="24"/>
  <c r="FQ57" i="24"/>
  <c r="FI57" i="24"/>
  <c r="FG57" i="24" s="1"/>
  <c r="FL57" i="24"/>
  <c r="FK57" i="24"/>
  <c r="FJ57" i="24"/>
  <c r="EW57" i="24"/>
  <c r="FA57" i="24" s="1"/>
  <c r="EZ57" i="24"/>
  <c r="EY57" i="24"/>
  <c r="EX57" i="24"/>
  <c r="EK57" i="24"/>
  <c r="EG57" i="24" s="1"/>
  <c r="EN57" i="24"/>
  <c r="EM57" i="24"/>
  <c r="EL57" i="24"/>
  <c r="DM57" i="24"/>
  <c r="DK57" i="24" s="1"/>
  <c r="DP57" i="24"/>
  <c r="DO57" i="24"/>
  <c r="DN57" i="24"/>
  <c r="KB55" i="24"/>
  <c r="KA55" i="24"/>
  <c r="JZ55" i="24"/>
  <c r="JU55" i="24"/>
  <c r="JP55" i="24"/>
  <c r="JO55" i="24"/>
  <c r="JN55" i="24"/>
  <c r="JD55" i="24"/>
  <c r="JC55" i="24"/>
  <c r="JB55" i="24"/>
  <c r="IR55" i="24"/>
  <c r="IQ55" i="24"/>
  <c r="IP55" i="24"/>
  <c r="IF55" i="24"/>
  <c r="IE55" i="24"/>
  <c r="ID55" i="24"/>
  <c r="HT55" i="24"/>
  <c r="HS55" i="24"/>
  <c r="HR55" i="24"/>
  <c r="HH55" i="24"/>
  <c r="HG55" i="24"/>
  <c r="HF55" i="24"/>
  <c r="GW55" i="24"/>
  <c r="GV55" i="24"/>
  <c r="GU55" i="24"/>
  <c r="GT55" i="24"/>
  <c r="GP55" i="24"/>
  <c r="GO55" i="24"/>
  <c r="GJ55" i="24"/>
  <c r="GI55" i="24"/>
  <c r="GH55" i="24"/>
  <c r="FX55" i="24"/>
  <c r="FW55" i="24"/>
  <c r="FV55" i="24"/>
  <c r="FR55" i="24"/>
  <c r="FI55" i="24"/>
  <c r="FM55" i="24" s="1"/>
  <c r="FL55" i="24"/>
  <c r="FK55" i="24"/>
  <c r="FJ55" i="24"/>
  <c r="EW55" i="24"/>
  <c r="EZ55" i="24"/>
  <c r="EY55" i="24"/>
  <c r="EX55" i="24"/>
  <c r="EK55" i="24"/>
  <c r="EH55" i="24" s="1"/>
  <c r="EN55" i="24"/>
  <c r="EM55" i="24"/>
  <c r="EL55" i="24"/>
  <c r="DM55" i="24"/>
  <c r="DQ55" i="24" s="1"/>
  <c r="DP55" i="24"/>
  <c r="DO55" i="24"/>
  <c r="DN55" i="24"/>
  <c r="KB54" i="24"/>
  <c r="KA54" i="24"/>
  <c r="JZ54" i="24"/>
  <c r="JV54" i="24"/>
  <c r="JP54" i="24"/>
  <c r="JO54" i="24"/>
  <c r="JN54" i="24"/>
  <c r="JD54" i="24"/>
  <c r="JC54" i="24"/>
  <c r="JB54" i="24"/>
  <c r="IS54" i="24"/>
  <c r="IR54" i="24"/>
  <c r="IQ54" i="24"/>
  <c r="IP54" i="24"/>
  <c r="IF54" i="24"/>
  <c r="IE54" i="24"/>
  <c r="ID54" i="24"/>
  <c r="HT54" i="24"/>
  <c r="HS54" i="24"/>
  <c r="HR54" i="24"/>
  <c r="HH54" i="24"/>
  <c r="HG54" i="24"/>
  <c r="HF54" i="24"/>
  <c r="GV54" i="24"/>
  <c r="GU54" i="24"/>
  <c r="GT54" i="24"/>
  <c r="GJ54" i="24"/>
  <c r="GI54" i="24"/>
  <c r="GH54" i="24"/>
  <c r="FX54" i="24"/>
  <c r="FW54" i="24"/>
  <c r="FV54" i="24"/>
  <c r="FI54" i="24"/>
  <c r="FH54" i="24" s="1"/>
  <c r="FL54" i="24"/>
  <c r="FK54" i="24"/>
  <c r="FJ54" i="24"/>
  <c r="EW54" i="24"/>
  <c r="EZ54" i="24"/>
  <c r="EY54" i="24"/>
  <c r="EX54" i="24"/>
  <c r="EK54" i="24"/>
  <c r="EI54" i="24" s="1"/>
  <c r="EN54" i="24"/>
  <c r="EM54" i="24"/>
  <c r="EL54" i="24"/>
  <c r="DM54" i="24"/>
  <c r="DK54" i="24" s="1"/>
  <c r="DP54" i="24"/>
  <c r="DO54" i="24"/>
  <c r="DN54" i="24"/>
  <c r="KB53" i="24"/>
  <c r="KA53" i="24"/>
  <c r="JZ53" i="24"/>
  <c r="JP53" i="24"/>
  <c r="JO53" i="24"/>
  <c r="JN53" i="24"/>
  <c r="JD53" i="24"/>
  <c r="JC53" i="24"/>
  <c r="JB53" i="24"/>
  <c r="IX53" i="24"/>
  <c r="IR53" i="24"/>
  <c r="IQ53" i="24"/>
  <c r="IP53" i="24"/>
  <c r="IF53" i="24"/>
  <c r="IE53" i="24"/>
  <c r="ID53" i="24"/>
  <c r="HT53" i="24"/>
  <c r="HS53" i="24"/>
  <c r="HR53" i="24"/>
  <c r="HH53" i="24"/>
  <c r="HG53" i="24"/>
  <c r="HF53" i="24"/>
  <c r="GV53" i="24"/>
  <c r="GU53" i="24"/>
  <c r="GT53" i="24"/>
  <c r="GP53" i="24"/>
  <c r="GJ53" i="24"/>
  <c r="GI53" i="24"/>
  <c r="GH53" i="24"/>
  <c r="FX53" i="24"/>
  <c r="FW53" i="24"/>
  <c r="FV53" i="24"/>
  <c r="FI53" i="24"/>
  <c r="FF53" i="24" s="1"/>
  <c r="FL53" i="24"/>
  <c r="FK53" i="24"/>
  <c r="FJ53" i="24"/>
  <c r="EW53" i="24"/>
  <c r="EU53" i="24" s="1"/>
  <c r="EZ53" i="24"/>
  <c r="EY53" i="24"/>
  <c r="EX53" i="24"/>
  <c r="EK53" i="24"/>
  <c r="EO53" i="24" s="1"/>
  <c r="EN53" i="24"/>
  <c r="EM53" i="24"/>
  <c r="EL53" i="24"/>
  <c r="DM53" i="24"/>
  <c r="DJ53" i="24" s="1"/>
  <c r="DP53" i="24"/>
  <c r="DO53" i="24"/>
  <c r="DN53" i="24"/>
  <c r="KC29" i="24"/>
  <c r="KB29" i="24"/>
  <c r="KA29" i="24"/>
  <c r="JZ29" i="24"/>
  <c r="JV29" i="24"/>
  <c r="JU29" i="24"/>
  <c r="JP29" i="24"/>
  <c r="JO29" i="24"/>
  <c r="JN29" i="24"/>
  <c r="JD29" i="24"/>
  <c r="JC29" i="24"/>
  <c r="JB29" i="24"/>
  <c r="IX29" i="24"/>
  <c r="IR29" i="24"/>
  <c r="IQ29" i="24"/>
  <c r="IP29" i="24"/>
  <c r="IF29" i="24"/>
  <c r="IE29" i="24"/>
  <c r="ID29" i="24"/>
  <c r="HT29" i="24"/>
  <c r="HS29" i="24"/>
  <c r="HR29" i="24"/>
  <c r="HH29" i="24"/>
  <c r="HG29" i="24"/>
  <c r="HF29" i="24"/>
  <c r="GV29" i="24"/>
  <c r="GU29" i="24"/>
  <c r="GT29" i="24"/>
  <c r="GJ29" i="24"/>
  <c r="GI29" i="24"/>
  <c r="GH29" i="24"/>
  <c r="FY29" i="24"/>
  <c r="FX29" i="24"/>
  <c r="FW29" i="24"/>
  <c r="FV29" i="24"/>
  <c r="FI29" i="24"/>
  <c r="FM29" i="24" s="1"/>
  <c r="FL29" i="24"/>
  <c r="FK29" i="24"/>
  <c r="FJ29" i="24"/>
  <c r="EW29" i="24"/>
  <c r="EZ29" i="24"/>
  <c r="EY29" i="24"/>
  <c r="EX29" i="24"/>
  <c r="EK29" i="24"/>
  <c r="EH29" i="24" s="1"/>
  <c r="EN29" i="24"/>
  <c r="EM29" i="24"/>
  <c r="EL29" i="24"/>
  <c r="DM29" i="24"/>
  <c r="DK29" i="24" s="1"/>
  <c r="DP29" i="24"/>
  <c r="DO29" i="24"/>
  <c r="DN29" i="24"/>
  <c r="KC20" i="24"/>
  <c r="KB20" i="24"/>
  <c r="KA20" i="24"/>
  <c r="JZ20" i="24"/>
  <c r="JV20" i="24"/>
  <c r="JU20" i="24"/>
  <c r="JP20" i="24"/>
  <c r="JO20" i="24"/>
  <c r="JN20" i="24"/>
  <c r="JD20" i="24"/>
  <c r="JC20" i="24"/>
  <c r="JB20" i="24"/>
  <c r="IR20" i="24"/>
  <c r="IQ20" i="24"/>
  <c r="IP20" i="24"/>
  <c r="IF20" i="24"/>
  <c r="IE20" i="24"/>
  <c r="ID20" i="24"/>
  <c r="HZ20" i="24"/>
  <c r="HT20" i="24"/>
  <c r="HS20" i="24"/>
  <c r="HR20" i="24"/>
  <c r="HH20" i="24"/>
  <c r="HG20" i="24"/>
  <c r="HF20" i="24"/>
  <c r="GV20" i="24"/>
  <c r="GU20" i="24"/>
  <c r="GT20" i="24"/>
  <c r="GJ20" i="24"/>
  <c r="GI20" i="24"/>
  <c r="GH20" i="24"/>
  <c r="FY20" i="24"/>
  <c r="FX20" i="24"/>
  <c r="FW20" i="24"/>
  <c r="FV20" i="24"/>
  <c r="FI20" i="24"/>
  <c r="FM20" i="24" s="1"/>
  <c r="FL20" i="24"/>
  <c r="FK20" i="24"/>
  <c r="FJ20" i="24"/>
  <c r="EW20" i="24"/>
  <c r="ET20" i="24" s="1"/>
  <c r="EZ20" i="24"/>
  <c r="EY20" i="24"/>
  <c r="EX20" i="24"/>
  <c r="EK20" i="24"/>
  <c r="EH20" i="24" s="1"/>
  <c r="EN20" i="24"/>
  <c r="EM20" i="24"/>
  <c r="EL20" i="24"/>
  <c r="DM20" i="24"/>
  <c r="DQ20" i="24" s="1"/>
  <c r="DP20" i="24"/>
  <c r="DO20" i="24"/>
  <c r="DN20" i="24"/>
  <c r="KB18" i="24"/>
  <c r="KA18" i="24"/>
  <c r="JZ18" i="24"/>
  <c r="JP18" i="24"/>
  <c r="JO18" i="24"/>
  <c r="JN18" i="24"/>
  <c r="JE18" i="24"/>
  <c r="JD18" i="24"/>
  <c r="JC18" i="24"/>
  <c r="JB18" i="24"/>
  <c r="IX18" i="24"/>
  <c r="IW18" i="24"/>
  <c r="IR18" i="24"/>
  <c r="IQ18" i="24"/>
  <c r="IP18" i="24"/>
  <c r="IF18" i="24"/>
  <c r="IE18" i="24"/>
  <c r="ID18" i="24"/>
  <c r="HT18" i="24"/>
  <c r="HS18" i="24"/>
  <c r="HR18" i="24"/>
  <c r="HH18" i="24"/>
  <c r="HG18" i="24"/>
  <c r="HF18" i="24"/>
  <c r="GV18" i="24"/>
  <c r="GU18" i="24"/>
  <c r="GT18" i="24"/>
  <c r="GJ18" i="24"/>
  <c r="GI18" i="24"/>
  <c r="GH18" i="24"/>
  <c r="FX18" i="24"/>
  <c r="FW18" i="24"/>
  <c r="FV18" i="24"/>
  <c r="FI18" i="24"/>
  <c r="FE18" i="24" s="1"/>
  <c r="FL18" i="24"/>
  <c r="FK18" i="24"/>
  <c r="FJ18" i="24"/>
  <c r="EW18" i="24"/>
  <c r="EZ18" i="24"/>
  <c r="EY18" i="24"/>
  <c r="EX18" i="24"/>
  <c r="EK18" i="24"/>
  <c r="EI18" i="24" s="1"/>
  <c r="EN18" i="24"/>
  <c r="EM18" i="24"/>
  <c r="EL18" i="24"/>
  <c r="DM18" i="24"/>
  <c r="DP18" i="24"/>
  <c r="DO18" i="24"/>
  <c r="DN18" i="24"/>
  <c r="KB50" i="24"/>
  <c r="KA50" i="24"/>
  <c r="JZ50" i="24"/>
  <c r="JP50" i="24"/>
  <c r="JO50" i="24"/>
  <c r="JN50" i="24"/>
  <c r="JD50" i="24"/>
  <c r="JC50" i="24"/>
  <c r="JB50" i="24"/>
  <c r="IX50" i="24"/>
  <c r="IR50" i="24"/>
  <c r="IQ50" i="24"/>
  <c r="IP50" i="24"/>
  <c r="IF50" i="24"/>
  <c r="IE50" i="24"/>
  <c r="ID50" i="24"/>
  <c r="HT50" i="24"/>
  <c r="HS50" i="24"/>
  <c r="HR50" i="24"/>
  <c r="HI50" i="24"/>
  <c r="HH50" i="24"/>
  <c r="HG50" i="24"/>
  <c r="HF50" i="24"/>
  <c r="HB50" i="24"/>
  <c r="HA50" i="24"/>
  <c r="GV50" i="24"/>
  <c r="GU50" i="24"/>
  <c r="GT50" i="24"/>
  <c r="GJ50" i="24"/>
  <c r="GI50" i="24"/>
  <c r="GH50" i="24"/>
  <c r="FX50" i="24"/>
  <c r="FW50" i="24"/>
  <c r="FV50" i="24"/>
  <c r="FI50" i="24"/>
  <c r="FF50" i="24" s="1"/>
  <c r="FL50" i="24"/>
  <c r="FK50" i="24"/>
  <c r="FJ50" i="24"/>
  <c r="EW50" i="24"/>
  <c r="EU50" i="24" s="1"/>
  <c r="EZ50" i="24"/>
  <c r="EY50" i="24"/>
  <c r="EX50" i="24"/>
  <c r="EK50" i="24"/>
  <c r="EO50" i="24" s="1"/>
  <c r="EN50" i="24"/>
  <c r="EM50" i="24"/>
  <c r="EL50" i="24"/>
  <c r="DM50" i="24"/>
  <c r="DP50" i="24"/>
  <c r="DO50" i="24"/>
  <c r="DN50" i="24"/>
  <c r="KB49" i="24"/>
  <c r="KA49" i="24"/>
  <c r="JZ49" i="24"/>
  <c r="JP49" i="24"/>
  <c r="JO49" i="24"/>
  <c r="JN49" i="24"/>
  <c r="JD49" i="24"/>
  <c r="JC49" i="24"/>
  <c r="JB49" i="24"/>
  <c r="IX49" i="24"/>
  <c r="IW49" i="24"/>
  <c r="IR49" i="24"/>
  <c r="IQ49" i="24"/>
  <c r="IP49" i="24"/>
  <c r="IG49" i="24"/>
  <c r="IF49" i="24"/>
  <c r="IE49" i="24"/>
  <c r="ID49" i="24"/>
  <c r="HZ49" i="24"/>
  <c r="HY49" i="24"/>
  <c r="HT49" i="24"/>
  <c r="HS49" i="24"/>
  <c r="HR49" i="24"/>
  <c r="HH49" i="24"/>
  <c r="HG49" i="24"/>
  <c r="HF49" i="24"/>
  <c r="HB49" i="24"/>
  <c r="GV49" i="24"/>
  <c r="GU49" i="24"/>
  <c r="GT49" i="24"/>
  <c r="GP49" i="24"/>
  <c r="GJ49" i="24"/>
  <c r="GI49" i="24"/>
  <c r="GH49" i="24"/>
  <c r="FX49" i="24"/>
  <c r="FW49" i="24"/>
  <c r="FV49" i="24"/>
  <c r="FI49" i="24"/>
  <c r="FL49" i="24"/>
  <c r="FK49" i="24"/>
  <c r="FJ49" i="24"/>
  <c r="EW49" i="24"/>
  <c r="FA49" i="24" s="1"/>
  <c r="EZ49" i="24"/>
  <c r="EY49" i="24"/>
  <c r="EX49" i="24"/>
  <c r="EK49" i="24"/>
  <c r="EN49" i="24"/>
  <c r="EM49" i="24"/>
  <c r="EL49" i="24"/>
  <c r="DM49" i="24"/>
  <c r="DJ49" i="24" s="1"/>
  <c r="DP49" i="24"/>
  <c r="DO49" i="24"/>
  <c r="DN49" i="24"/>
  <c r="KB48" i="24"/>
  <c r="KA48" i="24"/>
  <c r="JZ48" i="24"/>
  <c r="JP48" i="24"/>
  <c r="JO48" i="24"/>
  <c r="JN48" i="24"/>
  <c r="JE48" i="24"/>
  <c r="JD48" i="24"/>
  <c r="JC48" i="24"/>
  <c r="JB48" i="24"/>
  <c r="IR48" i="24"/>
  <c r="IQ48" i="24"/>
  <c r="IP48" i="24"/>
  <c r="IF48" i="24"/>
  <c r="IE48" i="24"/>
  <c r="ID48" i="24"/>
  <c r="HY48" i="24"/>
  <c r="HT48" i="24"/>
  <c r="HS48" i="24"/>
  <c r="HR48" i="24"/>
  <c r="HH48" i="24"/>
  <c r="HG48" i="24"/>
  <c r="HF48" i="24"/>
  <c r="GV48" i="24"/>
  <c r="GU48" i="24"/>
  <c r="GT48" i="24"/>
  <c r="GJ48" i="24"/>
  <c r="GI48" i="24"/>
  <c r="GH48" i="24"/>
  <c r="FX48" i="24"/>
  <c r="FW48" i="24"/>
  <c r="FV48" i="24"/>
  <c r="FI48" i="24"/>
  <c r="FG48" i="24" s="1"/>
  <c r="FL48" i="24"/>
  <c r="FK48" i="24"/>
  <c r="FJ48" i="24"/>
  <c r="EW48" i="24"/>
  <c r="FA48" i="24" s="1"/>
  <c r="EZ48" i="24"/>
  <c r="EY48" i="24"/>
  <c r="EX48" i="24"/>
  <c r="EK48" i="24"/>
  <c r="EJ48" i="24" s="1"/>
  <c r="EN48" i="24"/>
  <c r="EM48" i="24"/>
  <c r="EL48" i="24"/>
  <c r="DM48" i="24"/>
  <c r="DK48" i="24" s="1"/>
  <c r="DP48" i="24"/>
  <c r="DO48" i="24"/>
  <c r="DN48" i="24"/>
  <c r="KB46" i="24"/>
  <c r="KA46" i="24"/>
  <c r="JZ46" i="24"/>
  <c r="JP46" i="24"/>
  <c r="JO46" i="24"/>
  <c r="JN46" i="24"/>
  <c r="JD46" i="24"/>
  <c r="JC46" i="24"/>
  <c r="JB46" i="24"/>
  <c r="IR46" i="24"/>
  <c r="IQ46" i="24"/>
  <c r="IP46" i="24"/>
  <c r="IG46" i="24"/>
  <c r="IF46" i="24"/>
  <c r="IE46" i="24"/>
  <c r="ID46" i="24"/>
  <c r="HT46" i="24"/>
  <c r="HS46" i="24"/>
  <c r="HR46" i="24"/>
  <c r="HI46" i="24"/>
  <c r="HH46" i="24"/>
  <c r="HG46" i="24"/>
  <c r="HF46" i="24"/>
  <c r="HB46" i="24"/>
  <c r="HA46" i="24"/>
  <c r="GV46" i="24"/>
  <c r="GU46" i="24"/>
  <c r="GT46" i="24"/>
  <c r="GJ46" i="24"/>
  <c r="GI46" i="24"/>
  <c r="GH46" i="24"/>
  <c r="FX46" i="24"/>
  <c r="FW46" i="24"/>
  <c r="FV46" i="24"/>
  <c r="FI46" i="24"/>
  <c r="FL46" i="24"/>
  <c r="FK46" i="24"/>
  <c r="FJ46" i="24"/>
  <c r="EW46" i="24"/>
  <c r="EV46" i="24" s="1"/>
  <c r="EZ46" i="24"/>
  <c r="EY46" i="24"/>
  <c r="EX46" i="24"/>
  <c r="EK46" i="24"/>
  <c r="EI46" i="24" s="1"/>
  <c r="EN46" i="24"/>
  <c r="EM46" i="24"/>
  <c r="EL46" i="24"/>
  <c r="DM46" i="24"/>
  <c r="DQ46" i="24" s="1"/>
  <c r="DP46" i="24"/>
  <c r="DO46" i="24"/>
  <c r="DN46" i="24"/>
  <c r="KB47" i="24"/>
  <c r="KA47" i="24"/>
  <c r="JZ47" i="24"/>
  <c r="JP47" i="24"/>
  <c r="JO47" i="24"/>
  <c r="JN47" i="24"/>
  <c r="JD47" i="24"/>
  <c r="JC47" i="24"/>
  <c r="JB47" i="24"/>
  <c r="IR47" i="24"/>
  <c r="IQ47" i="24"/>
  <c r="IP47" i="24"/>
  <c r="IF47" i="24"/>
  <c r="IE47" i="24"/>
  <c r="ID47" i="24"/>
  <c r="HT47" i="24"/>
  <c r="HS47" i="24"/>
  <c r="HR47" i="24"/>
  <c r="HH47" i="24"/>
  <c r="HG47" i="24"/>
  <c r="HF47" i="24"/>
  <c r="HB47" i="24"/>
  <c r="GV47" i="24"/>
  <c r="GU47" i="24"/>
  <c r="GT47" i="24"/>
  <c r="GJ47" i="24"/>
  <c r="GI47" i="24"/>
  <c r="GH47" i="24"/>
  <c r="FX47" i="24"/>
  <c r="FW47" i="24"/>
  <c r="FV47" i="24"/>
  <c r="FI47" i="24"/>
  <c r="FH47" i="24" s="1"/>
  <c r="FL47" i="24"/>
  <c r="FK47" i="24"/>
  <c r="FJ47" i="24"/>
  <c r="EW47" i="24"/>
  <c r="ET47" i="24" s="1"/>
  <c r="EZ47" i="24"/>
  <c r="EY47" i="24"/>
  <c r="EX47" i="24"/>
  <c r="EK47" i="24"/>
  <c r="EI47" i="24" s="1"/>
  <c r="EN47" i="24"/>
  <c r="EM47" i="24"/>
  <c r="EL47" i="24"/>
  <c r="DM47" i="24"/>
  <c r="DL47" i="24" s="1"/>
  <c r="DP47" i="24"/>
  <c r="DO47" i="24"/>
  <c r="DN47" i="24"/>
  <c r="KB45" i="24"/>
  <c r="KA45" i="24"/>
  <c r="JZ45" i="24"/>
  <c r="JP45" i="24"/>
  <c r="JO45" i="24"/>
  <c r="JN45" i="24"/>
  <c r="JD45" i="24"/>
  <c r="JC45" i="24"/>
  <c r="JB45" i="24"/>
  <c r="IR45" i="24"/>
  <c r="IQ45" i="24"/>
  <c r="IP45" i="24"/>
  <c r="IF45" i="24"/>
  <c r="IE45" i="24"/>
  <c r="ID45" i="24"/>
  <c r="HT45" i="24"/>
  <c r="HS45" i="24"/>
  <c r="HR45" i="24"/>
  <c r="HH45" i="24"/>
  <c r="HG45" i="24"/>
  <c r="HF45" i="24"/>
  <c r="GV45" i="24"/>
  <c r="GU45" i="24"/>
  <c r="GT45" i="24"/>
  <c r="GJ45" i="24"/>
  <c r="GI45" i="24"/>
  <c r="GH45" i="24"/>
  <c r="GD45" i="24"/>
  <c r="GC45" i="24"/>
  <c r="FX45" i="24"/>
  <c r="FW45" i="24"/>
  <c r="FV45" i="24"/>
  <c r="FI45" i="24"/>
  <c r="FL45" i="24"/>
  <c r="FK45" i="24"/>
  <c r="FJ45" i="24"/>
  <c r="EW45" i="24"/>
  <c r="FA45" i="24" s="1"/>
  <c r="EZ45" i="24"/>
  <c r="EY45" i="24"/>
  <c r="EX45" i="24"/>
  <c r="EK45" i="24"/>
  <c r="EO45" i="24" s="1"/>
  <c r="EN45" i="24"/>
  <c r="EM45" i="24"/>
  <c r="EL45" i="24"/>
  <c r="DM45" i="24"/>
  <c r="DJ45" i="24" s="1"/>
  <c r="DP45" i="24"/>
  <c r="DO45" i="24"/>
  <c r="DN45" i="24"/>
  <c r="KB41" i="24"/>
  <c r="KA41" i="24"/>
  <c r="JZ41" i="24"/>
  <c r="JQ41" i="24"/>
  <c r="JP41" i="24"/>
  <c r="JO41" i="24"/>
  <c r="JN41" i="24"/>
  <c r="JJ41" i="24"/>
  <c r="JI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M41" i="24" s="1"/>
  <c r="FL41" i="24"/>
  <c r="FK41" i="24"/>
  <c r="FJ41" i="24"/>
  <c r="EW41" i="24"/>
  <c r="ES41" i="24" s="1"/>
  <c r="EZ41" i="24"/>
  <c r="EY41" i="24"/>
  <c r="EX41" i="24"/>
  <c r="EK41" i="24"/>
  <c r="EJ41" i="24" s="1"/>
  <c r="EN41" i="24"/>
  <c r="EM41" i="24"/>
  <c r="EL41" i="24"/>
  <c r="DM41" i="24"/>
  <c r="DK41" i="24" s="1"/>
  <c r="DP41" i="24"/>
  <c r="DO41" i="24"/>
  <c r="DN41" i="24"/>
  <c r="KB40" i="24"/>
  <c r="KA40" i="24"/>
  <c r="JZ40" i="24"/>
  <c r="JP40" i="24"/>
  <c r="JO40" i="24"/>
  <c r="JN40" i="24"/>
  <c r="JJ40" i="24"/>
  <c r="JI40" i="24"/>
  <c r="JD40" i="24"/>
  <c r="JC40" i="24"/>
  <c r="JB40" i="24"/>
  <c r="IR40" i="24"/>
  <c r="IQ40" i="24"/>
  <c r="IP40" i="24"/>
  <c r="IK40" i="24"/>
  <c r="IF40" i="24"/>
  <c r="IE40" i="24"/>
  <c r="ID40" i="24"/>
  <c r="HT40" i="24"/>
  <c r="HS40" i="24"/>
  <c r="HR40" i="24"/>
  <c r="HH40" i="24"/>
  <c r="HG40" i="24"/>
  <c r="HF40" i="24"/>
  <c r="GV40" i="24"/>
  <c r="GU40" i="24"/>
  <c r="GT40" i="24"/>
  <c r="GJ40" i="24"/>
  <c r="GI40" i="24"/>
  <c r="GH40" i="24"/>
  <c r="FX40" i="24"/>
  <c r="FW40" i="24"/>
  <c r="FV40" i="24"/>
  <c r="FI40" i="24"/>
  <c r="FE40" i="24" s="1"/>
  <c r="FL40" i="24"/>
  <c r="FK40" i="24"/>
  <c r="FJ40" i="24"/>
  <c r="EW40" i="24"/>
  <c r="ET40" i="24" s="1"/>
  <c r="EZ40" i="24"/>
  <c r="EY40" i="24"/>
  <c r="EX40" i="24"/>
  <c r="EK40" i="24"/>
  <c r="EN40" i="24"/>
  <c r="EM40" i="24"/>
  <c r="EL40" i="24"/>
  <c r="DM40" i="24"/>
  <c r="DI40" i="24" s="1"/>
  <c r="DP40" i="24"/>
  <c r="DO40" i="24"/>
  <c r="DN40" i="24"/>
  <c r="KB17" i="24"/>
  <c r="KA17" i="24"/>
  <c r="JZ17" i="24"/>
  <c r="JP17" i="24"/>
  <c r="JO17" i="24"/>
  <c r="JN17" i="24"/>
  <c r="JI17" i="24"/>
  <c r="JD17" i="24"/>
  <c r="JC17" i="24"/>
  <c r="JB17" i="24"/>
  <c r="IS17" i="24"/>
  <c r="IR17" i="24"/>
  <c r="IQ17" i="24"/>
  <c r="IP17" i="24"/>
  <c r="IF17" i="24"/>
  <c r="IE17" i="24"/>
  <c r="ID17" i="24"/>
  <c r="HT17" i="24"/>
  <c r="HS17" i="24"/>
  <c r="HR17" i="24"/>
  <c r="HH17" i="24"/>
  <c r="HG17" i="24"/>
  <c r="HF17" i="24"/>
  <c r="GV17" i="24"/>
  <c r="GU17" i="24"/>
  <c r="GT17" i="24"/>
  <c r="GJ17" i="24"/>
  <c r="GI17" i="24"/>
  <c r="GH17" i="24"/>
  <c r="GC17" i="24"/>
  <c r="FX17" i="24"/>
  <c r="FW17" i="24"/>
  <c r="FV17" i="24"/>
  <c r="FI17" i="24"/>
  <c r="FM17" i="24" s="1"/>
  <c r="FL17" i="24"/>
  <c r="FK17" i="24"/>
  <c r="FJ17" i="24"/>
  <c r="EW17" i="24"/>
  <c r="ES17" i="24" s="1"/>
  <c r="EZ17" i="24"/>
  <c r="EY17" i="24"/>
  <c r="EX17" i="24"/>
  <c r="EK17" i="24"/>
  <c r="EI17" i="24" s="1"/>
  <c r="EN17" i="24"/>
  <c r="EM17" i="24"/>
  <c r="EL17" i="24"/>
  <c r="DM17" i="24"/>
  <c r="DL17" i="24" s="1"/>
  <c r="DP17" i="24"/>
  <c r="DO17" i="24"/>
  <c r="DN17" i="24"/>
  <c r="KB39" i="24"/>
  <c r="KA39" i="24"/>
  <c r="JZ39" i="24"/>
  <c r="JP39" i="24"/>
  <c r="JO39" i="24"/>
  <c r="JN39" i="24"/>
  <c r="JD39" i="24"/>
  <c r="JC39" i="24"/>
  <c r="JB39" i="24"/>
  <c r="IR39" i="24"/>
  <c r="IQ39" i="24"/>
  <c r="IP39" i="24"/>
  <c r="IF39" i="24"/>
  <c r="IE39" i="24"/>
  <c r="ID39" i="24"/>
  <c r="HU39" i="24"/>
  <c r="HT39" i="24"/>
  <c r="HS39" i="24"/>
  <c r="HR39" i="24"/>
  <c r="HH39" i="24"/>
  <c r="HG39" i="24"/>
  <c r="HF39" i="24"/>
  <c r="GV39" i="24"/>
  <c r="GU39" i="24"/>
  <c r="GT39" i="24"/>
  <c r="GJ39" i="24"/>
  <c r="GI39" i="24"/>
  <c r="GH39" i="24"/>
  <c r="FX39" i="24"/>
  <c r="FW39" i="24"/>
  <c r="FV39" i="24"/>
  <c r="FI39" i="24"/>
  <c r="FE39" i="24" s="1"/>
  <c r="FL39" i="24"/>
  <c r="FK39" i="24"/>
  <c r="FJ39" i="24"/>
  <c r="EW39" i="24"/>
  <c r="EU39" i="24" s="1"/>
  <c r="EZ39" i="24"/>
  <c r="EY39" i="24"/>
  <c r="EX39" i="24"/>
  <c r="EK39" i="24"/>
  <c r="EI39" i="24" s="1"/>
  <c r="EN39" i="24"/>
  <c r="EM39" i="24"/>
  <c r="EL39" i="24"/>
  <c r="DM39" i="24"/>
  <c r="DP39" i="24"/>
  <c r="DO39" i="24"/>
  <c r="DN39" i="24"/>
  <c r="KB38" i="24"/>
  <c r="KA38" i="24"/>
  <c r="JZ38" i="24"/>
  <c r="JP38" i="24"/>
  <c r="JO38" i="24"/>
  <c r="JN38" i="24"/>
  <c r="JD38" i="24"/>
  <c r="JC38" i="24"/>
  <c r="JB38" i="24"/>
  <c r="IS38" i="24"/>
  <c r="IR38" i="24"/>
  <c r="IQ38" i="24"/>
  <c r="IP38" i="24"/>
  <c r="IL38" i="24"/>
  <c r="IK38" i="24"/>
  <c r="IF38" i="24"/>
  <c r="IE38" i="24"/>
  <c r="ID38" i="24"/>
  <c r="HU38" i="24"/>
  <c r="HT38" i="24"/>
  <c r="HS38" i="24"/>
  <c r="HR38" i="24"/>
  <c r="HN38" i="24"/>
  <c r="HM38" i="24"/>
  <c r="HH38" i="24"/>
  <c r="HG38" i="24"/>
  <c r="HF38" i="24"/>
  <c r="GV38" i="24"/>
  <c r="GU38" i="24"/>
  <c r="GT38" i="24"/>
  <c r="GJ38" i="24"/>
  <c r="GI38" i="24"/>
  <c r="GH38" i="24"/>
  <c r="FX38" i="24"/>
  <c r="FW38" i="24"/>
  <c r="FV38" i="24"/>
  <c r="FI38" i="24"/>
  <c r="FG38" i="24" s="1"/>
  <c r="FL38" i="24"/>
  <c r="FK38" i="24"/>
  <c r="FJ38" i="24"/>
  <c r="EW38" i="24"/>
  <c r="EU38" i="24" s="1"/>
  <c r="EZ38" i="24"/>
  <c r="EY38" i="24"/>
  <c r="EX38" i="24"/>
  <c r="EK38" i="24"/>
  <c r="EI38" i="24" s="1"/>
  <c r="EN38" i="24"/>
  <c r="EM38" i="24"/>
  <c r="EL38" i="24"/>
  <c r="DM38" i="24"/>
  <c r="DK38" i="24" s="1"/>
  <c r="DP38" i="24"/>
  <c r="DO38" i="24"/>
  <c r="DN38" i="24"/>
  <c r="KB34" i="24"/>
  <c r="KA34" i="24"/>
  <c r="JZ34" i="24"/>
  <c r="JP34" i="24"/>
  <c r="JO34" i="24"/>
  <c r="JN34" i="24"/>
  <c r="JD34" i="24"/>
  <c r="JC34" i="24"/>
  <c r="JB34" i="24"/>
  <c r="IR34" i="24"/>
  <c r="IQ34" i="24"/>
  <c r="IP34" i="24"/>
  <c r="IL34" i="24"/>
  <c r="IK34" i="24"/>
  <c r="IF34" i="24"/>
  <c r="IE34" i="24"/>
  <c r="ID34" i="24"/>
  <c r="HU34" i="24"/>
  <c r="HT34" i="24"/>
  <c r="HS34" i="24"/>
  <c r="HR34" i="24"/>
  <c r="HH34" i="24"/>
  <c r="HG34" i="24"/>
  <c r="HF34" i="24"/>
  <c r="GV34" i="24"/>
  <c r="GU34" i="24"/>
  <c r="GT34" i="24"/>
  <c r="GJ34" i="24"/>
  <c r="GI34" i="24"/>
  <c r="GH34" i="24"/>
  <c r="FX34" i="24"/>
  <c r="FW34" i="24"/>
  <c r="FV34" i="24"/>
  <c r="FI34" i="24"/>
  <c r="FE34" i="24" s="1"/>
  <c r="FL34" i="24"/>
  <c r="FK34" i="24"/>
  <c r="FJ34" i="24"/>
  <c r="EW34" i="24"/>
  <c r="FA34" i="24" s="1"/>
  <c r="EZ34" i="24"/>
  <c r="EY34" i="24"/>
  <c r="EX34" i="24"/>
  <c r="EK34" i="24"/>
  <c r="EG34" i="24" s="1"/>
  <c r="EN34" i="24"/>
  <c r="EM34" i="24"/>
  <c r="EL34" i="24"/>
  <c r="DM34" i="24"/>
  <c r="DK34" i="24" s="1"/>
  <c r="DP34" i="24"/>
  <c r="DO34" i="24"/>
  <c r="DN34" i="24"/>
  <c r="KB37" i="24"/>
  <c r="KA37" i="24"/>
  <c r="JZ37" i="24"/>
  <c r="JP37" i="24"/>
  <c r="JO37" i="24"/>
  <c r="JN37" i="24"/>
  <c r="JD37" i="24"/>
  <c r="JC37" i="24"/>
  <c r="JB37" i="24"/>
  <c r="IR37" i="24"/>
  <c r="IQ37" i="24"/>
  <c r="IP37" i="24"/>
  <c r="IL37" i="24"/>
  <c r="IF37" i="24"/>
  <c r="IE37" i="24"/>
  <c r="ID37" i="24"/>
  <c r="HT37" i="24"/>
  <c r="HS37" i="24"/>
  <c r="HR37" i="24"/>
  <c r="HH37" i="24"/>
  <c r="HG37" i="24"/>
  <c r="HF37" i="24"/>
  <c r="GW37" i="24"/>
  <c r="GV37" i="24"/>
  <c r="GU37" i="24"/>
  <c r="GT37" i="24"/>
  <c r="GP37" i="24"/>
  <c r="GO37" i="24"/>
  <c r="GJ37" i="24"/>
  <c r="GI37" i="24"/>
  <c r="GH37" i="24"/>
  <c r="FX37" i="24"/>
  <c r="FW37" i="24"/>
  <c r="FV37" i="24"/>
  <c r="FI37" i="24"/>
  <c r="FM37" i="24" s="1"/>
  <c r="FL37" i="24"/>
  <c r="FK37" i="24"/>
  <c r="FJ37" i="24"/>
  <c r="EW37" i="24"/>
  <c r="ES37" i="24" s="1"/>
  <c r="EZ37" i="24"/>
  <c r="EY37" i="24"/>
  <c r="EX37" i="24"/>
  <c r="EK37" i="24"/>
  <c r="EI37" i="24" s="1"/>
  <c r="EN37" i="24"/>
  <c r="EM37" i="24"/>
  <c r="EL37" i="24"/>
  <c r="DM37" i="24"/>
  <c r="DL37" i="24" s="1"/>
  <c r="DP37" i="24"/>
  <c r="DO37" i="24"/>
  <c r="DN37" i="24"/>
  <c r="KB36" i="24"/>
  <c r="KA36" i="24"/>
  <c r="JZ36" i="24"/>
  <c r="JP36" i="24"/>
  <c r="JO36" i="24"/>
  <c r="JN36" i="24"/>
  <c r="JD36" i="24"/>
  <c r="JC36" i="24"/>
  <c r="JB36" i="24"/>
  <c r="IR36" i="24"/>
  <c r="IQ36" i="24"/>
  <c r="IP36" i="24"/>
  <c r="IF36" i="24"/>
  <c r="IE36" i="24"/>
  <c r="ID36" i="24"/>
  <c r="HT36" i="24"/>
  <c r="HS36" i="24"/>
  <c r="HR36" i="24"/>
  <c r="HH36" i="24"/>
  <c r="HG36" i="24"/>
  <c r="HF36" i="24"/>
  <c r="GV36" i="24"/>
  <c r="GU36" i="24"/>
  <c r="GT36" i="24"/>
  <c r="GJ36" i="24"/>
  <c r="GI36" i="24"/>
  <c r="GH36" i="24"/>
  <c r="FX36" i="24"/>
  <c r="FW36" i="24"/>
  <c r="FV36" i="24"/>
  <c r="FI36" i="24"/>
  <c r="FG36" i="24" s="1"/>
  <c r="FL36" i="24"/>
  <c r="FK36" i="24"/>
  <c r="FJ36" i="24"/>
  <c r="EW36" i="24"/>
  <c r="EU36" i="24" s="1"/>
  <c r="EZ36" i="24"/>
  <c r="EY36" i="24"/>
  <c r="EX36" i="24"/>
  <c r="EK36" i="24"/>
  <c r="EI36" i="24" s="1"/>
  <c r="EN36" i="24"/>
  <c r="EM36" i="24"/>
  <c r="EL36" i="24"/>
  <c r="DM36" i="24"/>
  <c r="DK36" i="24" s="1"/>
  <c r="DP36" i="24"/>
  <c r="DO36" i="24"/>
  <c r="DN36" i="24"/>
  <c r="KC15" i="24"/>
  <c r="KB15" i="24"/>
  <c r="KA15" i="24"/>
  <c r="JZ15" i="24"/>
  <c r="JV15" i="24"/>
  <c r="JU15" i="24"/>
  <c r="JP15" i="24"/>
  <c r="JO15" i="24"/>
  <c r="JN15" i="24"/>
  <c r="JD15" i="24"/>
  <c r="JC15" i="24"/>
  <c r="JB15" i="24"/>
  <c r="IR15" i="24"/>
  <c r="IQ15" i="24"/>
  <c r="IP15" i="24"/>
  <c r="IF15" i="24"/>
  <c r="IE15" i="24"/>
  <c r="ID15" i="24"/>
  <c r="HT15" i="24"/>
  <c r="HS15" i="24"/>
  <c r="HR15" i="24"/>
  <c r="HN15" i="24"/>
  <c r="HM15" i="24"/>
  <c r="HH15" i="24"/>
  <c r="HG15" i="24"/>
  <c r="HF15" i="24"/>
  <c r="GV15" i="24"/>
  <c r="GU15" i="24"/>
  <c r="GT15" i="24"/>
  <c r="GJ15" i="24"/>
  <c r="GI15" i="24"/>
  <c r="GH15" i="24"/>
  <c r="FY15" i="24"/>
  <c r="FX15" i="24"/>
  <c r="FW15" i="24"/>
  <c r="FV15" i="24"/>
  <c r="FR15" i="24"/>
  <c r="FQ15" i="24"/>
  <c r="FI15" i="24"/>
  <c r="FG15" i="24" s="1"/>
  <c r="FL15" i="24"/>
  <c r="FK15" i="24"/>
  <c r="FJ15" i="24"/>
  <c r="EW15" i="24"/>
  <c r="ET15" i="24" s="1"/>
  <c r="EZ15" i="24"/>
  <c r="EY15" i="24"/>
  <c r="EX15" i="24"/>
  <c r="EK15" i="24"/>
  <c r="EI15" i="24" s="1"/>
  <c r="EN15" i="24"/>
  <c r="EM15" i="24"/>
  <c r="EL15" i="24"/>
  <c r="DM15" i="24"/>
  <c r="DK15" i="24" s="1"/>
  <c r="DP15" i="24"/>
  <c r="DO15" i="24"/>
  <c r="DN15" i="24"/>
  <c r="KC14" i="24"/>
  <c r="KB14" i="24"/>
  <c r="KA14" i="24"/>
  <c r="JZ14" i="24"/>
  <c r="JV14" i="24"/>
  <c r="JU14" i="24"/>
  <c r="JP14" i="24"/>
  <c r="JO14" i="24"/>
  <c r="JN14" i="24"/>
  <c r="JD14" i="24"/>
  <c r="JC14" i="24"/>
  <c r="JB14" i="24"/>
  <c r="IR14" i="24"/>
  <c r="IQ14" i="24"/>
  <c r="IP14" i="24"/>
  <c r="IF14" i="24"/>
  <c r="IE14" i="24"/>
  <c r="ID14" i="24"/>
  <c r="HT14" i="24"/>
  <c r="HS14" i="24"/>
  <c r="HR14" i="24"/>
  <c r="HH14" i="24"/>
  <c r="HG14" i="24"/>
  <c r="HF14" i="24"/>
  <c r="GW14" i="24"/>
  <c r="GV14" i="24"/>
  <c r="GU14" i="24"/>
  <c r="GT14" i="24"/>
  <c r="GP14" i="24"/>
  <c r="GJ14" i="24"/>
  <c r="GI14" i="24"/>
  <c r="GH14" i="24"/>
  <c r="FX14" i="24"/>
  <c r="FW14" i="24"/>
  <c r="FV14" i="24"/>
  <c r="FI14" i="24"/>
  <c r="FF14" i="24" s="1"/>
  <c r="FL14" i="24"/>
  <c r="FK14" i="24"/>
  <c r="FJ14" i="24"/>
  <c r="EW14" i="24"/>
  <c r="EU14" i="24" s="1"/>
  <c r="EZ14" i="24"/>
  <c r="EY14" i="24"/>
  <c r="EX14" i="24"/>
  <c r="EK14" i="24"/>
  <c r="EO14" i="24" s="1"/>
  <c r="EN14" i="24"/>
  <c r="EM14" i="24"/>
  <c r="EL14" i="24"/>
  <c r="DY14" i="24"/>
  <c r="DW14" i="24" s="1"/>
  <c r="EB14" i="24"/>
  <c r="EA14" i="24"/>
  <c r="DZ14" i="24"/>
  <c r="DM14" i="24"/>
  <c r="DJ14" i="24" s="1"/>
  <c r="DP14" i="24"/>
  <c r="DO14" i="24"/>
  <c r="DN14" i="24"/>
  <c r="KB13" i="24"/>
  <c r="KA13" i="24"/>
  <c r="JZ13" i="24"/>
  <c r="JP13" i="24"/>
  <c r="JO13" i="24"/>
  <c r="JN13" i="24"/>
  <c r="JE13" i="24"/>
  <c r="JD13" i="24"/>
  <c r="JC13" i="24"/>
  <c r="JB13" i="24"/>
  <c r="IR13" i="24"/>
  <c r="IQ13" i="24"/>
  <c r="IP13" i="24"/>
  <c r="IF13" i="24"/>
  <c r="IE13" i="24"/>
  <c r="ID13" i="24"/>
  <c r="HT13" i="24"/>
  <c r="HS13" i="24"/>
  <c r="HR13" i="24"/>
  <c r="HN13" i="24"/>
  <c r="HH13" i="24"/>
  <c r="HG13" i="24"/>
  <c r="HF13" i="24"/>
  <c r="GV13" i="24"/>
  <c r="GU13" i="24"/>
  <c r="GT13" i="24"/>
  <c r="GJ13" i="24"/>
  <c r="GI13" i="24"/>
  <c r="GH13" i="24"/>
  <c r="FX13" i="24"/>
  <c r="FW13" i="24"/>
  <c r="FV13" i="24"/>
  <c r="FI13" i="24"/>
  <c r="FG13" i="24" s="1"/>
  <c r="FL13" i="24"/>
  <c r="FK13" i="24"/>
  <c r="FJ13" i="24"/>
  <c r="EW13" i="24"/>
  <c r="FA13" i="24" s="1"/>
  <c r="EZ13" i="24"/>
  <c r="EY13" i="24"/>
  <c r="EX13" i="24"/>
  <c r="EK13" i="24"/>
  <c r="EI13" i="24" s="1"/>
  <c r="EN13" i="24"/>
  <c r="EM13" i="24"/>
  <c r="EL13" i="24"/>
  <c r="DY13" i="24"/>
  <c r="DV13" i="24" s="1"/>
  <c r="EB13" i="24"/>
  <c r="EA13" i="24"/>
  <c r="DZ13" i="24"/>
  <c r="DM13" i="24"/>
  <c r="DL13" i="24" s="1"/>
  <c r="DP13" i="24"/>
  <c r="DO13" i="24"/>
  <c r="DN13" i="24"/>
  <c r="KC12" i="24"/>
  <c r="KB12" i="24"/>
  <c r="KA12" i="24"/>
  <c r="JZ12" i="24"/>
  <c r="JU12" i="24"/>
  <c r="JP12" i="24"/>
  <c r="JO12" i="24"/>
  <c r="JN12" i="24"/>
  <c r="JE12" i="24"/>
  <c r="JD12" i="24"/>
  <c r="JC12" i="24"/>
  <c r="JB12" i="24"/>
  <c r="IX12" i="24"/>
  <c r="IW12" i="24"/>
  <c r="IR12" i="24"/>
  <c r="IQ12" i="24"/>
  <c r="IP12" i="24"/>
  <c r="IF12" i="24"/>
  <c r="IE12" i="24"/>
  <c r="ID12" i="24"/>
  <c r="HT12" i="24"/>
  <c r="HS12" i="24"/>
  <c r="HR12" i="24"/>
  <c r="HH12" i="24"/>
  <c r="HG12" i="24"/>
  <c r="HF12" i="24"/>
  <c r="GV12" i="24"/>
  <c r="GU12" i="24"/>
  <c r="GT12" i="24"/>
  <c r="GO12" i="24"/>
  <c r="GJ12" i="24"/>
  <c r="GI12" i="24"/>
  <c r="GH12" i="24"/>
  <c r="FX12" i="24"/>
  <c r="FW12" i="24"/>
  <c r="FV12" i="24"/>
  <c r="FR12" i="24"/>
  <c r="FQ12" i="24"/>
  <c r="FI12" i="24"/>
  <c r="FM12" i="24" s="1"/>
  <c r="FL12" i="24"/>
  <c r="FK12" i="24"/>
  <c r="FJ12" i="24"/>
  <c r="EW12" i="24"/>
  <c r="EU12" i="24" s="1"/>
  <c r="EZ12" i="24"/>
  <c r="EY12" i="24"/>
  <c r="EX12" i="24"/>
  <c r="EK12" i="24"/>
  <c r="EH12" i="24" s="1"/>
  <c r="EN12" i="24"/>
  <c r="EM12" i="24"/>
  <c r="EL12" i="24"/>
  <c r="DY12" i="24"/>
  <c r="DX12" i="24" s="1"/>
  <c r="EB12" i="24"/>
  <c r="EA12" i="24"/>
  <c r="DZ12" i="24"/>
  <c r="DM12" i="24"/>
  <c r="DP12" i="24"/>
  <c r="DO12" i="24"/>
  <c r="DN12" i="24"/>
  <c r="KC11" i="24"/>
  <c r="KB11" i="24"/>
  <c r="KA11" i="24"/>
  <c r="JZ11" i="24"/>
  <c r="JP11" i="24"/>
  <c r="JO11" i="24"/>
  <c r="JN11" i="24"/>
  <c r="JE11" i="24"/>
  <c r="JD11" i="24"/>
  <c r="JC11" i="24"/>
  <c r="JB11" i="24"/>
  <c r="IX11" i="24"/>
  <c r="IW11" i="24"/>
  <c r="IR11" i="24"/>
  <c r="IQ11" i="24"/>
  <c r="IP11" i="24"/>
  <c r="IG11" i="24"/>
  <c r="IF11" i="24"/>
  <c r="IE11" i="24"/>
  <c r="ID11" i="24"/>
  <c r="HT11" i="24"/>
  <c r="HS11" i="24"/>
  <c r="HR11" i="24"/>
  <c r="HH11" i="24"/>
  <c r="HG11" i="24"/>
  <c r="HF11" i="24"/>
  <c r="GV11" i="24"/>
  <c r="GU11" i="24"/>
  <c r="GT11" i="24"/>
  <c r="GJ11" i="24"/>
  <c r="GI11" i="24"/>
  <c r="GH11" i="24"/>
  <c r="FX11" i="24"/>
  <c r="FW11" i="24"/>
  <c r="FV11" i="24"/>
  <c r="FI11" i="24"/>
  <c r="FG11" i="24" s="1"/>
  <c r="FL11" i="24"/>
  <c r="FK11" i="24"/>
  <c r="FJ11" i="24"/>
  <c r="EW11" i="24"/>
  <c r="ET11" i="24" s="1"/>
  <c r="EZ11" i="24"/>
  <c r="EY11" i="24"/>
  <c r="EX11" i="24"/>
  <c r="EK11" i="24"/>
  <c r="EI11" i="24" s="1"/>
  <c r="EN11" i="24"/>
  <c r="EM11" i="24"/>
  <c r="EL11" i="24"/>
  <c r="DY11" i="24"/>
  <c r="EB11" i="24"/>
  <c r="EA11" i="24"/>
  <c r="DZ11" i="24"/>
  <c r="DM11" i="24"/>
  <c r="DK11" i="24" s="1"/>
  <c r="DP11" i="24"/>
  <c r="DO11" i="24"/>
  <c r="DN11" i="24"/>
  <c r="F27" i="2"/>
  <c r="E27" i="2" s="1"/>
  <c r="K5" i="21"/>
  <c r="F5" i="2"/>
  <c r="E5" i="2"/>
  <c r="F29" i="2"/>
  <c r="E29" i="2"/>
  <c r="F6" i="2"/>
  <c r="E6" i="2"/>
  <c r="F33" i="2"/>
  <c r="E33" i="2"/>
  <c r="F31" i="2"/>
  <c r="E31" i="2"/>
  <c r="F16" i="2"/>
  <c r="E16" i="2"/>
  <c r="F25" i="2"/>
  <c r="E25" i="2"/>
  <c r="F22" i="2"/>
  <c r="E22" i="2"/>
  <c r="F21" i="2"/>
  <c r="E21" i="2"/>
  <c r="F30" i="2"/>
  <c r="E30" i="2"/>
  <c r="F18" i="2"/>
  <c r="E18" i="2" s="1"/>
  <c r="F32" i="2"/>
  <c r="E32" i="2"/>
  <c r="F28" i="2"/>
  <c r="E28" i="2" s="1"/>
  <c r="F26" i="2"/>
  <c r="E26" i="2" s="1"/>
  <c r="F24" i="2"/>
  <c r="E24" i="2" s="1"/>
  <c r="F23" i="2"/>
  <c r="E23" i="2"/>
  <c r="F20" i="2"/>
  <c r="E20" i="2" s="1"/>
  <c r="F19" i="2"/>
  <c r="E19" i="2"/>
  <c r="F17" i="2"/>
  <c r="E17" i="2"/>
  <c r="F15" i="2"/>
  <c r="E15" i="2"/>
  <c r="F14" i="2"/>
  <c r="E14" i="2"/>
  <c r="F10" i="2"/>
  <c r="E10" i="2"/>
  <c r="F13" i="2"/>
  <c r="E13" i="2"/>
  <c r="F12" i="2"/>
  <c r="E12" i="2"/>
  <c r="F11" i="2"/>
  <c r="E11" i="2"/>
  <c r="F9" i="2"/>
  <c r="E9" i="2"/>
  <c r="F8" i="2"/>
  <c r="E8" i="2" s="1"/>
  <c r="F7" i="2"/>
  <c r="E7" i="2" s="1"/>
  <c r="F4" i="2"/>
  <c r="E4" i="2"/>
  <c r="F3" i="2"/>
  <c r="E3" i="2" s="1"/>
  <c r="F2" i="2"/>
  <c r="E2" i="2" s="1"/>
  <c r="I29" i="12"/>
  <c r="I23" i="12"/>
  <c r="B26" i="23"/>
  <c r="B2" i="23"/>
  <c r="B30" i="23"/>
  <c r="B29" i="23"/>
  <c r="B28" i="23"/>
  <c r="B27" i="23"/>
  <c r="B25" i="23"/>
  <c r="B24" i="23"/>
  <c r="B23" i="23"/>
  <c r="B20" i="23"/>
  <c r="B19" i="23"/>
  <c r="B18" i="23"/>
  <c r="B17" i="23"/>
  <c r="B16" i="23"/>
  <c r="B15" i="23"/>
  <c r="B14" i="23"/>
  <c r="B13" i="23"/>
  <c r="B12" i="23"/>
  <c r="B11" i="23"/>
  <c r="B10" i="23"/>
  <c r="B9" i="23"/>
  <c r="B8" i="23"/>
  <c r="B7" i="23"/>
  <c r="U1" i="12"/>
  <c r="U24" i="12" s="1"/>
  <c r="U23" i="12"/>
  <c r="B3" i="23"/>
  <c r="B31" i="23"/>
  <c r="V30" i="23"/>
  <c r="B6" i="23"/>
  <c r="T1" i="12"/>
  <c r="T2" i="12" s="1"/>
  <c r="S1" i="12"/>
  <c r="S2" i="12" s="1"/>
  <c r="R1" i="12"/>
  <c r="R2" i="12" s="1"/>
  <c r="Q1" i="12"/>
  <c r="Q2" i="12" s="1"/>
  <c r="P1" i="12"/>
  <c r="P2" i="12" s="1"/>
  <c r="O1" i="12"/>
  <c r="O30" i="12" s="1"/>
  <c r="O2" i="12"/>
  <c r="N1" i="12"/>
  <c r="N2" i="12" s="1"/>
  <c r="M1" i="12"/>
  <c r="M2" i="12" s="1"/>
  <c r="L1" i="12"/>
  <c r="L2" i="12" s="1"/>
  <c r="K1" i="12"/>
  <c r="K2" i="12" s="1"/>
  <c r="J1" i="12"/>
  <c r="J2" i="12" s="1"/>
  <c r="H1" i="12"/>
  <c r="H2" i="12" s="1"/>
  <c r="G1" i="12"/>
  <c r="G2" i="12" s="1"/>
  <c r="F1" i="12"/>
  <c r="F24" i="12" s="1"/>
  <c r="F2" i="12"/>
  <c r="E1" i="12"/>
  <c r="E2" i="12" s="1"/>
  <c r="D1" i="12"/>
  <c r="D2" i="12"/>
  <c r="C1" i="12"/>
  <c r="C2" i="12" s="1"/>
  <c r="B1" i="12"/>
  <c r="B2" i="12" s="1"/>
  <c r="U29" i="12"/>
  <c r="U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22" i="12"/>
  <c r="E24" i="12"/>
  <c r="M22" i="12"/>
  <c r="M24" i="12"/>
  <c r="B22" i="12"/>
  <c r="B24" i="12"/>
  <c r="N22" i="12"/>
  <c r="N24" i="12"/>
  <c r="O22" i="12"/>
  <c r="O24" i="12"/>
  <c r="D22" i="12"/>
  <c r="D24" i="12"/>
  <c r="H22" i="12"/>
  <c r="P24" i="12"/>
  <c r="J24" i="12"/>
  <c r="S30" i="12"/>
  <c r="S22" i="12"/>
  <c r="S24" i="12"/>
  <c r="F22" i="12"/>
  <c r="D30" i="12"/>
  <c r="B30" i="12"/>
  <c r="F30" i="12"/>
  <c r="J30" i="12"/>
  <c r="N30" i="12"/>
  <c r="M30" i="12"/>
  <c r="J5" i="21"/>
  <c r="I5" i="21"/>
  <c r="H5" i="21"/>
  <c r="G5" i="21"/>
  <c r="F5" i="21"/>
  <c r="E5" i="21"/>
  <c r="A6" i="21"/>
  <c r="A5" i="21"/>
  <c r="A2" i="21"/>
  <c r="HZ64" i="24" l="1"/>
  <c r="GP12" i="24"/>
  <c r="HU14" i="24"/>
  <c r="IS37" i="24"/>
  <c r="JU50" i="24"/>
  <c r="JI38" i="24"/>
  <c r="IL85" i="24"/>
  <c r="IL83" i="24"/>
  <c r="HI41" i="24"/>
  <c r="JI102" i="24"/>
  <c r="FQ98" i="24"/>
  <c r="IS100" i="24"/>
  <c r="JU26" i="24"/>
  <c r="IG91" i="24"/>
  <c r="FR98" i="24"/>
  <c r="HU113" i="24"/>
  <c r="GK63" i="24"/>
  <c r="GW68" i="24"/>
  <c r="GC102" i="24"/>
  <c r="HZ107" i="24"/>
  <c r="GD108" i="24"/>
  <c r="HY112" i="24"/>
  <c r="JU115" i="24"/>
  <c r="HU12" i="24"/>
  <c r="HY17" i="24"/>
  <c r="IW48" i="24"/>
  <c r="HU55" i="24"/>
  <c r="IK13" i="24"/>
  <c r="IX48" i="24"/>
  <c r="GK105" i="24"/>
  <c r="HI60" i="24"/>
  <c r="HU11" i="24"/>
  <c r="HA106" i="24"/>
  <c r="GP96" i="24"/>
  <c r="JV18" i="24"/>
  <c r="FY11" i="24"/>
  <c r="HI85" i="24"/>
  <c r="IK37" i="24"/>
  <c r="HN54" i="24"/>
  <c r="JI105" i="24"/>
  <c r="HI64" i="24"/>
  <c r="FR114" i="24"/>
  <c r="JQ122" i="24"/>
  <c r="IL13" i="24"/>
  <c r="GW96" i="24"/>
  <c r="KC113" i="24"/>
  <c r="GD34" i="24"/>
  <c r="JJ85" i="24"/>
  <c r="FR93" i="24"/>
  <c r="IX25" i="24"/>
  <c r="JV46" i="24"/>
  <c r="JQ36" i="24"/>
  <c r="HM68" i="24"/>
  <c r="HY86" i="24"/>
  <c r="IG108" i="24"/>
  <c r="IS119" i="24"/>
  <c r="GP11" i="24"/>
  <c r="GK39" i="24"/>
  <c r="JE22" i="24"/>
  <c r="JE25" i="24"/>
  <c r="HZ86" i="24"/>
  <c r="JE110" i="24"/>
  <c r="HB40" i="24"/>
  <c r="JQ85" i="24"/>
  <c r="HU98" i="24"/>
  <c r="HA36" i="24"/>
  <c r="IG38" i="24"/>
  <c r="GW26" i="24"/>
  <c r="JV26" i="24"/>
  <c r="JE47" i="24"/>
  <c r="HI63" i="24"/>
  <c r="JI57" i="24"/>
  <c r="HB38" i="24"/>
  <c r="GD54" i="24"/>
  <c r="JV47" i="24"/>
  <c r="HU18" i="24"/>
  <c r="GD17" i="24"/>
  <c r="GW48" i="24"/>
  <c r="HI18" i="24"/>
  <c r="IK20" i="24"/>
  <c r="HN82" i="24"/>
  <c r="JU84" i="24"/>
  <c r="KC91" i="24"/>
  <c r="GO102" i="24"/>
  <c r="IX117" i="24"/>
  <c r="JQ58" i="24"/>
  <c r="HM87" i="24"/>
  <c r="GP90" i="24"/>
  <c r="KC94" i="24"/>
  <c r="HY118" i="24"/>
  <c r="IL41" i="24"/>
  <c r="IL15" i="24"/>
  <c r="HY22" i="24"/>
  <c r="HZ118" i="24"/>
  <c r="JQ47" i="24"/>
  <c r="IK21" i="24"/>
  <c r="IL21" i="24"/>
  <c r="GW38" i="24"/>
  <c r="IK41" i="24"/>
  <c r="JV84" i="24"/>
  <c r="IK15" i="24"/>
  <c r="JE54" i="24"/>
  <c r="IG77" i="24"/>
  <c r="HI58" i="24"/>
  <c r="HN87" i="24"/>
  <c r="IS101" i="24"/>
  <c r="JI111" i="24"/>
  <c r="GC121" i="24"/>
  <c r="HU13" i="24"/>
  <c r="JU36" i="24"/>
  <c r="JE46" i="24"/>
  <c r="FR28" i="24"/>
  <c r="KC84" i="24"/>
  <c r="FY85" i="24"/>
  <c r="JU90" i="24"/>
  <c r="GD101" i="24"/>
  <c r="GW102" i="24"/>
  <c r="GD121" i="24"/>
  <c r="HU87" i="24"/>
  <c r="JI101" i="24"/>
  <c r="GW115" i="24"/>
  <c r="JV115" i="24"/>
  <c r="IG118" i="24"/>
  <c r="HU17" i="24"/>
  <c r="GP38" i="24"/>
  <c r="IW54" i="24"/>
  <c r="JI53" i="24"/>
  <c r="HI67" i="24"/>
  <c r="GK85" i="24"/>
  <c r="GP105" i="24"/>
  <c r="IL118" i="24"/>
  <c r="FQ48" i="24"/>
  <c r="HM50" i="24"/>
  <c r="JJ53" i="24"/>
  <c r="IW82" i="24"/>
  <c r="HN117" i="24"/>
  <c r="JU119" i="24"/>
  <c r="GO38" i="24"/>
  <c r="IS15" i="24"/>
  <c r="JJ24" i="24"/>
  <c r="IS41" i="24"/>
  <c r="JI24" i="24"/>
  <c r="JV50" i="24"/>
  <c r="KC111" i="24"/>
  <c r="HY45" i="24"/>
  <c r="JJ47" i="24"/>
  <c r="IS55" i="24"/>
  <c r="IX22" i="24"/>
  <c r="GO28" i="24"/>
  <c r="HI86" i="24"/>
  <c r="KC95" i="24"/>
  <c r="FY96" i="24"/>
  <c r="HZ98" i="24"/>
  <c r="HY77" i="24"/>
  <c r="IX54" i="24"/>
  <c r="HZ77" i="24"/>
  <c r="JV36" i="24"/>
  <c r="IW14" i="24"/>
  <c r="IX14" i="24"/>
  <c r="FY37" i="24"/>
  <c r="HM17" i="24"/>
  <c r="HB41" i="24"/>
  <c r="HN17" i="24"/>
  <c r="JI47" i="24"/>
  <c r="IW22" i="24"/>
  <c r="IX82" i="24"/>
  <c r="JE14" i="24"/>
  <c r="IX40" i="24"/>
  <c r="HZ45" i="24"/>
  <c r="KC46" i="24"/>
  <c r="JI85" i="24"/>
  <c r="GP33" i="24"/>
  <c r="JI91" i="24"/>
  <c r="HM97" i="24"/>
  <c r="IX110" i="24"/>
  <c r="GO118" i="24"/>
  <c r="IK53" i="24"/>
  <c r="HN68" i="24"/>
  <c r="JV88" i="24"/>
  <c r="JU92" i="24"/>
  <c r="JJ101" i="24"/>
  <c r="HB106" i="24"/>
  <c r="GO11" i="24"/>
  <c r="HA38" i="24"/>
  <c r="IL53" i="24"/>
  <c r="JI55" i="24"/>
  <c r="HY64" i="24"/>
  <c r="IK28" i="24"/>
  <c r="HY56" i="24"/>
  <c r="HI88" i="24"/>
  <c r="JV92" i="24"/>
  <c r="IK95" i="24"/>
  <c r="HU97" i="24"/>
  <c r="HM117" i="24"/>
  <c r="JJ121" i="24"/>
  <c r="JI123" i="24"/>
  <c r="CL144" i="24"/>
  <c r="HB36" i="24"/>
  <c r="GC58" i="24"/>
  <c r="GP28" i="24"/>
  <c r="HU68" i="24"/>
  <c r="KC88" i="24"/>
  <c r="JQ101" i="24"/>
  <c r="HI106" i="24"/>
  <c r="JW93" i="24"/>
  <c r="HI38" i="24"/>
  <c r="JQ55" i="24"/>
  <c r="IG64" i="24"/>
  <c r="HZ22" i="24"/>
  <c r="JU25" i="24"/>
  <c r="IS28" i="24"/>
  <c r="GW116" i="24"/>
  <c r="JI116" i="24"/>
  <c r="HU117" i="24"/>
  <c r="JQ123" i="24"/>
  <c r="JV25" i="24"/>
  <c r="KC26" i="24"/>
  <c r="HM30" i="24"/>
  <c r="JQ103" i="24"/>
  <c r="IS48" i="24"/>
  <c r="JI15" i="24"/>
  <c r="FQ26" i="24"/>
  <c r="HN30" i="24"/>
  <c r="HI84" i="24"/>
  <c r="IG88" i="24"/>
  <c r="IK99" i="24"/>
  <c r="FQ46" i="24"/>
  <c r="GW49" i="24"/>
  <c r="KC92" i="24"/>
  <c r="GW11" i="24"/>
  <c r="GK13" i="24"/>
  <c r="IS13" i="24"/>
  <c r="FR50" i="24"/>
  <c r="GO18" i="24"/>
  <c r="JQ54" i="24"/>
  <c r="JJ14" i="24"/>
  <c r="HM20" i="24"/>
  <c r="JI11" i="24"/>
  <c r="IW46" i="24"/>
  <c r="HN20" i="24"/>
  <c r="IG90" i="24"/>
  <c r="JQ98" i="24"/>
  <c r="IL99" i="24"/>
  <c r="HY108" i="24"/>
  <c r="JU111" i="24"/>
  <c r="GD60" i="24"/>
  <c r="FR26" i="24"/>
  <c r="HM11" i="24"/>
  <c r="JJ11" i="24"/>
  <c r="IG22" i="24"/>
  <c r="GO27" i="24"/>
  <c r="JJ83" i="24"/>
  <c r="GC85" i="24"/>
  <c r="HI87" i="24"/>
  <c r="IK101" i="24"/>
  <c r="HZ108" i="24"/>
  <c r="JV111" i="24"/>
  <c r="GK116" i="24"/>
  <c r="IX105" i="24"/>
  <c r="IS12" i="24"/>
  <c r="IW45" i="24"/>
  <c r="HI57" i="24"/>
  <c r="GD58" i="24"/>
  <c r="IW62" i="24"/>
  <c r="HM67" i="24"/>
  <c r="JQ15" i="24"/>
  <c r="HI17" i="24"/>
  <c r="GW18" i="24"/>
  <c r="JI58" i="24"/>
  <c r="FY22" i="24"/>
  <c r="KC25" i="24"/>
  <c r="GD82" i="24"/>
  <c r="GD85" i="24"/>
  <c r="JU93" i="24"/>
  <c r="JQ100" i="24"/>
  <c r="IL101" i="24"/>
  <c r="FQ112" i="24"/>
  <c r="GO115" i="24"/>
  <c r="FQ49" i="24"/>
  <c r="GD55" i="24"/>
  <c r="IK55" i="24"/>
  <c r="JJ58" i="24"/>
  <c r="HA64" i="24"/>
  <c r="HU30" i="24"/>
  <c r="FY90" i="24"/>
  <c r="IW92" i="24"/>
  <c r="JV93" i="24"/>
  <c r="FQ94" i="24"/>
  <c r="JU113" i="24"/>
  <c r="GP115" i="24"/>
  <c r="IS53" i="24"/>
  <c r="JJ15" i="24"/>
  <c r="HM13" i="24"/>
  <c r="JV17" i="24"/>
  <c r="FR40" i="24"/>
  <c r="HU20" i="24"/>
  <c r="IL55" i="24"/>
  <c r="HY59" i="24"/>
  <c r="HB64" i="24"/>
  <c r="FY26" i="24"/>
  <c r="IX92" i="24"/>
  <c r="IS99" i="24"/>
  <c r="IW110" i="24"/>
  <c r="JV113" i="24"/>
  <c r="IK119" i="24"/>
  <c r="HU109" i="24"/>
  <c r="IS118" i="24"/>
  <c r="HI15" i="24"/>
  <c r="KC17" i="24"/>
  <c r="JU45" i="24"/>
  <c r="IL20" i="24"/>
  <c r="GC60" i="24"/>
  <c r="GC30" i="24"/>
  <c r="FR94" i="24"/>
  <c r="HZ94" i="24"/>
  <c r="JV96" i="24"/>
  <c r="KC97" i="24"/>
  <c r="HY100" i="24"/>
  <c r="HN103" i="24"/>
  <c r="HA105" i="24"/>
  <c r="HY109" i="24"/>
  <c r="IS115" i="24"/>
  <c r="HY39" i="24"/>
  <c r="JU24" i="24"/>
  <c r="GP27" i="24"/>
  <c r="IL27" i="24"/>
  <c r="JV67" i="24"/>
  <c r="IK33" i="24"/>
  <c r="FQ88" i="24"/>
  <c r="GD89" i="24"/>
  <c r="IX91" i="24"/>
  <c r="GC97" i="24"/>
  <c r="JJ105" i="24"/>
  <c r="HZ39" i="24"/>
  <c r="KC45" i="24"/>
  <c r="JV24" i="24"/>
  <c r="FR88" i="24"/>
  <c r="HI105" i="24"/>
  <c r="GK37" i="24"/>
  <c r="JQ34" i="24"/>
  <c r="FR39" i="24"/>
  <c r="GK17" i="24"/>
  <c r="FR49" i="24"/>
  <c r="GK60" i="24"/>
  <c r="GK21" i="24"/>
  <c r="HM82" i="24"/>
  <c r="HI92" i="24"/>
  <c r="FR96" i="24"/>
  <c r="GO98" i="24"/>
  <c r="HA112" i="24"/>
  <c r="IK114" i="24"/>
  <c r="IX122" i="24"/>
  <c r="HY63" i="24"/>
  <c r="GO21" i="24"/>
  <c r="IW21" i="24"/>
  <c r="KC87" i="24"/>
  <c r="IL93" i="24"/>
  <c r="IG102" i="24"/>
  <c r="KC24" i="24"/>
  <c r="GC53" i="24"/>
  <c r="HA60" i="24"/>
  <c r="IX64" i="24"/>
  <c r="JU86" i="24"/>
  <c r="GD103" i="24"/>
  <c r="IW114" i="24"/>
  <c r="JI122" i="24"/>
  <c r="GC20" i="24"/>
  <c r="HY55" i="24"/>
  <c r="JE56" i="24"/>
  <c r="IL97" i="24"/>
  <c r="IX21" i="24"/>
  <c r="IS26" i="24"/>
  <c r="IK68" i="24"/>
  <c r="HZ13" i="24"/>
  <c r="JE57" i="24"/>
  <c r="GP94" i="24"/>
  <c r="JV86" i="24"/>
  <c r="IW93" i="24"/>
  <c r="FQ99" i="24"/>
  <c r="HN101" i="24"/>
  <c r="GC105" i="24"/>
  <c r="HI112" i="24"/>
  <c r="IX114" i="24"/>
  <c r="JJ122" i="24"/>
  <c r="HZ100" i="24"/>
  <c r="IK27" i="24"/>
  <c r="GO94" i="24"/>
  <c r="IW109" i="24"/>
  <c r="IL68" i="24"/>
  <c r="HA17" i="24"/>
  <c r="JQ20" i="24"/>
  <c r="JV40" i="24"/>
  <c r="JI54" i="24"/>
  <c r="JE21" i="24"/>
  <c r="JU91" i="24"/>
  <c r="IX93" i="24"/>
  <c r="JE94" i="24"/>
  <c r="FR99" i="24"/>
  <c r="GD105" i="24"/>
  <c r="JE109" i="24"/>
  <c r="HN112" i="24"/>
  <c r="IW34" i="24"/>
  <c r="IX34" i="24"/>
  <c r="GP21" i="24"/>
  <c r="IG39" i="24"/>
  <c r="IW64" i="24"/>
  <c r="GC88" i="24"/>
  <c r="GC103" i="24"/>
  <c r="GK68" i="24"/>
  <c r="HY87" i="24"/>
  <c r="GD88" i="24"/>
  <c r="JU40" i="24"/>
  <c r="HB84" i="24"/>
  <c r="FQ41" i="24"/>
  <c r="JJ54" i="24"/>
  <c r="JI33" i="24"/>
  <c r="FQ92" i="24"/>
  <c r="IK92" i="24"/>
  <c r="GW94" i="24"/>
  <c r="JI100" i="24"/>
  <c r="GO106" i="24"/>
  <c r="JQ107" i="24"/>
  <c r="FQ118" i="24"/>
  <c r="HN120" i="24"/>
  <c r="HA122" i="24"/>
  <c r="GD20" i="24"/>
  <c r="GW27" i="24"/>
  <c r="HB17" i="24"/>
  <c r="GW47" i="24"/>
  <c r="HM46" i="24"/>
  <c r="GC14" i="24"/>
  <c r="FR41" i="24"/>
  <c r="HM18" i="24"/>
  <c r="IK29" i="24"/>
  <c r="GO49" i="24"/>
  <c r="JU18" i="24"/>
  <c r="IL29" i="24"/>
  <c r="GO53" i="24"/>
  <c r="JI60" i="24"/>
  <c r="HZ62" i="24"/>
  <c r="JE64" i="24"/>
  <c r="IX24" i="24"/>
  <c r="HM77" i="24"/>
  <c r="IK82" i="24"/>
  <c r="JJ100" i="24"/>
  <c r="IW106" i="24"/>
  <c r="HB111" i="24"/>
  <c r="BY124" i="24"/>
  <c r="HB13" i="24"/>
  <c r="GO14" i="24"/>
  <c r="GC15" i="24"/>
  <c r="HN36" i="24"/>
  <c r="JI34" i="24"/>
  <c r="IW38" i="24"/>
  <c r="GO40" i="24"/>
  <c r="HU45" i="24"/>
  <c r="JV45" i="24"/>
  <c r="HY46" i="24"/>
  <c r="JQ46" i="24"/>
  <c r="JI48" i="24"/>
  <c r="HB54" i="24"/>
  <c r="HZ57" i="24"/>
  <c r="GW22" i="24"/>
  <c r="HI24" i="24"/>
  <c r="HM25" i="24"/>
  <c r="JJ26" i="24"/>
  <c r="HA77" i="24"/>
  <c r="HB30" i="24"/>
  <c r="HB82" i="24"/>
  <c r="GW90" i="24"/>
  <c r="IW94" i="24"/>
  <c r="IS95" i="24"/>
  <c r="FY98" i="24"/>
  <c r="GP100" i="24"/>
  <c r="IX102" i="24"/>
  <c r="JV104" i="24"/>
  <c r="HZ112" i="24"/>
  <c r="GD15" i="24"/>
  <c r="JJ34" i="24"/>
  <c r="GO39" i="24"/>
  <c r="JU41" i="24"/>
  <c r="JJ48" i="24"/>
  <c r="GW53" i="24"/>
  <c r="KC58" i="24"/>
  <c r="FY60" i="24"/>
  <c r="JU60" i="24"/>
  <c r="HM24" i="24"/>
  <c r="HN25" i="24"/>
  <c r="JE27" i="24"/>
  <c r="JI28" i="24"/>
  <c r="HB77" i="24"/>
  <c r="JI30" i="24"/>
  <c r="FY56" i="24"/>
  <c r="KC56" i="24"/>
  <c r="FY86" i="24"/>
  <c r="IG86" i="24"/>
  <c r="IW87" i="24"/>
  <c r="HA90" i="24"/>
  <c r="JI92" i="24"/>
  <c r="IX94" i="24"/>
  <c r="GD98" i="24"/>
  <c r="FQ105" i="24"/>
  <c r="GK121" i="24"/>
  <c r="IK123" i="24"/>
  <c r="IG54" i="24"/>
  <c r="HY15" i="24"/>
  <c r="GP40" i="24"/>
  <c r="HZ46" i="24"/>
  <c r="IK11" i="24"/>
  <c r="GP39" i="24"/>
  <c r="GC41" i="24"/>
  <c r="HU41" i="24"/>
  <c r="JV41" i="24"/>
  <c r="HA20" i="24"/>
  <c r="GP29" i="24"/>
  <c r="HA53" i="24"/>
  <c r="JV60" i="24"/>
  <c r="JU62" i="24"/>
  <c r="HM21" i="24"/>
  <c r="HN24" i="24"/>
  <c r="JJ28" i="24"/>
  <c r="JJ30" i="24"/>
  <c r="HN83" i="24"/>
  <c r="IG56" i="24"/>
  <c r="GK89" i="24"/>
  <c r="HB90" i="24"/>
  <c r="JJ92" i="24"/>
  <c r="JE93" i="24"/>
  <c r="GK96" i="24"/>
  <c r="GO99" i="24"/>
  <c r="JE101" i="24"/>
  <c r="HB103" i="24"/>
  <c r="JQ105" i="24"/>
  <c r="JE114" i="24"/>
  <c r="IL123" i="24"/>
  <c r="KC123" i="24"/>
  <c r="IG53" i="24"/>
  <c r="GW107" i="24"/>
  <c r="JV56" i="24"/>
  <c r="JJ115" i="24"/>
  <c r="JU125" i="24"/>
  <c r="IX38" i="24"/>
  <c r="IL11" i="24"/>
  <c r="HY34" i="24"/>
  <c r="IW39" i="24"/>
  <c r="IW17" i="24"/>
  <c r="IW40" i="24"/>
  <c r="GD41" i="24"/>
  <c r="IK47" i="24"/>
  <c r="HU48" i="24"/>
  <c r="JE49" i="24"/>
  <c r="HB20" i="24"/>
  <c r="IS20" i="24"/>
  <c r="IL58" i="24"/>
  <c r="DQ60" i="24"/>
  <c r="HY62" i="24"/>
  <c r="JV62" i="24"/>
  <c r="JU63" i="24"/>
  <c r="HN21" i="24"/>
  <c r="HN26" i="24"/>
  <c r="JU67" i="24"/>
  <c r="IK84" i="24"/>
  <c r="IK85" i="24"/>
  <c r="GK88" i="24"/>
  <c r="GW91" i="24"/>
  <c r="HM93" i="24"/>
  <c r="JI93" i="24"/>
  <c r="HA97" i="24"/>
  <c r="GP99" i="24"/>
  <c r="HM101" i="24"/>
  <c r="HA102" i="24"/>
  <c r="HY104" i="24"/>
  <c r="JU105" i="24"/>
  <c r="JV106" i="24"/>
  <c r="FR107" i="24"/>
  <c r="GC108" i="24"/>
  <c r="JI114" i="24"/>
  <c r="JQ115" i="24"/>
  <c r="GD97" i="24"/>
  <c r="JJ93" i="24"/>
  <c r="JI95" i="24"/>
  <c r="IS96" i="24"/>
  <c r="HB97" i="24"/>
  <c r="HB102" i="24"/>
  <c r="JE102" i="24"/>
  <c r="HZ104" i="24"/>
  <c r="KC104" i="24"/>
  <c r="FQ106" i="24"/>
  <c r="IK111" i="24"/>
  <c r="JJ114" i="24"/>
  <c r="IW124" i="24"/>
  <c r="GP110" i="24"/>
  <c r="FQ86" i="24"/>
  <c r="IG100" i="24"/>
  <c r="JU59" i="24"/>
  <c r="GO63" i="24"/>
  <c r="GP63" i="24"/>
  <c r="FQ60" i="24"/>
  <c r="IX101" i="24"/>
  <c r="KC59" i="24"/>
  <c r="HM49" i="24"/>
  <c r="GK15" i="24"/>
  <c r="IW55" i="24"/>
  <c r="JJ95" i="24"/>
  <c r="FY62" i="24"/>
  <c r="HY106" i="24"/>
  <c r="IW108" i="24"/>
  <c r="IS11" i="24"/>
  <c r="HZ37" i="24"/>
  <c r="GK41" i="24"/>
  <c r="IK45" i="24"/>
  <c r="GO47" i="24"/>
  <c r="FQ20" i="24"/>
  <c r="HI20" i="24"/>
  <c r="JI20" i="24"/>
  <c r="KC62" i="24"/>
  <c r="FY63" i="24"/>
  <c r="KC64" i="24"/>
  <c r="HU21" i="24"/>
  <c r="JU21" i="24"/>
  <c r="FQ22" i="24"/>
  <c r="JU28" i="24"/>
  <c r="IS84" i="24"/>
  <c r="IW56" i="24"/>
  <c r="IX33" i="24"/>
  <c r="FQ90" i="24"/>
  <c r="HN90" i="24"/>
  <c r="FQ91" i="24"/>
  <c r="HZ92" i="24"/>
  <c r="HU93" i="24"/>
  <c r="HM94" i="24"/>
  <c r="JI97" i="24"/>
  <c r="GW99" i="24"/>
  <c r="HI100" i="24"/>
  <c r="IX108" i="24"/>
  <c r="HI109" i="24"/>
  <c r="IX123" i="24"/>
  <c r="GP106" i="24"/>
  <c r="HU89" i="24"/>
  <c r="KC102" i="24"/>
  <c r="JE15" i="24"/>
  <c r="IW36" i="24"/>
  <c r="GK50" i="24"/>
  <c r="GW62" i="24"/>
  <c r="GC95" i="24"/>
  <c r="HI98" i="24"/>
  <c r="HZ99" i="24"/>
  <c r="HM41" i="24"/>
  <c r="FY88" i="24"/>
  <c r="IW101" i="24"/>
  <c r="HM111" i="24"/>
  <c r="JJ116" i="24"/>
  <c r="HZ120" i="24"/>
  <c r="JV123" i="24"/>
  <c r="JQ11" i="24"/>
  <c r="HA37" i="24"/>
  <c r="HA30" i="24"/>
  <c r="IW102" i="24"/>
  <c r="HY36" i="24"/>
  <c r="JU37" i="24"/>
  <c r="HZ34" i="24"/>
  <c r="IX39" i="24"/>
  <c r="JQ18" i="24"/>
  <c r="HI54" i="24"/>
  <c r="IG57" i="24"/>
  <c r="HM22" i="24"/>
  <c r="HZ36" i="24"/>
  <c r="JV37" i="24"/>
  <c r="GW40" i="24"/>
  <c r="HN49" i="24"/>
  <c r="HM95" i="24"/>
  <c r="KC41" i="24"/>
  <c r="HN50" i="24"/>
  <c r="IS123" i="24"/>
  <c r="GD36" i="24"/>
  <c r="GP47" i="24"/>
  <c r="IS47" i="24"/>
  <c r="IK48" i="24"/>
  <c r="FR20" i="24"/>
  <c r="IW57" i="24"/>
  <c r="HA58" i="24"/>
  <c r="IG62" i="24"/>
  <c r="GC63" i="24"/>
  <c r="GC21" i="24"/>
  <c r="FR22" i="24"/>
  <c r="GC28" i="24"/>
  <c r="JV28" i="24"/>
  <c r="KC67" i="24"/>
  <c r="FY68" i="24"/>
  <c r="IS85" i="24"/>
  <c r="JE88" i="24"/>
  <c r="FR91" i="24"/>
  <c r="JQ93" i="24"/>
  <c r="JJ97" i="24"/>
  <c r="HN100" i="24"/>
  <c r="IG104" i="24"/>
  <c r="HM109" i="24"/>
  <c r="IS111" i="24"/>
  <c r="IS112" i="24"/>
  <c r="JQ114" i="24"/>
  <c r="HM121" i="24"/>
  <c r="GK28" i="24"/>
  <c r="IK91" i="24"/>
  <c r="HZ55" i="24"/>
  <c r="IL90" i="24"/>
  <c r="IL91" i="24"/>
  <c r="JU58" i="24"/>
  <c r="FR60" i="24"/>
  <c r="GC96" i="24"/>
  <c r="HA13" i="24"/>
  <c r="HI36" i="24"/>
  <c r="GW63" i="24"/>
  <c r="HM64" i="24"/>
  <c r="JI26" i="24"/>
  <c r="HY85" i="24"/>
  <c r="GP91" i="24"/>
  <c r="IS91" i="24"/>
  <c r="GK97" i="24"/>
  <c r="JU104" i="24"/>
  <c r="IW59" i="24"/>
  <c r="FR21" i="24"/>
  <c r="JI68" i="24"/>
  <c r="GO88" i="24"/>
  <c r="HU25" i="24"/>
  <c r="JJ68" i="24"/>
  <c r="IW86" i="24"/>
  <c r="GP88" i="24"/>
  <c r="FR104" i="24"/>
  <c r="FQ18" i="24"/>
  <c r="IX55" i="24"/>
  <c r="JQ28" i="24"/>
  <c r="IX86" i="24"/>
  <c r="GP98" i="24"/>
  <c r="HB11" i="24"/>
  <c r="IG34" i="24"/>
  <c r="FY38" i="24"/>
  <c r="JE39" i="24"/>
  <c r="JE40" i="24"/>
  <c r="IL45" i="24"/>
  <c r="HM55" i="24"/>
  <c r="GD63" i="24"/>
  <c r="JU87" i="24"/>
  <c r="HM89" i="24"/>
  <c r="JQ94" i="24"/>
  <c r="JQ95" i="24"/>
  <c r="JU102" i="24"/>
  <c r="HN109" i="24"/>
  <c r="JU109" i="24"/>
  <c r="IK115" i="24"/>
  <c r="KC115" i="24"/>
  <c r="HA117" i="24"/>
  <c r="HU40" i="24"/>
  <c r="JV59" i="24"/>
  <c r="IG13" i="24"/>
  <c r="FY39" i="24"/>
  <c r="JJ46" i="24"/>
  <c r="JU56" i="24"/>
  <c r="IS93" i="24"/>
  <c r="HN41" i="24"/>
  <c r="HM48" i="24"/>
  <c r="GK20" i="24"/>
  <c r="JJ25" i="24"/>
  <c r="JU85" i="24"/>
  <c r="HZ56" i="24"/>
  <c r="GO91" i="24"/>
  <c r="GO110" i="24"/>
  <c r="JI115" i="24"/>
  <c r="KC40" i="24"/>
  <c r="HN48" i="24"/>
  <c r="IL47" i="24"/>
  <c r="JE38" i="24"/>
  <c r="FR106" i="24"/>
  <c r="HA11" i="24"/>
  <c r="HB14" i="24"/>
  <c r="KC60" i="24"/>
  <c r="GC64" i="24"/>
  <c r="HU24" i="24"/>
  <c r="IW33" i="24"/>
  <c r="HY92" i="24"/>
  <c r="HN95" i="24"/>
  <c r="GC68" i="24"/>
  <c r="FQ77" i="24"/>
  <c r="HA56" i="24"/>
  <c r="GC13" i="24"/>
  <c r="HM14" i="24"/>
  <c r="HB15" i="24"/>
  <c r="IK36" i="24"/>
  <c r="HM40" i="24"/>
  <c r="GP48" i="24"/>
  <c r="GC50" i="24"/>
  <c r="HU50" i="24"/>
  <c r="KC18" i="24"/>
  <c r="HZ54" i="24"/>
  <c r="JE55" i="24"/>
  <c r="JJ59" i="24"/>
  <c r="GO62" i="24"/>
  <c r="IK26" i="24"/>
  <c r="GD68" i="24"/>
  <c r="FR77" i="24"/>
  <c r="HZ30" i="24"/>
  <c r="JV87" i="24"/>
  <c r="HN89" i="24"/>
  <c r="KC90" i="24"/>
  <c r="JU94" i="24"/>
  <c r="HU95" i="24"/>
  <c r="JU95" i="24"/>
  <c r="HA98" i="24"/>
  <c r="JV102" i="24"/>
  <c r="GO107" i="24"/>
  <c r="JV109" i="24"/>
  <c r="FQ110" i="24"/>
  <c r="HM113" i="24"/>
  <c r="IL115" i="24"/>
  <c r="IS122" i="24"/>
  <c r="HB124" i="24"/>
  <c r="HY99" i="24"/>
  <c r="JI46" i="24"/>
  <c r="JV58" i="24"/>
  <c r="JU123" i="24"/>
  <c r="GD96" i="24"/>
  <c r="JE34" i="24"/>
  <c r="HU46" i="24"/>
  <c r="HY57" i="24"/>
  <c r="JQ48" i="24"/>
  <c r="IX59" i="24"/>
  <c r="HY37" i="24"/>
  <c r="JV90" i="24"/>
  <c r="JJ38" i="24"/>
  <c r="HA15" i="24"/>
  <c r="IG36" i="24"/>
  <c r="KC37" i="24"/>
  <c r="GO48" i="24"/>
  <c r="IL48" i="24"/>
  <c r="KC50" i="24"/>
  <c r="HY53" i="24"/>
  <c r="JQ53" i="24"/>
  <c r="HY54" i="24"/>
  <c r="HN55" i="24"/>
  <c r="IX57" i="24"/>
  <c r="HB58" i="24"/>
  <c r="HI59" i="24"/>
  <c r="JE59" i="24"/>
  <c r="GD21" i="24"/>
  <c r="IL25" i="24"/>
  <c r="GD28" i="24"/>
  <c r="HI11" i="24"/>
  <c r="GD13" i="24"/>
  <c r="HY13" i="24"/>
  <c r="HN14" i="24"/>
  <c r="IW15" i="24"/>
  <c r="IL36" i="24"/>
  <c r="IG37" i="24"/>
  <c r="JQ38" i="24"/>
  <c r="FQ39" i="24"/>
  <c r="JU17" i="24"/>
  <c r="HA41" i="24"/>
  <c r="GD50" i="24"/>
  <c r="GP62" i="24"/>
  <c r="GC82" i="24"/>
  <c r="HA84" i="24"/>
  <c r="JE33" i="24"/>
  <c r="BA88" i="24"/>
  <c r="IK93" i="24"/>
  <c r="JV94" i="24"/>
  <c r="JV95" i="24"/>
  <c r="GP107" i="24"/>
  <c r="FR110" i="24"/>
  <c r="HN113" i="24"/>
  <c r="IW122" i="24"/>
  <c r="EC11" i="24"/>
  <c r="HI99" i="24"/>
  <c r="JJ118" i="24"/>
  <c r="HZ15" i="24"/>
  <c r="HM36" i="24"/>
  <c r="GW34" i="24"/>
  <c r="FR17" i="24"/>
  <c r="IL40" i="24"/>
  <c r="HA47" i="24"/>
  <c r="KC48" i="24"/>
  <c r="IS18" i="24"/>
  <c r="HY20" i="24"/>
  <c r="JV55" i="24"/>
  <c r="JE58" i="24"/>
  <c r="IK59" i="24"/>
  <c r="JJ22" i="24"/>
  <c r="IW24" i="24"/>
  <c r="JQ77" i="24"/>
  <c r="GD30" i="24"/>
  <c r="HI56" i="24"/>
  <c r="GO33" i="24"/>
  <c r="IX87" i="24"/>
  <c r="IL88" i="24"/>
  <c r="HM90" i="24"/>
  <c r="HI91" i="24"/>
  <c r="GK95" i="24"/>
  <c r="IK97" i="24"/>
  <c r="FY101" i="24"/>
  <c r="GD102" i="24"/>
  <c r="IK104" i="24"/>
  <c r="HA108" i="24"/>
  <c r="JQ111" i="24"/>
  <c r="FR112" i="24"/>
  <c r="IS113" i="24"/>
  <c r="GW114" i="24"/>
  <c r="FY120" i="24"/>
  <c r="HI123" i="24"/>
  <c r="IG123" i="24"/>
  <c r="JV125" i="24"/>
  <c r="KC38" i="24"/>
  <c r="IG41" i="24"/>
  <c r="HB53" i="24"/>
  <c r="GK57" i="24"/>
  <c r="HA99" i="24"/>
  <c r="JJ102" i="24"/>
  <c r="HU106" i="24"/>
  <c r="HI107" i="24"/>
  <c r="HI115" i="24"/>
  <c r="HB37" i="24"/>
  <c r="HU29" i="24"/>
  <c r="IW30" i="24"/>
  <c r="GD49" i="24"/>
  <c r="JE50" i="24"/>
  <c r="IK18" i="24"/>
  <c r="IW58" i="24"/>
  <c r="IS25" i="24"/>
  <c r="GW67" i="24"/>
  <c r="JI77" i="24"/>
  <c r="FQ30" i="24"/>
  <c r="IX30" i="24"/>
  <c r="HA91" i="24"/>
  <c r="HB99" i="24"/>
  <c r="FY104" i="24"/>
  <c r="HZ114" i="24"/>
  <c r="JQ118" i="24"/>
  <c r="IX17" i="24"/>
  <c r="HM45" i="24"/>
  <c r="JV21" i="24"/>
  <c r="IL82" i="24"/>
  <c r="HU84" i="24"/>
  <c r="HN45" i="24"/>
  <c r="HB63" i="24"/>
  <c r="JU11" i="24"/>
  <c r="GC12" i="24"/>
  <c r="IX13" i="24"/>
  <c r="JV48" i="24"/>
  <c r="KC55" i="24"/>
  <c r="GK58" i="24"/>
  <c r="IX58" i="24"/>
  <c r="GW21" i="24"/>
  <c r="JQ22" i="24"/>
  <c r="FR24" i="24"/>
  <c r="IW25" i="24"/>
  <c r="HZ27" i="24"/>
  <c r="HA28" i="24"/>
  <c r="HA67" i="24"/>
  <c r="GO68" i="24"/>
  <c r="GK30" i="24"/>
  <c r="JE82" i="24"/>
  <c r="IS83" i="24"/>
  <c r="HA85" i="24"/>
  <c r="HB56" i="24"/>
  <c r="GC86" i="24"/>
  <c r="KC86" i="24"/>
  <c r="JE87" i="24"/>
  <c r="IS88" i="24"/>
  <c r="IK89" i="24"/>
  <c r="GO90" i="24"/>
  <c r="HB91" i="24"/>
  <c r="GD94" i="24"/>
  <c r="JI94" i="24"/>
  <c r="GD95" i="24"/>
  <c r="IK96" i="24"/>
  <c r="FR97" i="24"/>
  <c r="HM98" i="24"/>
  <c r="GK102" i="24"/>
  <c r="GO108" i="24"/>
  <c r="HI108" i="24"/>
  <c r="JJ111" i="24"/>
  <c r="FY112" i="24"/>
  <c r="IK112" i="24"/>
  <c r="IG113" i="24"/>
  <c r="GP114" i="24"/>
  <c r="JU118" i="24"/>
  <c r="HB123" i="24"/>
  <c r="KC125" i="24"/>
  <c r="GF97" i="24"/>
  <c r="FQ58" i="24"/>
  <c r="HU27" i="24"/>
  <c r="JJ86" i="24"/>
  <c r="IW13" i="24"/>
  <c r="JV11" i="24"/>
  <c r="HU36" i="24"/>
  <c r="JU38" i="24"/>
  <c r="GC39" i="24"/>
  <c r="HY41" i="24"/>
  <c r="HI47" i="24"/>
  <c r="HM29" i="24"/>
  <c r="GP54" i="24"/>
  <c r="FR59" i="24"/>
  <c r="IS59" i="24"/>
  <c r="HM27" i="24"/>
  <c r="HB28" i="24"/>
  <c r="GP68" i="24"/>
  <c r="JQ30" i="24"/>
  <c r="HM84" i="24"/>
  <c r="HB85" i="24"/>
  <c r="GW33" i="24"/>
  <c r="JI87" i="24"/>
  <c r="IW88" i="24"/>
  <c r="IL89" i="24"/>
  <c r="HU90" i="24"/>
  <c r="HA92" i="24"/>
  <c r="JJ94" i="24"/>
  <c r="IL96" i="24"/>
  <c r="GW98" i="24"/>
  <c r="HN98" i="24"/>
  <c r="HA100" i="24"/>
  <c r="JU101" i="24"/>
  <c r="GK103" i="24"/>
  <c r="JI103" i="24"/>
  <c r="IS104" i="24"/>
  <c r="HM106" i="24"/>
  <c r="HA107" i="24"/>
  <c r="GW110" i="24"/>
  <c r="IL112" i="24"/>
  <c r="HM116" i="24"/>
  <c r="JV118" i="24"/>
  <c r="HA63" i="24"/>
  <c r="GP64" i="24"/>
  <c r="FQ13" i="24"/>
  <c r="JV38" i="24"/>
  <c r="JE17" i="24"/>
  <c r="IW50" i="24"/>
  <c r="HN29" i="24"/>
  <c r="HI53" i="24"/>
  <c r="FY58" i="24"/>
  <c r="KC21" i="24"/>
  <c r="IK25" i="24"/>
  <c r="HN27" i="24"/>
  <c r="IS82" i="24"/>
  <c r="HN84" i="24"/>
  <c r="IG84" i="24"/>
  <c r="JQ86" i="24"/>
  <c r="JJ87" i="24"/>
  <c r="HB92" i="24"/>
  <c r="KC93" i="24"/>
  <c r="FQ96" i="24"/>
  <c r="HB100" i="24"/>
  <c r="JV101" i="24"/>
  <c r="JQ102" i="24"/>
  <c r="JJ103" i="24"/>
  <c r="FQ104" i="24"/>
  <c r="GW106" i="24"/>
  <c r="HN106" i="24"/>
  <c r="HB107" i="24"/>
  <c r="KC108" i="24"/>
  <c r="KC109" i="24"/>
  <c r="HB115" i="24"/>
  <c r="HY115" i="24"/>
  <c r="GC118" i="24"/>
  <c r="JI118" i="24"/>
  <c r="IS120" i="24"/>
  <c r="HY121" i="24"/>
  <c r="FA122" i="24"/>
  <c r="FQ17" i="24"/>
  <c r="GC49" i="24"/>
  <c r="FR58" i="24"/>
  <c r="GO64" i="24"/>
  <c r="FE85" i="24"/>
  <c r="GO56" i="24"/>
  <c r="GD86" i="24"/>
  <c r="GO92" i="24"/>
  <c r="BY94" i="24"/>
  <c r="G99" i="24"/>
  <c r="GC101" i="24"/>
  <c r="GP108" i="24"/>
  <c r="GD109" i="24"/>
  <c r="HU112" i="24"/>
  <c r="GO114" i="24"/>
  <c r="IW117" i="24"/>
  <c r="F120" i="24"/>
  <c r="GW122" i="24"/>
  <c r="GD123" i="24"/>
  <c r="HA123" i="24"/>
  <c r="GK12" i="24"/>
  <c r="FR13" i="24"/>
  <c r="GO34" i="24"/>
  <c r="GW46" i="24"/>
  <c r="GC57" i="24"/>
  <c r="GD22" i="24"/>
  <c r="FR30" i="24"/>
  <c r="FQ87" i="24"/>
  <c r="HB105" i="24"/>
  <c r="IX109" i="24"/>
  <c r="HI121" i="24"/>
  <c r="GC125" i="24"/>
  <c r="GP34" i="24"/>
  <c r="FY50" i="24"/>
  <c r="GW54" i="24"/>
  <c r="GD57" i="24"/>
  <c r="FY24" i="24"/>
  <c r="GK94" i="24"/>
  <c r="GW100" i="24"/>
  <c r="BA106" i="24"/>
  <c r="JI108" i="24"/>
  <c r="HA115" i="24"/>
  <c r="JQ116" i="24"/>
  <c r="GW120" i="24"/>
  <c r="JE125" i="24"/>
  <c r="GO67" i="24"/>
  <c r="GK86" i="24"/>
  <c r="GK109" i="24"/>
  <c r="GO116" i="24"/>
  <c r="FY17" i="24"/>
  <c r="GO46" i="24"/>
  <c r="GK49" i="24"/>
  <c r="GW92" i="24"/>
  <c r="GK101" i="24"/>
  <c r="HA121" i="24"/>
  <c r="GD12" i="24"/>
  <c r="FY13" i="24"/>
  <c r="FQ50" i="24"/>
  <c r="GK22" i="24"/>
  <c r="FY30" i="24"/>
  <c r="GC94" i="24"/>
  <c r="IG119" i="24"/>
  <c r="HB121" i="24"/>
  <c r="IW125" i="24"/>
  <c r="JJ112" i="24"/>
  <c r="HM118" i="24"/>
  <c r="HM102" i="24"/>
  <c r="HB104" i="24"/>
  <c r="GC106" i="24"/>
  <c r="JQ106" i="24"/>
  <c r="JE107" i="24"/>
  <c r="GP121" i="24"/>
  <c r="HA14" i="24"/>
  <c r="JI14" i="24"/>
  <c r="IX15" i="24"/>
  <c r="GC36" i="24"/>
  <c r="HA40" i="24"/>
  <c r="JQ45" i="24"/>
  <c r="FY47" i="24"/>
  <c r="HN46" i="24"/>
  <c r="IS46" i="24"/>
  <c r="FR48" i="24"/>
  <c r="HZ48" i="24"/>
  <c r="HI49" i="24"/>
  <c r="GK29" i="24"/>
  <c r="JQ29" i="24"/>
  <c r="FY53" i="24"/>
  <c r="IW53" i="24"/>
  <c r="HM54" i="24"/>
  <c r="FQ55" i="24"/>
  <c r="HU57" i="24"/>
  <c r="JI59" i="24"/>
  <c r="HZ63" i="24"/>
  <c r="JE63" i="24"/>
  <c r="HN64" i="24"/>
  <c r="IS64" i="24"/>
  <c r="FQ21" i="24"/>
  <c r="IG21" i="24"/>
  <c r="HI22" i="24"/>
  <c r="HI25" i="24"/>
  <c r="HN67" i="24"/>
  <c r="IS67" i="24"/>
  <c r="HZ68" i="24"/>
  <c r="HN77" i="24"/>
  <c r="HA82" i="24"/>
  <c r="JQ82" i="24"/>
  <c r="GW83" i="24"/>
  <c r="JQ84" i="24"/>
  <c r="HZ85" i="24"/>
  <c r="JE85" i="24"/>
  <c r="JV85" i="24"/>
  <c r="FY33" i="24"/>
  <c r="IG33" i="24"/>
  <c r="JQ88" i="24"/>
  <c r="IW91" i="24"/>
  <c r="HU92" i="24"/>
  <c r="IL92" i="24"/>
  <c r="IG93" i="24"/>
  <c r="HI94" i="24"/>
  <c r="IS98" i="24"/>
  <c r="JU98" i="24"/>
  <c r="IG101" i="24"/>
  <c r="HN102" i="24"/>
  <c r="IW105" i="24"/>
  <c r="JU106" i="24"/>
  <c r="HU110" i="24"/>
  <c r="IL114" i="24"/>
  <c r="HN116" i="24"/>
  <c r="HN118" i="24"/>
  <c r="GC120" i="24"/>
  <c r="AE123" i="24"/>
  <c r="IW123" i="24"/>
  <c r="CX144" i="24"/>
  <c r="GK114" i="24"/>
  <c r="HZ115" i="24"/>
  <c r="JE115" i="24"/>
  <c r="IK116" i="24"/>
  <c r="GD117" i="24"/>
  <c r="JQ119" i="24"/>
  <c r="FQ120" i="24"/>
  <c r="HN121" i="24"/>
  <c r="HB122" i="24"/>
  <c r="GO124" i="24"/>
  <c r="JK107" i="24"/>
  <c r="JX24" i="24"/>
  <c r="FQ11" i="24"/>
  <c r="GW41" i="24"/>
  <c r="GK46" i="24"/>
  <c r="HN94" i="24"/>
  <c r="IS108" i="24"/>
  <c r="JV12" i="24"/>
  <c r="GK34" i="24"/>
  <c r="FR38" i="24"/>
  <c r="JI45" i="24"/>
  <c r="FQ47" i="24"/>
  <c r="HZ47" i="24"/>
  <c r="IK46" i="24"/>
  <c r="HA49" i="24"/>
  <c r="HB18" i="24"/>
  <c r="GC29" i="24"/>
  <c r="JI29" i="24"/>
  <c r="FQ53" i="24"/>
  <c r="GK54" i="24"/>
  <c r="KC54" i="24"/>
  <c r="HM57" i="24"/>
  <c r="IW63" i="24"/>
  <c r="IK64" i="24"/>
  <c r="FE21" i="24"/>
  <c r="HY21" i="24"/>
  <c r="HA22" i="24"/>
  <c r="HA25" i="24"/>
  <c r="JQ25" i="24"/>
  <c r="GP26" i="24"/>
  <c r="JI27" i="24"/>
  <c r="FY28" i="24"/>
  <c r="IK67" i="24"/>
  <c r="GW30" i="24"/>
  <c r="JI82" i="24"/>
  <c r="JI84" i="24"/>
  <c r="IW85" i="24"/>
  <c r="HU56" i="24"/>
  <c r="IL56" i="24"/>
  <c r="FQ33" i="24"/>
  <c r="HY33" i="24"/>
  <c r="HN86" i="24"/>
  <c r="HB88" i="24"/>
  <c r="JI88" i="24"/>
  <c r="GW89" i="24"/>
  <c r="IS90" i="24"/>
  <c r="JV91" i="24"/>
  <c r="HM92" i="24"/>
  <c r="FY93" i="24"/>
  <c r="HY93" i="24"/>
  <c r="HA94" i="24"/>
  <c r="IK98" i="24"/>
  <c r="HU100" i="24"/>
  <c r="IL100" i="24"/>
  <c r="HY101" i="24"/>
  <c r="HI104" i="24"/>
  <c r="FY107" i="24"/>
  <c r="IG107" i="24"/>
  <c r="IX107" i="24"/>
  <c r="HM110" i="24"/>
  <c r="HI111" i="24"/>
  <c r="BU117" i="24"/>
  <c r="HA119" i="24"/>
  <c r="FR120" i="24"/>
  <c r="GP124" i="24"/>
  <c r="HY125" i="24"/>
  <c r="R144" i="24"/>
  <c r="GF94" i="24"/>
  <c r="JL114" i="24"/>
  <c r="HN22" i="24"/>
  <c r="HM86" i="24"/>
  <c r="HA88" i="24"/>
  <c r="JQ90" i="24"/>
  <c r="JE99" i="24"/>
  <c r="IK100" i="24"/>
  <c r="HM12" i="24"/>
  <c r="IG48" i="24"/>
  <c r="GD29" i="24"/>
  <c r="FR53" i="24"/>
  <c r="IK54" i="24"/>
  <c r="HA59" i="24"/>
  <c r="IG63" i="24"/>
  <c r="IX63" i="24"/>
  <c r="HU64" i="24"/>
  <c r="IL64" i="24"/>
  <c r="HZ21" i="24"/>
  <c r="HB25" i="24"/>
  <c r="HU67" i="24"/>
  <c r="IL67" i="24"/>
  <c r="FQ68" i="24"/>
  <c r="IG68" i="24"/>
  <c r="HU77" i="24"/>
  <c r="JJ82" i="24"/>
  <c r="GP83" i="24"/>
  <c r="JJ84" i="24"/>
  <c r="FQ85" i="24"/>
  <c r="IX85" i="24"/>
  <c r="KC85" i="24"/>
  <c r="FR33" i="24"/>
  <c r="HZ33" i="24"/>
  <c r="HA86" i="24"/>
  <c r="JJ88" i="24"/>
  <c r="HY91" i="24"/>
  <c r="HN92" i="24"/>
  <c r="IS92" i="24"/>
  <c r="HZ93" i="24"/>
  <c r="HB94" i="24"/>
  <c r="GW97" i="24"/>
  <c r="FQ101" i="24"/>
  <c r="HZ101" i="24"/>
  <c r="HU102" i="24"/>
  <c r="HN110" i="24"/>
  <c r="IS114" i="24"/>
  <c r="HU118" i="24"/>
  <c r="HB119" i="24"/>
  <c r="HZ125" i="24"/>
  <c r="HA18" i="24"/>
  <c r="GO26" i="24"/>
  <c r="JE28" i="24"/>
  <c r="GK67" i="24"/>
  <c r="IK56" i="24"/>
  <c r="HM39" i="24"/>
  <c r="JU39" i="24"/>
  <c r="JJ45" i="24"/>
  <c r="FR47" i="24"/>
  <c r="JJ29" i="24"/>
  <c r="HN57" i="24"/>
  <c r="JI62" i="24"/>
  <c r="FQ63" i="24"/>
  <c r="HY11" i="24"/>
  <c r="HN12" i="24"/>
  <c r="HI14" i="24"/>
  <c r="JQ14" i="24"/>
  <c r="GK36" i="24"/>
  <c r="JI36" i="24"/>
  <c r="FQ37" i="24"/>
  <c r="JE37" i="24"/>
  <c r="HM34" i="24"/>
  <c r="HY38" i="24"/>
  <c r="HN39" i="24"/>
  <c r="HI40" i="24"/>
  <c r="IW47" i="24"/>
  <c r="GC46" i="24"/>
  <c r="JU46" i="24"/>
  <c r="JI18" i="24"/>
  <c r="HZ53" i="24"/>
  <c r="JE53" i="24"/>
  <c r="HU54" i="24"/>
  <c r="IL54" i="24"/>
  <c r="FY55" i="24"/>
  <c r="HA57" i="24"/>
  <c r="HB59" i="24"/>
  <c r="JQ59" i="24"/>
  <c r="JJ62" i="24"/>
  <c r="FR63" i="24"/>
  <c r="JU64" i="24"/>
  <c r="FY21" i="24"/>
  <c r="IW28" i="24"/>
  <c r="FR68" i="24"/>
  <c r="HI82" i="24"/>
  <c r="FR85" i="24"/>
  <c r="GC56" i="24"/>
  <c r="HB86" i="24"/>
  <c r="JE91" i="24"/>
  <c r="HI96" i="24"/>
  <c r="KC98" i="24"/>
  <c r="IW99" i="24"/>
  <c r="FR101" i="24"/>
  <c r="JE105" i="24"/>
  <c r="KC106" i="24"/>
  <c r="IK108" i="24"/>
  <c r="IW115" i="24"/>
  <c r="FQ117" i="24"/>
  <c r="HI117" i="24"/>
  <c r="IK122" i="24"/>
  <c r="JE123" i="24"/>
  <c r="AD143" i="24"/>
  <c r="IW107" i="24"/>
  <c r="HZ109" i="24"/>
  <c r="HZ11" i="24"/>
  <c r="JJ36" i="24"/>
  <c r="FR37" i="24"/>
  <c r="GC34" i="24"/>
  <c r="HN34" i="24"/>
  <c r="IS34" i="24"/>
  <c r="HZ38" i="24"/>
  <c r="GK45" i="24"/>
  <c r="IX47" i="24"/>
  <c r="GD46" i="24"/>
  <c r="HU49" i="24"/>
  <c r="JJ18" i="24"/>
  <c r="GC54" i="24"/>
  <c r="JU54" i="24"/>
  <c r="IG55" i="24"/>
  <c r="HB57" i="24"/>
  <c r="JV64" i="24"/>
  <c r="HU22" i="24"/>
  <c r="JI25" i="24"/>
  <c r="FQ28" i="24"/>
  <c r="IX28" i="24"/>
  <c r="KC28" i="24"/>
  <c r="GD67" i="24"/>
  <c r="HI77" i="24"/>
  <c r="GD56" i="24"/>
  <c r="HM56" i="24"/>
  <c r="FY91" i="24"/>
  <c r="FQ93" i="24"/>
  <c r="HU94" i="24"/>
  <c r="JE97" i="24"/>
  <c r="F99" i="24"/>
  <c r="FY99" i="24"/>
  <c r="IX99" i="24"/>
  <c r="HM100" i="24"/>
  <c r="HI102" i="24"/>
  <c r="HA104" i="24"/>
  <c r="IS106" i="24"/>
  <c r="FQ107" i="24"/>
  <c r="HA109" i="24"/>
  <c r="IG109" i="24"/>
  <c r="JJ110" i="24"/>
  <c r="HA111" i="24"/>
  <c r="GO121" i="24"/>
  <c r="HI122" i="24"/>
  <c r="HU124" i="24"/>
  <c r="IS124" i="24"/>
  <c r="JQ143" i="24"/>
  <c r="HC109" i="24"/>
  <c r="IY92" i="24"/>
  <c r="GD120" i="24"/>
  <c r="HO108" i="24"/>
  <c r="IZ92" i="24"/>
  <c r="JL62" i="24"/>
  <c r="FR100" i="24"/>
  <c r="GC112" i="24"/>
  <c r="GD53" i="24"/>
  <c r="FQ67" i="24"/>
  <c r="FR64" i="24"/>
  <c r="HY25" i="24"/>
  <c r="GC37" i="24"/>
  <c r="GW17" i="24"/>
  <c r="GW50" i="24"/>
  <c r="HZ18" i="24"/>
  <c r="GK62" i="24"/>
  <c r="HZ25" i="24"/>
  <c r="GO30" i="24"/>
  <c r="GK84" i="24"/>
  <c r="FQ56" i="24"/>
  <c r="GK90" i="24"/>
  <c r="GK92" i="24"/>
  <c r="HI95" i="24"/>
  <c r="JE100" i="24"/>
  <c r="GD106" i="24"/>
  <c r="HZ106" i="24"/>
  <c r="JI106" i="24"/>
  <c r="HU108" i="24"/>
  <c r="GD112" i="24"/>
  <c r="GC114" i="24"/>
  <c r="IX116" i="24"/>
  <c r="KC116" i="24"/>
  <c r="FR118" i="24"/>
  <c r="IG122" i="24"/>
  <c r="IX124" i="24"/>
  <c r="HD41" i="24"/>
  <c r="FR46" i="24"/>
  <c r="GW24" i="24"/>
  <c r="FR92" i="24"/>
  <c r="IG40" i="24"/>
  <c r="GP13" i="24"/>
  <c r="FQ54" i="24"/>
  <c r="GO58" i="24"/>
  <c r="GO24" i="24"/>
  <c r="GP30" i="24"/>
  <c r="HY82" i="24"/>
  <c r="FR56" i="24"/>
  <c r="FE33" i="24"/>
  <c r="E89" i="24"/>
  <c r="GO97" i="24"/>
  <c r="GK98" i="24"/>
  <c r="IG98" i="24"/>
  <c r="HA101" i="24"/>
  <c r="FQ102" i="24"/>
  <c r="GW105" i="24"/>
  <c r="IK105" i="24"/>
  <c r="DV106" i="24"/>
  <c r="JJ106" i="24"/>
  <c r="JU108" i="24"/>
  <c r="HI110" i="24"/>
  <c r="JQ112" i="24"/>
  <c r="IK113" i="24"/>
  <c r="GD114" i="24"/>
  <c r="G117" i="24"/>
  <c r="HM124" i="24"/>
  <c r="FQ64" i="24"/>
  <c r="IG82" i="24"/>
  <c r="GO13" i="24"/>
  <c r="HY14" i="24"/>
  <c r="FR67" i="24"/>
  <c r="FQ34" i="24"/>
  <c r="HY40" i="24"/>
  <c r="GC47" i="24"/>
  <c r="FY46" i="24"/>
  <c r="GK53" i="24"/>
  <c r="FR54" i="24"/>
  <c r="GP58" i="24"/>
  <c r="IG59" i="24"/>
  <c r="GP24" i="24"/>
  <c r="FY77" i="24"/>
  <c r="HZ82" i="24"/>
  <c r="FR86" i="24"/>
  <c r="JE86" i="24"/>
  <c r="HA87" i="24"/>
  <c r="IS89" i="24"/>
  <c r="JI90" i="24"/>
  <c r="FY92" i="24"/>
  <c r="HN93" i="24"/>
  <c r="GP97" i="24"/>
  <c r="FY100" i="24"/>
  <c r="HU101" i="24"/>
  <c r="FR102" i="24"/>
  <c r="IL105" i="24"/>
  <c r="JE108" i="24"/>
  <c r="JV108" i="24"/>
  <c r="EG112" i="24"/>
  <c r="IL113" i="24"/>
  <c r="HN114" i="24"/>
  <c r="JQ117" i="24"/>
  <c r="DK118" i="24"/>
  <c r="IL119" i="24"/>
  <c r="JI119" i="24"/>
  <c r="GK120" i="24"/>
  <c r="GW121" i="24"/>
  <c r="HU122" i="24"/>
  <c r="HN124" i="24"/>
  <c r="Y144" i="24"/>
  <c r="FY54" i="24"/>
  <c r="HY18" i="24"/>
  <c r="FR34" i="24"/>
  <c r="HB39" i="24"/>
  <c r="GO17" i="24"/>
  <c r="HZ40" i="24"/>
  <c r="GD47" i="24"/>
  <c r="GO50" i="24"/>
  <c r="DQ57" i="24"/>
  <c r="GC62" i="24"/>
  <c r="FY64" i="24"/>
  <c r="FY67" i="24"/>
  <c r="HI30" i="24"/>
  <c r="DJ82" i="24"/>
  <c r="GC84" i="24"/>
  <c r="HY84" i="24"/>
  <c r="GK56" i="24"/>
  <c r="Q87" i="24"/>
  <c r="HB87" i="24"/>
  <c r="HY88" i="24"/>
  <c r="GO89" i="24"/>
  <c r="GC90" i="24"/>
  <c r="HY90" i="24"/>
  <c r="JJ90" i="24"/>
  <c r="GC92" i="24"/>
  <c r="FY94" i="24"/>
  <c r="HA95" i="24"/>
  <c r="IS97" i="24"/>
  <c r="JI98" i="24"/>
  <c r="IW100" i="24"/>
  <c r="HM108" i="24"/>
  <c r="FY110" i="24"/>
  <c r="EH112" i="24"/>
  <c r="IG114" i="24"/>
  <c r="AW116" i="24"/>
  <c r="HU116" i="24"/>
  <c r="JU116" i="24"/>
  <c r="JJ119" i="24"/>
  <c r="HY122" i="24"/>
  <c r="JE122" i="24"/>
  <c r="GF60" i="24"/>
  <c r="IA13" i="24"/>
  <c r="IM125" i="24"/>
  <c r="GW58" i="24"/>
  <c r="HZ59" i="24"/>
  <c r="FY34" i="24"/>
  <c r="GK47" i="24"/>
  <c r="EI14" i="24"/>
  <c r="GD37" i="24"/>
  <c r="GW13" i="24"/>
  <c r="EU15" i="24"/>
  <c r="GP17" i="24"/>
  <c r="GP50" i="24"/>
  <c r="IG18" i="24"/>
  <c r="GD62" i="24"/>
  <c r="IG25" i="24"/>
  <c r="GC67" i="24"/>
  <c r="FE82" i="24"/>
  <c r="GO83" i="24"/>
  <c r="GD84" i="24"/>
  <c r="HZ84" i="24"/>
  <c r="HZ88" i="24"/>
  <c r="GP89" i="24"/>
  <c r="GD90" i="24"/>
  <c r="HZ90" i="24"/>
  <c r="GD92" i="24"/>
  <c r="HB95" i="24"/>
  <c r="GC98" i="24"/>
  <c r="HY98" i="24"/>
  <c r="JJ98" i="24"/>
  <c r="IX100" i="24"/>
  <c r="GK106" i="24"/>
  <c r="IG106" i="24"/>
  <c r="HU107" i="24"/>
  <c r="HN108" i="24"/>
  <c r="EJ112" i="24"/>
  <c r="GK112" i="24"/>
  <c r="JI112" i="24"/>
  <c r="JE116" i="24"/>
  <c r="JV116" i="24"/>
  <c r="FY118" i="24"/>
  <c r="HZ122" i="24"/>
  <c r="JE124" i="24"/>
  <c r="CG144" i="24"/>
  <c r="IY34" i="24"/>
  <c r="GO82" i="24"/>
  <c r="FY84" i="24"/>
  <c r="HA33" i="24"/>
  <c r="IS86" i="24"/>
  <c r="HZ87" i="24"/>
  <c r="FQ89" i="24"/>
  <c r="IW90" i="24"/>
  <c r="JJ91" i="24"/>
  <c r="HZ95" i="24"/>
  <c r="GK99" i="24"/>
  <c r="HB101" i="24"/>
  <c r="IW104" i="24"/>
  <c r="FR105" i="24"/>
  <c r="JU107" i="24"/>
  <c r="IK117" i="24"/>
  <c r="JE120" i="24"/>
  <c r="HI12" i="24"/>
  <c r="JU49" i="24"/>
  <c r="HB55" i="24"/>
  <c r="GW60" i="24"/>
  <c r="HA21" i="24"/>
  <c r="IK22" i="24"/>
  <c r="GK24" i="24"/>
  <c r="IG24" i="24"/>
  <c r="JU68" i="24"/>
  <c r="GC77" i="24"/>
  <c r="IS77" i="24"/>
  <c r="GP82" i="24"/>
  <c r="GK33" i="24"/>
  <c r="HB33" i="24"/>
  <c r="KC33" i="24"/>
  <c r="FR89" i="24"/>
  <c r="IX90" i="24"/>
  <c r="IW96" i="24"/>
  <c r="JU100" i="24"/>
  <c r="IX104" i="24"/>
  <c r="JV107" i="24"/>
  <c r="IS110" i="24"/>
  <c r="GW111" i="24"/>
  <c r="IG111" i="24"/>
  <c r="JE112" i="24"/>
  <c r="JI113" i="24"/>
  <c r="KC114" i="24"/>
  <c r="HA116" i="24"/>
  <c r="HB117" i="24"/>
  <c r="IL117" i="24"/>
  <c r="AP119" i="24"/>
  <c r="GW119" i="24"/>
  <c r="HY120" i="24"/>
  <c r="JI120" i="24"/>
  <c r="IK125" i="24"/>
  <c r="GD14" i="24"/>
  <c r="HZ14" i="24"/>
  <c r="GO36" i="24"/>
  <c r="JJ17" i="24"/>
  <c r="IX62" i="24"/>
  <c r="FY36" i="24"/>
  <c r="IL39" i="24"/>
  <c r="FR45" i="24"/>
  <c r="GW45" i="24"/>
  <c r="IK49" i="24"/>
  <c r="JV49" i="24"/>
  <c r="HY50" i="24"/>
  <c r="JJ50" i="24"/>
  <c r="GK18" i="24"/>
  <c r="IK12" i="24"/>
  <c r="JV13" i="24"/>
  <c r="HN37" i="24"/>
  <c r="IW37" i="24"/>
  <c r="HI48" i="24"/>
  <c r="IL49" i="24"/>
  <c r="HZ50" i="24"/>
  <c r="EG20" i="24"/>
  <c r="FQ29" i="24"/>
  <c r="KC57" i="24"/>
  <c r="IG58" i="24"/>
  <c r="GK59" i="24"/>
  <c r="FQ62" i="24"/>
  <c r="HU63" i="24"/>
  <c r="HB21" i="24"/>
  <c r="IL22" i="24"/>
  <c r="IW27" i="24"/>
  <c r="HI68" i="24"/>
  <c r="JV68" i="24"/>
  <c r="GD77" i="24"/>
  <c r="JE84" i="24"/>
  <c r="HU85" i="24"/>
  <c r="JQ56" i="24"/>
  <c r="GW87" i="24"/>
  <c r="GK93" i="24"/>
  <c r="GW95" i="24"/>
  <c r="BY96" i="24"/>
  <c r="IX96" i="24"/>
  <c r="HU99" i="24"/>
  <c r="JV100" i="24"/>
  <c r="GW103" i="24"/>
  <c r="IG103" i="24"/>
  <c r="HM107" i="24"/>
  <c r="JJ113" i="24"/>
  <c r="HB116" i="24"/>
  <c r="HY119" i="24"/>
  <c r="GO120" i="24"/>
  <c r="JJ120" i="24"/>
  <c r="FY121" i="24"/>
  <c r="FY122" i="24"/>
  <c r="HM122" i="24"/>
  <c r="IL125" i="24"/>
  <c r="HZ17" i="24"/>
  <c r="GK40" i="24"/>
  <c r="JI50" i="24"/>
  <c r="IS57" i="24"/>
  <c r="KC22" i="24"/>
  <c r="FY27" i="24"/>
  <c r="HA12" i="24"/>
  <c r="JI13" i="24"/>
  <c r="IX37" i="24"/>
  <c r="HI39" i="24"/>
  <c r="GC40" i="24"/>
  <c r="EI20" i="24"/>
  <c r="GW29" i="24"/>
  <c r="JE29" i="24"/>
  <c r="IK57" i="24"/>
  <c r="FR62" i="24"/>
  <c r="JU22" i="24"/>
  <c r="FQ27" i="24"/>
  <c r="IX27" i="24"/>
  <c r="HM28" i="24"/>
  <c r="JI67" i="24"/>
  <c r="IG30" i="24"/>
  <c r="FQ84" i="24"/>
  <c r="ES85" i="24"/>
  <c r="IK86" i="24"/>
  <c r="E87" i="24"/>
  <c r="CZ88" i="24"/>
  <c r="Q89" i="24"/>
  <c r="HI93" i="24"/>
  <c r="CW95" i="24"/>
  <c r="FY97" i="24"/>
  <c r="BA99" i="24"/>
  <c r="GC99" i="24"/>
  <c r="BO101" i="24"/>
  <c r="HN107" i="24"/>
  <c r="HB109" i="24"/>
  <c r="IL111" i="24"/>
  <c r="AO112" i="24"/>
  <c r="FY114" i="24"/>
  <c r="HU114" i="24"/>
  <c r="DI116" i="24"/>
  <c r="AD118" i="24"/>
  <c r="IK118" i="24"/>
  <c r="AC119" i="24"/>
  <c r="IW120" i="24"/>
  <c r="EU122" i="24"/>
  <c r="HN122" i="24"/>
  <c r="GK123" i="24"/>
  <c r="HU123" i="24"/>
  <c r="HI124" i="24"/>
  <c r="AR125" i="24"/>
  <c r="FS86" i="24"/>
  <c r="GE84" i="24"/>
  <c r="GQ21" i="24"/>
  <c r="IA34" i="24"/>
  <c r="JQ13" i="24"/>
  <c r="IK39" i="24"/>
  <c r="JV39" i="24"/>
  <c r="IX45" i="24"/>
  <c r="HA55" i="24"/>
  <c r="JJ57" i="24"/>
  <c r="IG14" i="24"/>
  <c r="FQ36" i="24"/>
  <c r="KC39" i="24"/>
  <c r="IG17" i="24"/>
  <c r="JQ17" i="24"/>
  <c r="GD40" i="24"/>
  <c r="GO45" i="24"/>
  <c r="JE45" i="24"/>
  <c r="GC18" i="24"/>
  <c r="ET53" i="24"/>
  <c r="JQ57" i="24"/>
  <c r="GO60" i="24"/>
  <c r="JE62" i="24"/>
  <c r="JQ21" i="24"/>
  <c r="JV22" i="24"/>
  <c r="GC24" i="24"/>
  <c r="HY24" i="24"/>
  <c r="FR27" i="24"/>
  <c r="HN28" i="24"/>
  <c r="JJ67" i="24"/>
  <c r="IK77" i="24"/>
  <c r="ES83" i="24"/>
  <c r="FR84" i="24"/>
  <c r="GC33" i="24"/>
  <c r="JU33" i="24"/>
  <c r="G87" i="24"/>
  <c r="JQ91" i="24"/>
  <c r="GD99" i="24"/>
  <c r="HI101" i="24"/>
  <c r="FY105" i="24"/>
  <c r="IK110" i="24"/>
  <c r="HY111" i="24"/>
  <c r="IW112" i="24"/>
  <c r="CS114" i="24"/>
  <c r="JU114" i="24"/>
  <c r="DL116" i="24"/>
  <c r="AE119" i="24"/>
  <c r="GO119" i="24"/>
  <c r="IX120" i="24"/>
  <c r="HA125" i="24"/>
  <c r="FQ45" i="24"/>
  <c r="HU28" i="24"/>
  <c r="JQ67" i="24"/>
  <c r="JU13" i="24"/>
  <c r="GP36" i="24"/>
  <c r="HB12" i="24"/>
  <c r="GK14" i="24"/>
  <c r="FR36" i="24"/>
  <c r="GW36" i="24"/>
  <c r="FY45" i="24"/>
  <c r="GP45" i="24"/>
  <c r="HA48" i="24"/>
  <c r="KC49" i="24"/>
  <c r="GD18" i="24"/>
  <c r="HM53" i="24"/>
  <c r="HI55" i="24"/>
  <c r="JU57" i="24"/>
  <c r="HY58" i="24"/>
  <c r="GC59" i="24"/>
  <c r="GP60" i="24"/>
  <c r="HM63" i="24"/>
  <c r="GD24" i="24"/>
  <c r="ET26" i="24"/>
  <c r="HA68" i="24"/>
  <c r="EV83" i="24"/>
  <c r="IW84" i="24"/>
  <c r="HM85" i="24"/>
  <c r="JI56" i="24"/>
  <c r="GD33" i="24"/>
  <c r="HI33" i="24"/>
  <c r="GO87" i="24"/>
  <c r="FY89" i="24"/>
  <c r="JE90" i="24"/>
  <c r="GC93" i="24"/>
  <c r="IK94" i="24"/>
  <c r="GO95" i="24"/>
  <c r="HM99" i="24"/>
  <c r="DI102" i="24"/>
  <c r="IL102" i="24"/>
  <c r="GO103" i="24"/>
  <c r="HY103" i="24"/>
  <c r="JE104" i="24"/>
  <c r="GK107" i="24"/>
  <c r="KC107" i="24"/>
  <c r="IL110" i="24"/>
  <c r="GO111" i="24"/>
  <c r="IX112" i="24"/>
  <c r="JV114" i="24"/>
  <c r="E116" i="24"/>
  <c r="GC116" i="24"/>
  <c r="IS117" i="24"/>
  <c r="GP119" i="24"/>
  <c r="FQ121" i="24"/>
  <c r="Q122" i="24"/>
  <c r="FQ122" i="24"/>
  <c r="JL28" i="24"/>
  <c r="KC13" i="24"/>
  <c r="HA39" i="24"/>
  <c r="HB48" i="24"/>
  <c r="IG50" i="24"/>
  <c r="GO29" i="24"/>
  <c r="IW29" i="24"/>
  <c r="JV57" i="24"/>
  <c r="HZ58" i="24"/>
  <c r="GD59" i="24"/>
  <c r="HN63" i="24"/>
  <c r="HI21" i="24"/>
  <c r="HB68" i="24"/>
  <c r="KC68" i="24"/>
  <c r="GK77" i="24"/>
  <c r="IX84" i="24"/>
  <c r="HN85" i="24"/>
  <c r="JJ56" i="24"/>
  <c r="GP87" i="24"/>
  <c r="H89" i="24"/>
  <c r="GD93" i="24"/>
  <c r="HA93" i="24"/>
  <c r="GP95" i="24"/>
  <c r="CG96" i="24"/>
  <c r="JE96" i="24"/>
  <c r="FQ97" i="24"/>
  <c r="HN99" i="24"/>
  <c r="ES100" i="24"/>
  <c r="KC100" i="24"/>
  <c r="GP103" i="24"/>
  <c r="FY106" i="24"/>
  <c r="GK108" i="24"/>
  <c r="EI112" i="24"/>
  <c r="JQ113" i="24"/>
  <c r="FQ114" i="24"/>
  <c r="HM114" i="24"/>
  <c r="GD116" i="24"/>
  <c r="IG120" i="24"/>
  <c r="JQ120" i="24"/>
  <c r="FR121" i="24"/>
  <c r="R122" i="24"/>
  <c r="FR122" i="24"/>
  <c r="GC123" i="24"/>
  <c r="HA124" i="24"/>
  <c r="AF125" i="24"/>
  <c r="IS125" i="24"/>
  <c r="FA142" i="24"/>
  <c r="EC143" i="24"/>
  <c r="GE77" i="24"/>
  <c r="GQ60" i="24"/>
  <c r="GR87" i="24"/>
  <c r="IN117" i="24"/>
  <c r="JL57" i="24"/>
  <c r="JL91" i="24"/>
  <c r="JX39" i="24"/>
  <c r="JX107" i="24"/>
  <c r="JW114" i="24"/>
  <c r="FR14" i="24"/>
  <c r="IS14" i="24"/>
  <c r="HA34" i="24"/>
  <c r="JE41" i="24"/>
  <c r="HI45" i="24"/>
  <c r="HU47" i="24"/>
  <c r="HI29" i="24"/>
  <c r="HZ29" i="24"/>
  <c r="JU53" i="24"/>
  <c r="HY60" i="24"/>
  <c r="FY25" i="24"/>
  <c r="HI26" i="24"/>
  <c r="HZ26" i="24"/>
  <c r="JE26" i="24"/>
  <c r="GC27" i="24"/>
  <c r="JU27" i="24"/>
  <c r="GP77" i="24"/>
  <c r="IK30" i="24"/>
  <c r="FR82" i="24"/>
  <c r="GD83" i="24"/>
  <c r="HI83" i="24"/>
  <c r="HZ83" i="24"/>
  <c r="JE83" i="24"/>
  <c r="JV83" i="24"/>
  <c r="GP86" i="24"/>
  <c r="GC87" i="24"/>
  <c r="HB89" i="24"/>
  <c r="IG89" i="24"/>
  <c r="IX89" i="24"/>
  <c r="KC89" i="24"/>
  <c r="GW93" i="24"/>
  <c r="HU96" i="24"/>
  <c r="JQ96" i="24"/>
  <c r="GW101" i="24"/>
  <c r="IX103" i="24"/>
  <c r="KC103" i="24"/>
  <c r="HM104" i="24"/>
  <c r="JI104" i="24"/>
  <c r="IG105" i="24"/>
  <c r="JV110" i="24"/>
  <c r="GD115" i="24"/>
  <c r="GW117" i="24"/>
  <c r="KC117" i="24"/>
  <c r="HM119" i="24"/>
  <c r="JJ125" i="24"/>
  <c r="GE27" i="24"/>
  <c r="JI49" i="24"/>
  <c r="GO20" i="24"/>
  <c r="GK11" i="24"/>
  <c r="IG12" i="24"/>
  <c r="GW15" i="24"/>
  <c r="HM37" i="24"/>
  <c r="HB34" i="24"/>
  <c r="KC34" i="24"/>
  <c r="GK38" i="24"/>
  <c r="FQ40" i="24"/>
  <c r="HY47" i="24"/>
  <c r="JU47" i="24"/>
  <c r="EG48" i="24"/>
  <c r="GK48" i="24"/>
  <c r="JJ49" i="24"/>
  <c r="GP20" i="24"/>
  <c r="JV53" i="24"/>
  <c r="GC55" i="24"/>
  <c r="IK58" i="24"/>
  <c r="FQ59" i="24"/>
  <c r="HZ60" i="24"/>
  <c r="JE60" i="24"/>
  <c r="HI62" i="24"/>
  <c r="JQ63" i="24"/>
  <c r="EO25" i="24"/>
  <c r="HM26" i="24"/>
  <c r="GD27" i="24"/>
  <c r="JV27" i="24"/>
  <c r="IL30" i="24"/>
  <c r="DK82" i="24"/>
  <c r="HM83" i="24"/>
  <c r="JI83" i="24"/>
  <c r="H86" i="24"/>
  <c r="GD87" i="24"/>
  <c r="M88" i="24"/>
  <c r="BB88" i="24"/>
  <c r="HU88" i="24"/>
  <c r="F89" i="24"/>
  <c r="H90" i="24"/>
  <c r="CM93" i="24"/>
  <c r="FY95" i="24"/>
  <c r="JU96" i="24"/>
  <c r="IK102" i="24"/>
  <c r="HA103" i="24"/>
  <c r="HN104" i="24"/>
  <c r="JJ104" i="24"/>
  <c r="JI110" i="24"/>
  <c r="JE111" i="24"/>
  <c r="FY119" i="24"/>
  <c r="HN119" i="24"/>
  <c r="BI124" i="24"/>
  <c r="KC124" i="24"/>
  <c r="HN125" i="24"/>
  <c r="HN142" i="24"/>
  <c r="BI143" i="24"/>
  <c r="BZ143" i="24"/>
  <c r="HI143" i="24"/>
  <c r="AD144" i="24"/>
  <c r="DJ144" i="24"/>
  <c r="GE11" i="24"/>
  <c r="GF27" i="24"/>
  <c r="HD96" i="24"/>
  <c r="HO88" i="24"/>
  <c r="IA29" i="24"/>
  <c r="JX103" i="24"/>
  <c r="JQ12" i="24"/>
  <c r="IK14" i="24"/>
  <c r="IX36" i="24"/>
  <c r="JQ39" i="24"/>
  <c r="IW41" i="24"/>
  <c r="HA45" i="24"/>
  <c r="HM47" i="24"/>
  <c r="ES46" i="24"/>
  <c r="IS50" i="24"/>
  <c r="FR18" i="24"/>
  <c r="HA29" i="24"/>
  <c r="HN53" i="24"/>
  <c r="HN62" i="24"/>
  <c r="JV63" i="24"/>
  <c r="GD64" i="24"/>
  <c r="DI22" i="24"/>
  <c r="IS24" i="24"/>
  <c r="FQ25" i="24"/>
  <c r="HA26" i="24"/>
  <c r="IW26" i="24"/>
  <c r="JJ27" i="24"/>
  <c r="HA83" i="24"/>
  <c r="IW83" i="24"/>
  <c r="FR87" i="24"/>
  <c r="IS87" i="24"/>
  <c r="Q88" i="24"/>
  <c r="ET88" i="24"/>
  <c r="HY89" i="24"/>
  <c r="JU89" i="24"/>
  <c r="DW90" i="24"/>
  <c r="GO93" i="24"/>
  <c r="AD94" i="24"/>
  <c r="IL94" i="24"/>
  <c r="CZ95" i="24"/>
  <c r="JE95" i="24"/>
  <c r="HM96" i="24"/>
  <c r="JI96" i="24"/>
  <c r="IG97" i="24"/>
  <c r="GK100" i="24"/>
  <c r="GO101" i="24"/>
  <c r="AC102" i="24"/>
  <c r="JU103" i="24"/>
  <c r="HY105" i="24"/>
  <c r="DU108" i="24"/>
  <c r="GW109" i="24"/>
  <c r="FY111" i="24"/>
  <c r="HN111" i="24"/>
  <c r="CN112" i="24"/>
  <c r="DU115" i="24"/>
  <c r="ET117" i="24"/>
  <c r="JU117" i="24"/>
  <c r="BA118" i="24"/>
  <c r="HI118" i="24"/>
  <c r="DU121" i="24"/>
  <c r="HZ121" i="24"/>
  <c r="GK122" i="24"/>
  <c r="HB125" i="24"/>
  <c r="FR142" i="24"/>
  <c r="JW118" i="24"/>
  <c r="GC11" i="24"/>
  <c r="HY12" i="24"/>
  <c r="FY14" i="24"/>
  <c r="IL14" i="24"/>
  <c r="GO15" i="24"/>
  <c r="EJ37" i="24"/>
  <c r="JU34" i="24"/>
  <c r="GC38" i="24"/>
  <c r="FH17" i="24"/>
  <c r="IX41" i="24"/>
  <c r="HB45" i="24"/>
  <c r="HN47" i="24"/>
  <c r="ET46" i="24"/>
  <c r="GC48" i="24"/>
  <c r="IG29" i="24"/>
  <c r="IW60" i="24"/>
  <c r="HA62" i="24"/>
  <c r="JI63" i="24"/>
  <c r="EG22" i="24"/>
  <c r="FR25" i="24"/>
  <c r="HB26" i="24"/>
  <c r="IG26" i="24"/>
  <c r="IX26" i="24"/>
  <c r="GW77" i="24"/>
  <c r="FY82" i="24"/>
  <c r="GK83" i="24"/>
  <c r="HB83" i="24"/>
  <c r="IG83" i="24"/>
  <c r="IX83" i="24"/>
  <c r="KC83" i="24"/>
  <c r="GW86" i="24"/>
  <c r="HM88" i="24"/>
  <c r="HI89" i="24"/>
  <c r="HZ89" i="24"/>
  <c r="JE89" i="24"/>
  <c r="JV89" i="24"/>
  <c r="AF94" i="24"/>
  <c r="FQ95" i="24"/>
  <c r="HN96" i="24"/>
  <c r="JJ96" i="24"/>
  <c r="AC98" i="24"/>
  <c r="DU101" i="24"/>
  <c r="GP101" i="24"/>
  <c r="CX102" i="24"/>
  <c r="JE103" i="24"/>
  <c r="JV103" i="24"/>
  <c r="CX105" i="24"/>
  <c r="ET110" i="24"/>
  <c r="KC110" i="24"/>
  <c r="IW111" i="24"/>
  <c r="AR115" i="24"/>
  <c r="BI115" i="24"/>
  <c r="GK115" i="24"/>
  <c r="BM117" i="24"/>
  <c r="JV117" i="24"/>
  <c r="FQ119" i="24"/>
  <c r="JU124" i="24"/>
  <c r="AW125" i="24"/>
  <c r="JQ125" i="24"/>
  <c r="F144" i="24"/>
  <c r="GR62" i="24"/>
  <c r="IN89" i="24"/>
  <c r="IM104" i="24"/>
  <c r="GD11" i="24"/>
  <c r="HZ12" i="24"/>
  <c r="JV34" i="24"/>
  <c r="GD38" i="24"/>
  <c r="DQ17" i="24"/>
  <c r="IK17" i="24"/>
  <c r="GO41" i="24"/>
  <c r="FE47" i="24"/>
  <c r="GD48" i="24"/>
  <c r="JQ49" i="24"/>
  <c r="FG50" i="24"/>
  <c r="KC53" i="24"/>
  <c r="IX60" i="24"/>
  <c r="JJ63" i="24"/>
  <c r="ES21" i="24"/>
  <c r="GO22" i="24"/>
  <c r="EG27" i="24"/>
  <c r="IS30" i="24"/>
  <c r="GK87" i="24"/>
  <c r="HN88" i="24"/>
  <c r="JI89" i="24"/>
  <c r="FR95" i="24"/>
  <c r="HA96" i="24"/>
  <c r="AD98" i="24"/>
  <c r="BY100" i="24"/>
  <c r="HU104" i="24"/>
  <c r="JQ104" i="24"/>
  <c r="G107" i="24"/>
  <c r="GC107" i="24"/>
  <c r="HA110" i="24"/>
  <c r="F111" i="24"/>
  <c r="IX111" i="24"/>
  <c r="HY113" i="24"/>
  <c r="JI117" i="24"/>
  <c r="Q118" i="24"/>
  <c r="FR119" i="24"/>
  <c r="HU119" i="24"/>
  <c r="AC122" i="24"/>
  <c r="IK124" i="24"/>
  <c r="JV124" i="24"/>
  <c r="HU125" i="24"/>
  <c r="CG143" i="24"/>
  <c r="HB143" i="24"/>
  <c r="AK144" i="24"/>
  <c r="DQ144" i="24"/>
  <c r="HC21" i="24"/>
  <c r="HC121" i="24"/>
  <c r="HO13" i="24"/>
  <c r="HP21" i="24"/>
  <c r="IM37" i="24"/>
  <c r="JK22" i="24"/>
  <c r="JX68" i="24"/>
  <c r="JI12" i="24"/>
  <c r="HU37" i="24"/>
  <c r="JI39" i="24"/>
  <c r="EO17" i="24"/>
  <c r="IL17" i="24"/>
  <c r="FY40" i="24"/>
  <c r="GP41" i="24"/>
  <c r="FG47" i="24"/>
  <c r="IG47" i="24"/>
  <c r="KC47" i="24"/>
  <c r="IK50" i="24"/>
  <c r="FE54" i="24"/>
  <c r="GK55" i="24"/>
  <c r="IS58" i="24"/>
  <c r="FY59" i="24"/>
  <c r="EG63" i="24"/>
  <c r="FA63" i="24"/>
  <c r="GP22" i="24"/>
  <c r="IK24" i="24"/>
  <c r="EH77" i="24"/>
  <c r="HU83" i="24"/>
  <c r="Q86" i="24"/>
  <c r="IK87" i="24"/>
  <c r="M89" i="24"/>
  <c r="JJ89" i="24"/>
  <c r="Q90" i="24"/>
  <c r="EU93" i="24"/>
  <c r="IW95" i="24"/>
  <c r="EI96" i="24"/>
  <c r="HB96" i="24"/>
  <c r="KC96" i="24"/>
  <c r="HY97" i="24"/>
  <c r="BZ100" i="24"/>
  <c r="GC100" i="24"/>
  <c r="EV101" i="24"/>
  <c r="HI103" i="24"/>
  <c r="GD107" i="24"/>
  <c r="GO109" i="24"/>
  <c r="IK109" i="24"/>
  <c r="BM110" i="24"/>
  <c r="HB110" i="24"/>
  <c r="FQ111" i="24"/>
  <c r="HZ113" i="24"/>
  <c r="FE114" i="24"/>
  <c r="Y115" i="24"/>
  <c r="DI115" i="24"/>
  <c r="EI117" i="24"/>
  <c r="JJ117" i="24"/>
  <c r="DU118" i="24"/>
  <c r="HA118" i="24"/>
  <c r="DE120" i="24"/>
  <c r="GC122" i="24"/>
  <c r="IL124" i="24"/>
  <c r="AK125" i="24"/>
  <c r="HI142" i="24"/>
  <c r="AK143" i="24"/>
  <c r="JV143" i="24"/>
  <c r="JJ12" i="24"/>
  <c r="FQ14" i="24"/>
  <c r="JE36" i="24"/>
  <c r="JJ39" i="24"/>
  <c r="IL50" i="24"/>
  <c r="FY18" i="24"/>
  <c r="HY29" i="24"/>
  <c r="HU62" i="24"/>
  <c r="GK64" i="24"/>
  <c r="IL24" i="24"/>
  <c r="GO77" i="24"/>
  <c r="FQ82" i="24"/>
  <c r="HY83" i="24"/>
  <c r="JU83" i="24"/>
  <c r="GO86" i="24"/>
  <c r="FY87" i="24"/>
  <c r="IL87" i="24"/>
  <c r="HA89" i="24"/>
  <c r="IW89" i="24"/>
  <c r="IX95" i="24"/>
  <c r="HZ97" i="24"/>
  <c r="GD100" i="24"/>
  <c r="IW103" i="24"/>
  <c r="GP109" i="24"/>
  <c r="JU110" i="24"/>
  <c r="FR111" i="24"/>
  <c r="HU111" i="24"/>
  <c r="CS112" i="24"/>
  <c r="GC115" i="24"/>
  <c r="HB118" i="24"/>
  <c r="EC121" i="24"/>
  <c r="IG121" i="24"/>
  <c r="GD122" i="24"/>
  <c r="HI125" i="24"/>
  <c r="JI125" i="24"/>
  <c r="GP143" i="24"/>
  <c r="GE105" i="24"/>
  <c r="HC101" i="24"/>
  <c r="HO59" i="24"/>
  <c r="IA36" i="24"/>
  <c r="IB58" i="24"/>
  <c r="FA46" i="24"/>
  <c r="FM62" i="24"/>
  <c r="FA94" i="24"/>
  <c r="EU101" i="24"/>
  <c r="CW102" i="24"/>
  <c r="DU106" i="24"/>
  <c r="CG110" i="24"/>
  <c r="E111" i="24"/>
  <c r="DE122" i="24"/>
  <c r="GK142" i="24"/>
  <c r="HB142" i="24"/>
  <c r="CX143" i="24"/>
  <c r="FY143" i="24"/>
  <c r="GR45" i="24"/>
  <c r="GQ89" i="24"/>
  <c r="GQ110" i="24"/>
  <c r="HC59" i="24"/>
  <c r="HO63" i="24"/>
  <c r="HP116" i="24"/>
  <c r="IM93" i="24"/>
  <c r="IZ111" i="24"/>
  <c r="JX13" i="24"/>
  <c r="EG15" i="24"/>
  <c r="FE67" i="24"/>
  <c r="ES68" i="24"/>
  <c r="AC104" i="24"/>
  <c r="BA109" i="24"/>
  <c r="EG55" i="24"/>
  <c r="EH59" i="24"/>
  <c r="EU21" i="24"/>
  <c r="EV26" i="24"/>
  <c r="FH67" i="24"/>
  <c r="ET68" i="24"/>
  <c r="FF77" i="24"/>
  <c r="CK87" i="24"/>
  <c r="Y90" i="24"/>
  <c r="CB94" i="24"/>
  <c r="FG94" i="24"/>
  <c r="DW98" i="24"/>
  <c r="BC99" i="24"/>
  <c r="AD104" i="24"/>
  <c r="DU105" i="24"/>
  <c r="DW106" i="24"/>
  <c r="BC109" i="24"/>
  <c r="H111" i="24"/>
  <c r="CK112" i="24"/>
  <c r="Q113" i="24"/>
  <c r="DJ115" i="24"/>
  <c r="CS116" i="24"/>
  <c r="EG116" i="24"/>
  <c r="H117" i="24"/>
  <c r="R118" i="24"/>
  <c r="BA120" i="24"/>
  <c r="AD122" i="24"/>
  <c r="DJ122" i="24"/>
  <c r="BZ124" i="24"/>
  <c r="AP143" i="24"/>
  <c r="CL143" i="24"/>
  <c r="DQ143" i="24"/>
  <c r="HU143" i="24"/>
  <c r="FS57" i="24"/>
  <c r="GF55" i="24"/>
  <c r="GQ11" i="24"/>
  <c r="GQ90" i="24"/>
  <c r="GR119" i="24"/>
  <c r="HD77" i="24"/>
  <c r="HD33" i="24"/>
  <c r="HC92" i="24"/>
  <c r="HO28" i="24"/>
  <c r="HO96" i="24"/>
  <c r="IB21" i="24"/>
  <c r="IA67" i="24"/>
  <c r="IZ14" i="24"/>
  <c r="JL104" i="24"/>
  <c r="JL116" i="24"/>
  <c r="JL123" i="24"/>
  <c r="EH15" i="24"/>
  <c r="DW11" i="24"/>
  <c r="EU46" i="24"/>
  <c r="FF48" i="24"/>
  <c r="DJ57" i="24"/>
  <c r="ES63" i="24"/>
  <c r="EG64" i="24"/>
  <c r="DJ25" i="24"/>
  <c r="ES25" i="24"/>
  <c r="EV68" i="24"/>
  <c r="FH77" i="24"/>
  <c r="DQ82" i="24"/>
  <c r="ES33" i="24"/>
  <c r="DU86" i="24"/>
  <c r="E88" i="24"/>
  <c r="AD89" i="24"/>
  <c r="E91" i="24"/>
  <c r="FE93" i="24"/>
  <c r="ET94" i="24"/>
  <c r="AC95" i="24"/>
  <c r="ES97" i="24"/>
  <c r="BM105" i="24"/>
  <c r="DV105" i="24"/>
  <c r="S109" i="24"/>
  <c r="BD109" i="24"/>
  <c r="BY110" i="24"/>
  <c r="T113" i="24"/>
  <c r="BB120" i="24"/>
  <c r="CY122" i="24"/>
  <c r="AO124" i="24"/>
  <c r="GD143" i="24"/>
  <c r="EI34" i="24"/>
  <c r="ET63" i="24"/>
  <c r="DL25" i="24"/>
  <c r="EU67" i="24"/>
  <c r="DI68" i="24"/>
  <c r="BY87" i="24"/>
  <c r="DU89" i="24"/>
  <c r="AC90" i="24"/>
  <c r="G91" i="24"/>
  <c r="CW93" i="24"/>
  <c r="FG93" i="24"/>
  <c r="EV94" i="24"/>
  <c r="BA95" i="24"/>
  <c r="AO99" i="24"/>
  <c r="EU99" i="24"/>
  <c r="BA101" i="24"/>
  <c r="DU102" i="24"/>
  <c r="BN103" i="24"/>
  <c r="BO105" i="24"/>
  <c r="DK107" i="24"/>
  <c r="AO109" i="24"/>
  <c r="CB110" i="24"/>
  <c r="AE112" i="24"/>
  <c r="DI113" i="24"/>
  <c r="BC120" i="24"/>
  <c r="CZ122" i="24"/>
  <c r="FR143" i="24"/>
  <c r="FT30" i="24"/>
  <c r="GE57" i="24"/>
  <c r="DI37" i="24"/>
  <c r="EV63" i="24"/>
  <c r="EG25" i="24"/>
  <c r="ES77" i="24"/>
  <c r="DI82" i="24"/>
  <c r="CB87" i="24"/>
  <c r="AF90" i="24"/>
  <c r="H91" i="24"/>
  <c r="DV93" i="24"/>
  <c r="AC94" i="24"/>
  <c r="E99" i="24"/>
  <c r="FA101" i="24"/>
  <c r="BP116" i="24"/>
  <c r="CG116" i="24"/>
  <c r="ET118" i="24"/>
  <c r="BD120" i="24"/>
  <c r="DI125" i="24"/>
  <c r="HZ142" i="24"/>
  <c r="JJ142" i="24"/>
  <c r="DV143" i="24"/>
  <c r="JJ143" i="24"/>
  <c r="BZ144" i="24"/>
  <c r="FS47" i="24"/>
  <c r="GE36" i="24"/>
  <c r="HD57" i="24"/>
  <c r="HC64" i="24"/>
  <c r="HD94" i="24"/>
  <c r="HP60" i="24"/>
  <c r="HP33" i="24"/>
  <c r="IM34" i="24"/>
  <c r="IY82" i="24"/>
  <c r="EO15" i="24"/>
  <c r="ES47" i="24"/>
  <c r="ES20" i="24"/>
  <c r="FM67" i="24"/>
  <c r="AK87" i="24"/>
  <c r="DE111" i="24"/>
  <c r="EO116" i="24"/>
  <c r="KC142" i="24"/>
  <c r="DJ143" i="24"/>
  <c r="HN143" i="24"/>
  <c r="FT87" i="24"/>
  <c r="FS94" i="24"/>
  <c r="GF101" i="24"/>
  <c r="GR50" i="24"/>
  <c r="GR63" i="24"/>
  <c r="GQ83" i="24"/>
  <c r="GQ101" i="24"/>
  <c r="HP38" i="24"/>
  <c r="HP46" i="24"/>
  <c r="IA46" i="24"/>
  <c r="CG102" i="24"/>
  <c r="BZ102" i="24"/>
  <c r="Y104" i="24"/>
  <c r="Q104" i="24"/>
  <c r="CS107" i="24"/>
  <c r="CK107" i="24"/>
  <c r="EO108" i="24"/>
  <c r="EI108" i="24"/>
  <c r="CG120" i="24"/>
  <c r="BZ120" i="24"/>
  <c r="BY120" i="24"/>
  <c r="GE110" i="24"/>
  <c r="GK110" i="24"/>
  <c r="GD110" i="24"/>
  <c r="GF125" i="24"/>
  <c r="GK125" i="24"/>
  <c r="HD113" i="24"/>
  <c r="HC113" i="24"/>
  <c r="HA113" i="24"/>
  <c r="HI113" i="24"/>
  <c r="HO115" i="24"/>
  <c r="HN115" i="24"/>
  <c r="HM115" i="24"/>
  <c r="HU115" i="24"/>
  <c r="IB96" i="24"/>
  <c r="IA96" i="24"/>
  <c r="JX122" i="24"/>
  <c r="JW122" i="24"/>
  <c r="KC122" i="24"/>
  <c r="EO47" i="24"/>
  <c r="FA58" i="24"/>
  <c r="FM59" i="24"/>
  <c r="ET83" i="24"/>
  <c r="EG84" i="24"/>
  <c r="FG85" i="24"/>
  <c r="FM56" i="24"/>
  <c r="E86" i="24"/>
  <c r="AO86" i="24"/>
  <c r="DW86" i="24"/>
  <c r="FE86" i="24"/>
  <c r="BZ87" i="24"/>
  <c r="BD88" i="24"/>
  <c r="T90" i="24"/>
  <c r="BY90" i="24"/>
  <c r="CK90" i="24"/>
  <c r="H92" i="24"/>
  <c r="BM92" i="24"/>
  <c r="BY92" i="24"/>
  <c r="FG92" i="24"/>
  <c r="BI93" i="24"/>
  <c r="CY93" i="24"/>
  <c r="M94" i="24"/>
  <c r="AE94" i="24"/>
  <c r="BI94" i="24"/>
  <c r="BZ94" i="24"/>
  <c r="EG94" i="24"/>
  <c r="CG95" i="24"/>
  <c r="DX95" i="24"/>
  <c r="S96" i="24"/>
  <c r="BB96" i="24"/>
  <c r="S97" i="24"/>
  <c r="EU97" i="24"/>
  <c r="AE98" i="24"/>
  <c r="CA100" i="24"/>
  <c r="CK101" i="24"/>
  <c r="CK102" i="24"/>
  <c r="ES103" i="24"/>
  <c r="BA105" i="24"/>
  <c r="AK110" i="24"/>
  <c r="AE110" i="24"/>
  <c r="CS110" i="24"/>
  <c r="CM110" i="24"/>
  <c r="EO119" i="24"/>
  <c r="EI119" i="24"/>
  <c r="EH119" i="24"/>
  <c r="EG119" i="24"/>
  <c r="M121" i="24"/>
  <c r="E121" i="24"/>
  <c r="BI121" i="24"/>
  <c r="BB121" i="24"/>
  <c r="F122" i="24"/>
  <c r="M122" i="24"/>
  <c r="EC122" i="24"/>
  <c r="DV122" i="24"/>
  <c r="DU122" i="24"/>
  <c r="CX124" i="24"/>
  <c r="DE124" i="24"/>
  <c r="CY124" i="24"/>
  <c r="FS77" i="24"/>
  <c r="GE104" i="24"/>
  <c r="GC104" i="24"/>
  <c r="GK104" i="24"/>
  <c r="GD111" i="24"/>
  <c r="GC111" i="24"/>
  <c r="GF118" i="24"/>
  <c r="GK118" i="24"/>
  <c r="GD118" i="24"/>
  <c r="GR68" i="24"/>
  <c r="IM121" i="24"/>
  <c r="IL121" i="24"/>
  <c r="IK121" i="24"/>
  <c r="JK121" i="24"/>
  <c r="JQ121" i="24"/>
  <c r="EH84" i="24"/>
  <c r="ES86" i="24"/>
  <c r="BZ90" i="24"/>
  <c r="DE91" i="24"/>
  <c r="BA92" i="24"/>
  <c r="BO92" i="24"/>
  <c r="ES92" i="24"/>
  <c r="G101" i="24"/>
  <c r="E101" i="24"/>
  <c r="BY101" i="24"/>
  <c r="EC104" i="24"/>
  <c r="DX104" i="24"/>
  <c r="CG106" i="24"/>
  <c r="AF108" i="24"/>
  <c r="AE108" i="24"/>
  <c r="AD108" i="24"/>
  <c r="AC108" i="24"/>
  <c r="CM115" i="24"/>
  <c r="CN115" i="24"/>
  <c r="CK115" i="24"/>
  <c r="ET115" i="24"/>
  <c r="FA115" i="24"/>
  <c r="ES115" i="24"/>
  <c r="IS142" i="24"/>
  <c r="ES143" i="24"/>
  <c r="FA143" i="24"/>
  <c r="ET143" i="24"/>
  <c r="GF39" i="24"/>
  <c r="GE39" i="24"/>
  <c r="GR118" i="24"/>
  <c r="GW118" i="24"/>
  <c r="IN116" i="24"/>
  <c r="IM116" i="24"/>
  <c r="IS116" i="24"/>
  <c r="DI38" i="24"/>
  <c r="ET50" i="24"/>
  <c r="EG29" i="24"/>
  <c r="FE58" i="24"/>
  <c r="FE59" i="24"/>
  <c r="FE64" i="24"/>
  <c r="DJ67" i="24"/>
  <c r="EJ84" i="24"/>
  <c r="FE56" i="24"/>
  <c r="EV86" i="24"/>
  <c r="CA90" i="24"/>
  <c r="BD92" i="24"/>
  <c r="BP92" i="24"/>
  <c r="EV92" i="24"/>
  <c r="CX94" i="24"/>
  <c r="E96" i="24"/>
  <c r="BZ101" i="24"/>
  <c r="CY101" i="24"/>
  <c r="CX101" i="24"/>
  <c r="EO106" i="24"/>
  <c r="EH106" i="24"/>
  <c r="EU109" i="24"/>
  <c r="EV109" i="24"/>
  <c r="BA111" i="24"/>
  <c r="BC111" i="24"/>
  <c r="BU124" i="24"/>
  <c r="BP124" i="24"/>
  <c r="IK143" i="24"/>
  <c r="IS143" i="24"/>
  <c r="IL143" i="24"/>
  <c r="HC22" i="24"/>
  <c r="HD22" i="24"/>
  <c r="IM109" i="24"/>
  <c r="IN109" i="24"/>
  <c r="IS109" i="24"/>
  <c r="JK13" i="24"/>
  <c r="JL13" i="24"/>
  <c r="JK109" i="24"/>
  <c r="JJ109" i="24"/>
  <c r="JI109" i="24"/>
  <c r="JQ109" i="24"/>
  <c r="JX105" i="24"/>
  <c r="KC105" i="24"/>
  <c r="JW112" i="24"/>
  <c r="JV112" i="24"/>
  <c r="JU112" i="24"/>
  <c r="EU13" i="24"/>
  <c r="EJ15" i="24"/>
  <c r="DJ38" i="24"/>
  <c r="EG47" i="24"/>
  <c r="EV50" i="24"/>
  <c r="EJ29" i="24"/>
  <c r="DL57" i="24"/>
  <c r="ET58" i="24"/>
  <c r="FG58" i="24"/>
  <c r="FF59" i="24"/>
  <c r="EG62" i="24"/>
  <c r="EO64" i="24"/>
  <c r="FG64" i="24"/>
  <c r="EH22" i="24"/>
  <c r="EH25" i="24"/>
  <c r="FF56" i="24"/>
  <c r="F88" i="24"/>
  <c r="CX88" i="24"/>
  <c r="BB89" i="24"/>
  <c r="M91" i="24"/>
  <c r="CW91" i="24"/>
  <c r="BC93" i="24"/>
  <c r="ES93" i="24"/>
  <c r="F94" i="24"/>
  <c r="BB94" i="24"/>
  <c r="BY95" i="24"/>
  <c r="ES95" i="24"/>
  <c r="F96" i="24"/>
  <c r="AQ96" i="24"/>
  <c r="BZ96" i="24"/>
  <c r="BY102" i="24"/>
  <c r="CY102" i="24"/>
  <c r="DE102" i="24"/>
  <c r="CG103" i="24"/>
  <c r="BZ103" i="24"/>
  <c r="M104" i="24"/>
  <c r="E104" i="24"/>
  <c r="BY106" i="24"/>
  <c r="DE107" i="24"/>
  <c r="CZ107" i="24"/>
  <c r="CY107" i="24"/>
  <c r="CW107" i="24"/>
  <c r="H109" i="24"/>
  <c r="E109" i="24"/>
  <c r="CY118" i="24"/>
  <c r="CZ118" i="24"/>
  <c r="CW118" i="24"/>
  <c r="AK119" i="24"/>
  <c r="AF119" i="24"/>
  <c r="M120" i="24"/>
  <c r="H120" i="24"/>
  <c r="G120" i="24"/>
  <c r="BU120" i="24"/>
  <c r="BN120" i="24"/>
  <c r="BA144" i="24"/>
  <c r="BI144" i="24"/>
  <c r="BB144" i="24"/>
  <c r="FT116" i="24"/>
  <c r="FR116" i="24"/>
  <c r="FQ116" i="24"/>
  <c r="FT124" i="24"/>
  <c r="FR124" i="24"/>
  <c r="FQ124" i="24"/>
  <c r="GE83" i="24"/>
  <c r="GF83" i="24"/>
  <c r="GQ105" i="24"/>
  <c r="GR105" i="24"/>
  <c r="GW112" i="24"/>
  <c r="GP112" i="24"/>
  <c r="HD54" i="24"/>
  <c r="HC54" i="24"/>
  <c r="HP18" i="24"/>
  <c r="HO18" i="24"/>
  <c r="HZ124" i="24"/>
  <c r="HY124" i="24"/>
  <c r="IM103" i="24"/>
  <c r="IK103" i="24"/>
  <c r="IS103" i="24"/>
  <c r="IY106" i="24"/>
  <c r="IX106" i="24"/>
  <c r="IZ113" i="24"/>
  <c r="IW113" i="24"/>
  <c r="JE113" i="24"/>
  <c r="IZ121" i="24"/>
  <c r="JE121" i="24"/>
  <c r="IX121" i="24"/>
  <c r="FE11" i="24"/>
  <c r="EV36" i="24"/>
  <c r="EH47" i="24"/>
  <c r="ES48" i="24"/>
  <c r="EV58" i="24"/>
  <c r="FH59" i="24"/>
  <c r="FE62" i="24"/>
  <c r="EJ22" i="24"/>
  <c r="EH67" i="24"/>
  <c r="FH56" i="24"/>
  <c r="AC87" i="24"/>
  <c r="DV87" i="24"/>
  <c r="BI88" i="24"/>
  <c r="CX91" i="24"/>
  <c r="BD93" i="24"/>
  <c r="H94" i="24"/>
  <c r="BD94" i="24"/>
  <c r="BZ95" i="24"/>
  <c r="EC95" i="24"/>
  <c r="ET95" i="24"/>
  <c r="BZ106" i="24"/>
  <c r="AC110" i="24"/>
  <c r="FG113" i="24"/>
  <c r="FH113" i="24"/>
  <c r="FE113" i="24"/>
  <c r="DE114" i="24"/>
  <c r="CX114" i="24"/>
  <c r="CW114" i="24"/>
  <c r="DL115" i="24"/>
  <c r="DK115" i="24"/>
  <c r="JU122" i="24"/>
  <c r="M123" i="24"/>
  <c r="F123" i="24"/>
  <c r="F124" i="24"/>
  <c r="M124" i="24"/>
  <c r="G124" i="24"/>
  <c r="AK124" i="24"/>
  <c r="AC124" i="24"/>
  <c r="EI125" i="24"/>
  <c r="EG125" i="24"/>
  <c r="EG143" i="24"/>
  <c r="EH143" i="24"/>
  <c r="FS109" i="24"/>
  <c r="FR109" i="24"/>
  <c r="FQ109" i="24"/>
  <c r="FS117" i="24"/>
  <c r="FY117" i="24"/>
  <c r="FS125" i="24"/>
  <c r="FY125" i="24"/>
  <c r="FR125" i="24"/>
  <c r="IB45" i="24"/>
  <c r="IA45" i="24"/>
  <c r="IB117" i="24"/>
  <c r="HY117" i="24"/>
  <c r="IG117" i="24"/>
  <c r="FE12" i="24"/>
  <c r="ET34" i="24"/>
  <c r="EG50" i="24"/>
  <c r="FE53" i="24"/>
  <c r="DI58" i="24"/>
  <c r="EU59" i="24"/>
  <c r="FH62" i="24"/>
  <c r="ES64" i="24"/>
  <c r="DK24" i="24"/>
  <c r="FA26" i="24"/>
  <c r="ET28" i="24"/>
  <c r="EJ67" i="24"/>
  <c r="FA68" i="24"/>
  <c r="FA83" i="24"/>
  <c r="EU56" i="24"/>
  <c r="M86" i="24"/>
  <c r="BA86" i="24"/>
  <c r="AD87" i="24"/>
  <c r="CG87" i="24"/>
  <c r="DX87" i="24"/>
  <c r="DU88" i="24"/>
  <c r="ES89" i="24"/>
  <c r="CW90" i="24"/>
  <c r="Q91" i="24"/>
  <c r="CZ91" i="24"/>
  <c r="R93" i="24"/>
  <c r="EC93" i="24"/>
  <c r="E95" i="24"/>
  <c r="EV95" i="24"/>
  <c r="AC96" i="24"/>
  <c r="BO96" i="24"/>
  <c r="BZ97" i="24"/>
  <c r="CZ101" i="24"/>
  <c r="EG101" i="24"/>
  <c r="DU104" i="24"/>
  <c r="FM104" i="24"/>
  <c r="FE104" i="24"/>
  <c r="CA106" i="24"/>
  <c r="AW108" i="24"/>
  <c r="AQ108" i="24"/>
  <c r="ET109" i="24"/>
  <c r="FA112" i="24"/>
  <c r="ES112" i="24"/>
  <c r="CX115" i="24"/>
  <c r="CZ115" i="24"/>
  <c r="CY115" i="24"/>
  <c r="JV122" i="24"/>
  <c r="BZ123" i="24"/>
  <c r="CG123" i="24"/>
  <c r="CB123" i="24"/>
  <c r="EC123" i="24"/>
  <c r="Q143" i="24"/>
  <c r="Y143" i="24"/>
  <c r="R143" i="24"/>
  <c r="HY143" i="24"/>
  <c r="HZ143" i="24"/>
  <c r="FT12" i="24"/>
  <c r="FS12" i="24"/>
  <c r="GR15" i="24"/>
  <c r="GQ15" i="24"/>
  <c r="HO11" i="24"/>
  <c r="HP11" i="24"/>
  <c r="HP120" i="24"/>
  <c r="HO120" i="24"/>
  <c r="HU120" i="24"/>
  <c r="IA102" i="24"/>
  <c r="HZ102" i="24"/>
  <c r="IA110" i="24"/>
  <c r="IG110" i="24"/>
  <c r="HZ110" i="24"/>
  <c r="FG12" i="24"/>
  <c r="FG53" i="24"/>
  <c r="FE63" i="24"/>
  <c r="DQ67" i="24"/>
  <c r="EO84" i="24"/>
  <c r="BD86" i="24"/>
  <c r="FA86" i="24"/>
  <c r="BM88" i="24"/>
  <c r="DX88" i="24"/>
  <c r="AQ89" i="24"/>
  <c r="CG90" i="24"/>
  <c r="CZ90" i="24"/>
  <c r="CM91" i="24"/>
  <c r="BI92" i="24"/>
  <c r="BU92" i="24"/>
  <c r="FA92" i="24"/>
  <c r="AR93" i="24"/>
  <c r="DE94" i="24"/>
  <c r="F95" i="24"/>
  <c r="BO95" i="24"/>
  <c r="EI95" i="24"/>
  <c r="AD96" i="24"/>
  <c r="ET96" i="24"/>
  <c r="FE100" i="24"/>
  <c r="AC101" i="24"/>
  <c r="CG101" i="24"/>
  <c r="EG106" i="24"/>
  <c r="DX117" i="24"/>
  <c r="DU117" i="24"/>
  <c r="H118" i="24"/>
  <c r="E118" i="24"/>
  <c r="BI125" i="24"/>
  <c r="BB125" i="24"/>
  <c r="BZ125" i="24"/>
  <c r="BY125" i="24"/>
  <c r="DE125" i="24"/>
  <c r="CW125" i="24"/>
  <c r="AO144" i="24"/>
  <c r="AP144" i="24"/>
  <c r="GE124" i="24"/>
  <c r="GF124" i="24"/>
  <c r="GD124" i="24"/>
  <c r="GC124" i="24"/>
  <c r="GR94" i="24"/>
  <c r="HD120" i="24"/>
  <c r="HI120" i="24"/>
  <c r="HB120" i="24"/>
  <c r="JL24" i="24"/>
  <c r="JK24" i="24"/>
  <c r="FY115" i="24"/>
  <c r="FY123" i="24"/>
  <c r="GP123" i="24"/>
  <c r="GW125" i="24"/>
  <c r="FF143" i="24"/>
  <c r="IX143" i="24"/>
  <c r="BN144" i="24"/>
  <c r="JK58" i="24"/>
  <c r="M107" i="24"/>
  <c r="GC109" i="24"/>
  <c r="Y113" i="24"/>
  <c r="BU116" i="24"/>
  <c r="CK116" i="24"/>
  <c r="EH116" i="24"/>
  <c r="GK117" i="24"/>
  <c r="IK120" i="24"/>
  <c r="AK123" i="24"/>
  <c r="HY123" i="24"/>
  <c r="AO125" i="24"/>
  <c r="EC142" i="24"/>
  <c r="FY142" i="24"/>
  <c r="DE143" i="24"/>
  <c r="GW143" i="24"/>
  <c r="M144" i="24"/>
  <c r="DE144" i="24"/>
  <c r="FT63" i="24"/>
  <c r="FS27" i="24"/>
  <c r="FT99" i="24"/>
  <c r="FS106" i="24"/>
  <c r="GF41" i="24"/>
  <c r="GE106" i="24"/>
  <c r="GR27" i="24"/>
  <c r="GR86" i="24"/>
  <c r="HD12" i="24"/>
  <c r="HD38" i="24"/>
  <c r="HC82" i="24"/>
  <c r="HO24" i="24"/>
  <c r="HO67" i="24"/>
  <c r="IB113" i="24"/>
  <c r="IA120" i="24"/>
  <c r="IY28" i="24"/>
  <c r="JK45" i="24"/>
  <c r="JK118" i="24"/>
  <c r="JW84" i="24"/>
  <c r="JW102" i="24"/>
  <c r="CK114" i="24"/>
  <c r="EO114" i="24"/>
  <c r="CM116" i="24"/>
  <c r="DQ116" i="24"/>
  <c r="EI116" i="24"/>
  <c r="M117" i="24"/>
  <c r="GO117" i="24"/>
  <c r="BI118" i="24"/>
  <c r="IL120" i="24"/>
  <c r="HU121" i="24"/>
  <c r="AQ125" i="24"/>
  <c r="IG125" i="24"/>
  <c r="HU142" i="24"/>
  <c r="JQ142" i="24"/>
  <c r="CS143" i="24"/>
  <c r="GK143" i="24"/>
  <c r="KC143" i="24"/>
  <c r="CS144" i="24"/>
  <c r="FS36" i="24"/>
  <c r="GE102" i="24"/>
  <c r="GQ38" i="24"/>
  <c r="GR91" i="24"/>
  <c r="GR97" i="24"/>
  <c r="GR103" i="24"/>
  <c r="GQ121" i="24"/>
  <c r="HD117" i="24"/>
  <c r="IB48" i="24"/>
  <c r="IA100" i="24"/>
  <c r="IY95" i="24"/>
  <c r="JK94" i="24"/>
  <c r="JX90" i="24"/>
  <c r="JX115" i="24"/>
  <c r="CW111" i="24"/>
  <c r="CL114" i="24"/>
  <c r="BD115" i="24"/>
  <c r="FQ115" i="24"/>
  <c r="CB116" i="24"/>
  <c r="CN116" i="24"/>
  <c r="GP117" i="24"/>
  <c r="FE118" i="24"/>
  <c r="BA119" i="24"/>
  <c r="FQ123" i="24"/>
  <c r="GO125" i="24"/>
  <c r="FS107" i="24"/>
  <c r="GE45" i="24"/>
  <c r="GQ117" i="24"/>
  <c r="JK84" i="24"/>
  <c r="E107" i="24"/>
  <c r="Q111" i="24"/>
  <c r="R113" i="24"/>
  <c r="DV113" i="24"/>
  <c r="FR115" i="24"/>
  <c r="GC117" i="24"/>
  <c r="FF118" i="24"/>
  <c r="BB119" i="24"/>
  <c r="HI119" i="24"/>
  <c r="EV120" i="24"/>
  <c r="IL122" i="24"/>
  <c r="AC123" i="24"/>
  <c r="FR123" i="24"/>
  <c r="GP125" i="24"/>
  <c r="EH142" i="24"/>
  <c r="FM143" i="24"/>
  <c r="JE143" i="24"/>
  <c r="BU144" i="24"/>
  <c r="FT37" i="24"/>
  <c r="FS45" i="24"/>
  <c r="GF21" i="24"/>
  <c r="GF93" i="24"/>
  <c r="GF103" i="24"/>
  <c r="GQ48" i="24"/>
  <c r="HC48" i="24"/>
  <c r="HO107" i="24"/>
  <c r="IB55" i="24"/>
  <c r="IB83" i="24"/>
  <c r="IA88" i="24"/>
  <c r="IB101" i="24"/>
  <c r="IN120" i="24"/>
  <c r="IZ37" i="24"/>
  <c r="IY18" i="24"/>
  <c r="IY58" i="24"/>
  <c r="JL103" i="24"/>
  <c r="JW45" i="24"/>
  <c r="JX20" i="24"/>
  <c r="JX91" i="24"/>
  <c r="EJ27" i="24"/>
  <c r="FE28" i="24"/>
  <c r="FG82" i="24"/>
  <c r="FE83" i="24"/>
  <c r="DL56" i="24"/>
  <c r="CW87" i="24"/>
  <c r="BY88" i="24"/>
  <c r="EG88" i="24"/>
  <c r="CZ89" i="24"/>
  <c r="EG90" i="24"/>
  <c r="AF91" i="24"/>
  <c r="AR91" i="24"/>
  <c r="BY91" i="24"/>
  <c r="T92" i="24"/>
  <c r="AF92" i="24"/>
  <c r="DX92" i="24"/>
  <c r="AD93" i="24"/>
  <c r="DK93" i="24"/>
  <c r="CK94" i="24"/>
  <c r="DV94" i="24"/>
  <c r="AQ95" i="24"/>
  <c r="BD95" i="24"/>
  <c r="CW96" i="24"/>
  <c r="BY98" i="24"/>
  <c r="CX99" i="24"/>
  <c r="AC100" i="24"/>
  <c r="DX100" i="24"/>
  <c r="BD101" i="24"/>
  <c r="Q102" i="24"/>
  <c r="EV102" i="24"/>
  <c r="H103" i="24"/>
  <c r="BI103" i="24"/>
  <c r="BC103" i="24"/>
  <c r="EG103" i="24"/>
  <c r="AO105" i="24"/>
  <c r="DE105" i="24"/>
  <c r="CY105" i="24"/>
  <c r="ET105" i="24"/>
  <c r="Y107" i="24"/>
  <c r="S107" i="24"/>
  <c r="J22" i="12"/>
  <c r="E30" i="12"/>
  <c r="DU11" i="24"/>
  <c r="FH11" i="24"/>
  <c r="EG37" i="24"/>
  <c r="EV34" i="24"/>
  <c r="EG38" i="24"/>
  <c r="ES38" i="24"/>
  <c r="EO48" i="24"/>
  <c r="EV53" i="24"/>
  <c r="FM54" i="24"/>
  <c r="FE57" i="24"/>
  <c r="ES60" i="24"/>
  <c r="EI62" i="24"/>
  <c r="EG24" i="24"/>
  <c r="FG28" i="24"/>
  <c r="FF67" i="24"/>
  <c r="FH82" i="24"/>
  <c r="EG33" i="24"/>
  <c r="AC86" i="24"/>
  <c r="BI86" i="24"/>
  <c r="BY86" i="24"/>
  <c r="ET86" i="24"/>
  <c r="CY87" i="24"/>
  <c r="EC87" i="24"/>
  <c r="CA88" i="24"/>
  <c r="DE88" i="24"/>
  <c r="DV88" i="24"/>
  <c r="BA89" i="24"/>
  <c r="CM89" i="24"/>
  <c r="M90" i="24"/>
  <c r="AO90" i="24"/>
  <c r="DE90" i="24"/>
  <c r="DU90" i="24"/>
  <c r="DI92" i="24"/>
  <c r="Q93" i="24"/>
  <c r="ET93" i="24"/>
  <c r="CA94" i="24"/>
  <c r="CX95" i="24"/>
  <c r="EU95" i="24"/>
  <c r="AD97" i="24"/>
  <c r="CA98" i="24"/>
  <c r="CY99" i="24"/>
  <c r="AE100" i="24"/>
  <c r="F101" i="24"/>
  <c r="CW101" i="24"/>
  <c r="ES101" i="24"/>
  <c r="AP102" i="24"/>
  <c r="AO102" i="24"/>
  <c r="BM103" i="24"/>
  <c r="CW103" i="24"/>
  <c r="AE104" i="24"/>
  <c r="AK104" i="24"/>
  <c r="CS104" i="24"/>
  <c r="CL104" i="24"/>
  <c r="M106" i="24"/>
  <c r="F106" i="24"/>
  <c r="EH38" i="24"/>
  <c r="FF57" i="24"/>
  <c r="ES84" i="24"/>
  <c r="AE86" i="24"/>
  <c r="CW86" i="24"/>
  <c r="DU98" i="24"/>
  <c r="H101" i="24"/>
  <c r="E102" i="24"/>
  <c r="BA102" i="24"/>
  <c r="DW102" i="24"/>
  <c r="EC102" i="24"/>
  <c r="Y103" i="24"/>
  <c r="Q103" i="24"/>
  <c r="CX103" i="24"/>
  <c r="FE103" i="24"/>
  <c r="CW104" i="24"/>
  <c r="DW104" i="24"/>
  <c r="DV104" i="24"/>
  <c r="EJ38" i="24"/>
  <c r="EG41" i="24"/>
  <c r="EH48" i="24"/>
  <c r="FF54" i="24"/>
  <c r="FH57" i="24"/>
  <c r="EO77" i="24"/>
  <c r="FA85" i="24"/>
  <c r="BM86" i="24"/>
  <c r="CZ86" i="24"/>
  <c r="EG86" i="24"/>
  <c r="CM87" i="24"/>
  <c r="DU87" i="24"/>
  <c r="EG87" i="24"/>
  <c r="BO88" i="24"/>
  <c r="CW88" i="24"/>
  <c r="DK88" i="24"/>
  <c r="BD89" i="24"/>
  <c r="DX89" i="24"/>
  <c r="FA89" i="24"/>
  <c r="AE90" i="24"/>
  <c r="DI90" i="24"/>
  <c r="DX90" i="24"/>
  <c r="BM91" i="24"/>
  <c r="FA91" i="24"/>
  <c r="CZ92" i="24"/>
  <c r="FH92" i="24"/>
  <c r="CN93" i="24"/>
  <c r="EV93" i="24"/>
  <c r="M95" i="24"/>
  <c r="AK96" i="24"/>
  <c r="DV98" i="24"/>
  <c r="ES99" i="24"/>
  <c r="Q100" i="24"/>
  <c r="DW101" i="24"/>
  <c r="EC101" i="24"/>
  <c r="AK102" i="24"/>
  <c r="BA103" i="24"/>
  <c r="CX104" i="24"/>
  <c r="BI105" i="24"/>
  <c r="K24" i="12"/>
  <c r="DJ11" i="24"/>
  <c r="FE14" i="24"/>
  <c r="EG17" i="24"/>
  <c r="EI48" i="24"/>
  <c r="EO18" i="24"/>
  <c r="FG54" i="24"/>
  <c r="DI57" i="24"/>
  <c r="ES58" i="24"/>
  <c r="EG60" i="24"/>
  <c r="EO22" i="24"/>
  <c r="ES26" i="24"/>
  <c r="FE26" i="24"/>
  <c r="EO27" i="24"/>
  <c r="BO86" i="24"/>
  <c r="AO87" i="24"/>
  <c r="DE89" i="24"/>
  <c r="AK91" i="24"/>
  <c r="AW91" i="24"/>
  <c r="Y92" i="24"/>
  <c r="AK92" i="24"/>
  <c r="EC92" i="24"/>
  <c r="BI95" i="24"/>
  <c r="EC100" i="24"/>
  <c r="BI101" i="24"/>
  <c r="M103" i="24"/>
  <c r="CG104" i="24"/>
  <c r="BY104" i="24"/>
  <c r="CS106" i="24"/>
  <c r="CM106" i="24"/>
  <c r="G24" i="12"/>
  <c r="K22" i="12"/>
  <c r="FE13" i="24"/>
  <c r="ES14" i="24"/>
  <c r="EH17" i="24"/>
  <c r="FA53" i="24"/>
  <c r="EG77" i="24"/>
  <c r="FM82" i="24"/>
  <c r="FF101" i="24"/>
  <c r="FE101" i="24"/>
  <c r="EU102" i="24"/>
  <c r="ES102" i="24"/>
  <c r="DQ105" i="24"/>
  <c r="DI105" i="24"/>
  <c r="EU105" i="24"/>
  <c r="FA105" i="24"/>
  <c r="ES105" i="24"/>
  <c r="FA106" i="24"/>
  <c r="ES106" i="24"/>
  <c r="ET106" i="24"/>
  <c r="P22" i="12"/>
  <c r="G22" i="12"/>
  <c r="K30" i="12"/>
  <c r="FF13" i="24"/>
  <c r="ET14" i="24"/>
  <c r="EG36" i="24"/>
  <c r="FG34" i="24"/>
  <c r="FE38" i="24"/>
  <c r="EJ17" i="24"/>
  <c r="DI45" i="24"/>
  <c r="FE20" i="24"/>
  <c r="ES62" i="24"/>
  <c r="ES22" i="24"/>
  <c r="AF87" i="24"/>
  <c r="DI87" i="24"/>
  <c r="H88" i="24"/>
  <c r="CK88" i="24"/>
  <c r="EC88" i="24"/>
  <c r="CW89" i="24"/>
  <c r="ET89" i="24"/>
  <c r="AO91" i="24"/>
  <c r="BA91" i="24"/>
  <c r="ES91" i="24"/>
  <c r="M92" i="24"/>
  <c r="AC92" i="24"/>
  <c r="AP92" i="24"/>
  <c r="DU92" i="24"/>
  <c r="EG92" i="24"/>
  <c r="DX93" i="24"/>
  <c r="CZ94" i="24"/>
  <c r="EI94" i="24"/>
  <c r="G95" i="24"/>
  <c r="BB95" i="24"/>
  <c r="CB95" i="24"/>
  <c r="DE95" i="24"/>
  <c r="AE96" i="24"/>
  <c r="CB96" i="24"/>
  <c r="EG99" i="24"/>
  <c r="DU100" i="24"/>
  <c r="M101" i="24"/>
  <c r="BB101" i="24"/>
  <c r="BM101" i="24"/>
  <c r="CB101" i="24"/>
  <c r="DV101" i="24"/>
  <c r="AE102" i="24"/>
  <c r="DX102" i="24"/>
  <c r="E103" i="24"/>
  <c r="S103" i="24"/>
  <c r="AW104" i="24"/>
  <c r="AQ104" i="24"/>
  <c r="BC105" i="24"/>
  <c r="BU106" i="24"/>
  <c r="BM106" i="24"/>
  <c r="FM107" i="24"/>
  <c r="FF107" i="24"/>
  <c r="FE107" i="24"/>
  <c r="P30" i="12"/>
  <c r="G30" i="12"/>
  <c r="C22" i="12"/>
  <c r="U2" i="12"/>
  <c r="EJ11" i="24"/>
  <c r="FH13" i="24"/>
  <c r="EV14" i="24"/>
  <c r="EU37" i="24"/>
  <c r="ES34" i="24"/>
  <c r="EO38" i="24"/>
  <c r="FH38" i="24"/>
  <c r="DK45" i="24"/>
  <c r="EJ47" i="24"/>
  <c r="EI29" i="24"/>
  <c r="ES53" i="24"/>
  <c r="FM57" i="24"/>
  <c r="EG58" i="24"/>
  <c r="EJ64" i="24"/>
  <c r="EG21" i="24"/>
  <c r="EJ25" i="24"/>
  <c r="EH27" i="24"/>
  <c r="EI68" i="24"/>
  <c r="EJ77" i="24"/>
  <c r="FF84" i="24"/>
  <c r="EV85" i="24"/>
  <c r="DI56" i="24"/>
  <c r="EU33" i="24"/>
  <c r="DE86" i="24"/>
  <c r="BI89" i="24"/>
  <c r="CX89" i="24"/>
  <c r="EC89" i="24"/>
  <c r="EV89" i="24"/>
  <c r="DQ90" i="24"/>
  <c r="AC91" i="24"/>
  <c r="AQ91" i="24"/>
  <c r="EV91" i="24"/>
  <c r="AE92" i="24"/>
  <c r="DE92" i="24"/>
  <c r="DV92" i="24"/>
  <c r="FM92" i="24"/>
  <c r="CS93" i="24"/>
  <c r="DJ93" i="24"/>
  <c r="CW99" i="24"/>
  <c r="DV100" i="24"/>
  <c r="G102" i="24"/>
  <c r="F102" i="24"/>
  <c r="M102" i="24"/>
  <c r="AF102" i="24"/>
  <c r="BC102" i="24"/>
  <c r="BI102" i="24"/>
  <c r="EH102" i="24"/>
  <c r="EI102" i="24"/>
  <c r="G103" i="24"/>
  <c r="CY103" i="24"/>
  <c r="DE103" i="24"/>
  <c r="FM103" i="24"/>
  <c r="FF103" i="24"/>
  <c r="BZ104" i="24"/>
  <c r="AK105" i="24"/>
  <c r="AC105" i="24"/>
  <c r="BD105" i="24"/>
  <c r="H107" i="24"/>
  <c r="CX107" i="24"/>
  <c r="DI107" i="24"/>
  <c r="EU107" i="24"/>
  <c r="CW108" i="24"/>
  <c r="R109" i="24"/>
  <c r="BB109" i="24"/>
  <c r="BO109" i="24"/>
  <c r="ES109" i="24"/>
  <c r="F110" i="24"/>
  <c r="CA110" i="24"/>
  <c r="M111" i="24"/>
  <c r="CK111" i="24"/>
  <c r="CZ111" i="24"/>
  <c r="DK111" i="24"/>
  <c r="BB112" i="24"/>
  <c r="DI112" i="24"/>
  <c r="AD113" i="24"/>
  <c r="F114" i="24"/>
  <c r="EJ114" i="24"/>
  <c r="T115" i="24"/>
  <c r="BA115" i="24"/>
  <c r="BO115" i="24"/>
  <c r="AR116" i="24"/>
  <c r="BY116" i="24"/>
  <c r="CW116" i="24"/>
  <c r="E117" i="24"/>
  <c r="EH117" i="24"/>
  <c r="CG119" i="24"/>
  <c r="DU119" i="24"/>
  <c r="ET120" i="24"/>
  <c r="FG120" i="24"/>
  <c r="DX121" i="24"/>
  <c r="EJ121" i="24"/>
  <c r="BI122" i="24"/>
  <c r="CW122" i="24"/>
  <c r="DI122" i="24"/>
  <c r="ES122" i="24"/>
  <c r="E123" i="24"/>
  <c r="CA123" i="24"/>
  <c r="CL123" i="24"/>
  <c r="DW123" i="24"/>
  <c r="BD124" i="24"/>
  <c r="BO124" i="24"/>
  <c r="CW124" i="24"/>
  <c r="EG124" i="24"/>
  <c r="FH124" i="24"/>
  <c r="AE125" i="24"/>
  <c r="BA125" i="24"/>
  <c r="EJ125" i="24"/>
  <c r="EO142" i="24"/>
  <c r="GD142" i="24"/>
  <c r="IG142" i="24"/>
  <c r="JV142" i="24"/>
  <c r="AW143" i="24"/>
  <c r="EC108" i="24"/>
  <c r="FA111" i="24"/>
  <c r="DQ113" i="24"/>
  <c r="EO115" i="24"/>
  <c r="EC116" i="24"/>
  <c r="AK121" i="24"/>
  <c r="FF142" i="24"/>
  <c r="IX142" i="24"/>
  <c r="BN143" i="24"/>
  <c r="AD107" i="24"/>
  <c r="Q108" i="24"/>
  <c r="DV108" i="24"/>
  <c r="EG108" i="24"/>
  <c r="G109" i="24"/>
  <c r="EG109" i="24"/>
  <c r="EC110" i="24"/>
  <c r="ES110" i="24"/>
  <c r="S111" i="24"/>
  <c r="AC112" i="24"/>
  <c r="BU113" i="24"/>
  <c r="DJ113" i="24"/>
  <c r="DU113" i="24"/>
  <c r="AW114" i="24"/>
  <c r="CN114" i="24"/>
  <c r="BP117" i="24"/>
  <c r="S118" i="24"/>
  <c r="BD118" i="24"/>
  <c r="ES118" i="24"/>
  <c r="BY119" i="24"/>
  <c r="CW120" i="24"/>
  <c r="AC121" i="24"/>
  <c r="AO121" i="24"/>
  <c r="BA121" i="24"/>
  <c r="CG121" i="24"/>
  <c r="CW121" i="24"/>
  <c r="E122" i="24"/>
  <c r="BA122" i="24"/>
  <c r="ES123" i="24"/>
  <c r="DU124" i="24"/>
  <c r="FA124" i="24"/>
  <c r="Q125" i="24"/>
  <c r="CA125" i="24"/>
  <c r="EC125" i="24"/>
  <c r="ET142" i="24"/>
  <c r="GW142" i="24"/>
  <c r="IL142" i="24"/>
  <c r="M143" i="24"/>
  <c r="BB143" i="24"/>
  <c r="DW108" i="24"/>
  <c r="DK113" i="24"/>
  <c r="DW116" i="24"/>
  <c r="CB119" i="24"/>
  <c r="ES119" i="24"/>
  <c r="Q120" i="24"/>
  <c r="AE121" i="24"/>
  <c r="AP121" i="24"/>
  <c r="G122" i="24"/>
  <c r="BC122" i="24"/>
  <c r="BY107" i="24"/>
  <c r="DI108" i="24"/>
  <c r="BZ109" i="24"/>
  <c r="DU110" i="24"/>
  <c r="EG110" i="24"/>
  <c r="ET111" i="24"/>
  <c r="DW112" i="24"/>
  <c r="ET112" i="24"/>
  <c r="AO113" i="24"/>
  <c r="Q114" i="24"/>
  <c r="BY115" i="24"/>
  <c r="DX116" i="24"/>
  <c r="AC117" i="24"/>
  <c r="CN117" i="24"/>
  <c r="ET119" i="24"/>
  <c r="R120" i="24"/>
  <c r="DU120" i="24"/>
  <c r="AF121" i="24"/>
  <c r="AQ121" i="24"/>
  <c r="BY121" i="24"/>
  <c r="CK121" i="24"/>
  <c r="ES121" i="24"/>
  <c r="H122" i="24"/>
  <c r="BA123" i="24"/>
  <c r="CW123" i="24"/>
  <c r="ES124" i="24"/>
  <c r="FE124" i="24"/>
  <c r="CX125" i="24"/>
  <c r="ES107" i="24"/>
  <c r="BB108" i="24"/>
  <c r="DU109" i="24"/>
  <c r="DV110" i="24"/>
  <c r="CX111" i="24"/>
  <c r="DI111" i="24"/>
  <c r="Q112" i="24"/>
  <c r="BM113" i="24"/>
  <c r="FM113" i="24"/>
  <c r="AO114" i="24"/>
  <c r="AW115" i="24"/>
  <c r="DE115" i="24"/>
  <c r="CW119" i="24"/>
  <c r="S120" i="24"/>
  <c r="FE120" i="24"/>
  <c r="AR121" i="24"/>
  <c r="CA121" i="24"/>
  <c r="CL121" i="24"/>
  <c r="DV121" i="24"/>
  <c r="EG121" i="24"/>
  <c r="ET121" i="24"/>
  <c r="BY122" i="24"/>
  <c r="CX123" i="24"/>
  <c r="BA124" i="24"/>
  <c r="BM124" i="24"/>
  <c r="EU124" i="24"/>
  <c r="FF124" i="24"/>
  <c r="E125" i="24"/>
  <c r="EH125" i="24"/>
  <c r="ES125" i="24"/>
  <c r="FM142" i="24"/>
  <c r="JE142" i="24"/>
  <c r="BU143" i="24"/>
  <c r="ET107" i="24"/>
  <c r="DW110" i="24"/>
  <c r="DJ111" i="24"/>
  <c r="BA112" i="24"/>
  <c r="AC113" i="24"/>
  <c r="BP113" i="24"/>
  <c r="E114" i="24"/>
  <c r="AR114" i="24"/>
  <c r="EG114" i="24"/>
  <c r="Q115" i="24"/>
  <c r="AO116" i="24"/>
  <c r="EG117" i="24"/>
  <c r="ES120" i="24"/>
  <c r="FF120" i="24"/>
  <c r="CB121" i="24"/>
  <c r="EH121" i="24"/>
  <c r="BY123" i="24"/>
  <c r="CK123" i="24"/>
  <c r="DU123" i="24"/>
  <c r="BC124" i="24"/>
  <c r="BN124" i="24"/>
  <c r="EV124" i="24"/>
  <c r="FG124" i="24"/>
  <c r="DW125" i="24"/>
  <c r="GP142" i="24"/>
  <c r="F143" i="24"/>
  <c r="FS13" i="24"/>
  <c r="FS58" i="24"/>
  <c r="FS28" i="24"/>
  <c r="FS98" i="24"/>
  <c r="FS122" i="24"/>
  <c r="GF12" i="24"/>
  <c r="GF20" i="24"/>
  <c r="GE62" i="24"/>
  <c r="GF22" i="24"/>
  <c r="GF89" i="24"/>
  <c r="GE98" i="24"/>
  <c r="GR26" i="24"/>
  <c r="GQ98" i="24"/>
  <c r="GQ102" i="24"/>
  <c r="GR106" i="24"/>
  <c r="HD68" i="24"/>
  <c r="HC83" i="24"/>
  <c r="HD102" i="24"/>
  <c r="HD112" i="24"/>
  <c r="HD122" i="24"/>
  <c r="HO37" i="24"/>
  <c r="HP48" i="24"/>
  <c r="HP58" i="24"/>
  <c r="HO25" i="24"/>
  <c r="HO85" i="24"/>
  <c r="HO87" i="24"/>
  <c r="HO92" i="24"/>
  <c r="HP97" i="24"/>
  <c r="HP121" i="24"/>
  <c r="IB12" i="24"/>
  <c r="IA54" i="24"/>
  <c r="IA68" i="24"/>
  <c r="IA109" i="24"/>
  <c r="IM88" i="24"/>
  <c r="IM105" i="24"/>
  <c r="IN121" i="24"/>
  <c r="IZ67" i="24"/>
  <c r="JK12" i="24"/>
  <c r="JK47" i="24"/>
  <c r="JL29" i="24"/>
  <c r="JK95" i="24"/>
  <c r="JL100" i="24"/>
  <c r="JW22" i="24"/>
  <c r="JW83" i="24"/>
  <c r="JX98" i="24"/>
  <c r="JX123" i="24"/>
  <c r="FS110" i="24"/>
  <c r="GF48" i="24"/>
  <c r="GF33" i="24"/>
  <c r="GF114" i="24"/>
  <c r="GQ77" i="24"/>
  <c r="HD18" i="24"/>
  <c r="HD88" i="24"/>
  <c r="HP68" i="24"/>
  <c r="HO103" i="24"/>
  <c r="HP113" i="24"/>
  <c r="IA62" i="24"/>
  <c r="IA56" i="24"/>
  <c r="IA97" i="24"/>
  <c r="IM14" i="24"/>
  <c r="IM54" i="24"/>
  <c r="IM100" i="24"/>
  <c r="IM112" i="24"/>
  <c r="IZ17" i="24"/>
  <c r="IY53" i="24"/>
  <c r="IZ107" i="24"/>
  <c r="JL63" i="24"/>
  <c r="JL56" i="24"/>
  <c r="JW11" i="24"/>
  <c r="JX53" i="24"/>
  <c r="JW60" i="24"/>
  <c r="JW110" i="24"/>
  <c r="JX119" i="24"/>
  <c r="GE29" i="24"/>
  <c r="GE90" i="24"/>
  <c r="HO34" i="24"/>
  <c r="HO119" i="24"/>
  <c r="JK53" i="24"/>
  <c r="JK106" i="24"/>
  <c r="JW89" i="24"/>
  <c r="FT111" i="24"/>
  <c r="FS118" i="24"/>
  <c r="GF38" i="24"/>
  <c r="GE49" i="24"/>
  <c r="GF68" i="24"/>
  <c r="GE86" i="24"/>
  <c r="GR37" i="24"/>
  <c r="GQ41" i="24"/>
  <c r="GR30" i="24"/>
  <c r="GR33" i="24"/>
  <c r="GR99" i="24"/>
  <c r="GR115" i="24"/>
  <c r="HC11" i="24"/>
  <c r="HD36" i="24"/>
  <c r="HC40" i="24"/>
  <c r="HC46" i="24"/>
  <c r="HC26" i="24"/>
  <c r="HC89" i="24"/>
  <c r="HC100" i="24"/>
  <c r="HC120" i="24"/>
  <c r="HC124" i="24"/>
  <c r="HO50" i="24"/>
  <c r="HO54" i="24"/>
  <c r="HP56" i="24"/>
  <c r="HO99" i="24"/>
  <c r="HP104" i="24"/>
  <c r="IN55" i="24"/>
  <c r="IM113" i="24"/>
  <c r="IY13" i="24"/>
  <c r="IZ40" i="24"/>
  <c r="IY50" i="24"/>
  <c r="IZ54" i="24"/>
  <c r="IY91" i="24"/>
  <c r="JL96" i="24"/>
  <c r="JL102" i="24"/>
  <c r="JK111" i="24"/>
  <c r="JK122" i="24"/>
  <c r="JW12" i="24"/>
  <c r="JW41" i="24"/>
  <c r="JX62" i="24"/>
  <c r="JW106" i="24"/>
  <c r="JX111" i="24"/>
  <c r="FS62" i="24"/>
  <c r="FS95" i="24"/>
  <c r="GF15" i="24"/>
  <c r="GF26" i="24"/>
  <c r="GF110" i="24"/>
  <c r="GF116" i="24"/>
  <c r="GF122" i="24"/>
  <c r="GQ49" i="24"/>
  <c r="GQ22" i="24"/>
  <c r="HC105" i="24"/>
  <c r="HD110" i="24"/>
  <c r="HP14" i="24"/>
  <c r="HP47" i="24"/>
  <c r="HP89" i="24"/>
  <c r="HP95" i="24"/>
  <c r="HP109" i="24"/>
  <c r="HP115" i="24"/>
  <c r="HO124" i="24"/>
  <c r="IB38" i="24"/>
  <c r="IA64" i="24"/>
  <c r="IA112" i="24"/>
  <c r="IB125" i="24"/>
  <c r="IM33" i="24"/>
  <c r="IM96" i="24"/>
  <c r="IN124" i="24"/>
  <c r="IY63" i="24"/>
  <c r="IY30" i="24"/>
  <c r="IZ96" i="24"/>
  <c r="IY103" i="24"/>
  <c r="IY124" i="24"/>
  <c r="JK86" i="24"/>
  <c r="JX38" i="24"/>
  <c r="JW55" i="24"/>
  <c r="JX77" i="24"/>
  <c r="GP25" i="24"/>
  <c r="GO25" i="24"/>
  <c r="GW25" i="24"/>
  <c r="HP91" i="24"/>
  <c r="HO91" i="24"/>
  <c r="HU91" i="24"/>
  <c r="HN91" i="24"/>
  <c r="HM91" i="24"/>
  <c r="IZ20" i="24"/>
  <c r="JE20" i="24"/>
  <c r="IY98" i="24"/>
  <c r="IX98" i="24"/>
  <c r="JE98" i="24"/>
  <c r="IW98" i="24"/>
  <c r="IZ119" i="24"/>
  <c r="IY119" i="24"/>
  <c r="JE119" i="24"/>
  <c r="IX119" i="24"/>
  <c r="IW119" i="24"/>
  <c r="JL37" i="24"/>
  <c r="JK37" i="24"/>
  <c r="JL99" i="24"/>
  <c r="JK99" i="24"/>
  <c r="JQ99" i="24"/>
  <c r="JJ99" i="24"/>
  <c r="JI99" i="24"/>
  <c r="JK124" i="24"/>
  <c r="JL124" i="24"/>
  <c r="JJ124" i="24"/>
  <c r="JI124" i="24"/>
  <c r="JQ124" i="24"/>
  <c r="FM11" i="24"/>
  <c r="ES12" i="24"/>
  <c r="FM13" i="24"/>
  <c r="FA14" i="24"/>
  <c r="EO37" i="24"/>
  <c r="FF37" i="24"/>
  <c r="JI37" i="24"/>
  <c r="EU34" i="24"/>
  <c r="FM38" i="24"/>
  <c r="ES39" i="24"/>
  <c r="FG39" i="24"/>
  <c r="FE17" i="24"/>
  <c r="EH40" i="24"/>
  <c r="EI40" i="24"/>
  <c r="EG40" i="24"/>
  <c r="EI41" i="24"/>
  <c r="EO41" i="24"/>
  <c r="FA20" i="24"/>
  <c r="EV20" i="24"/>
  <c r="EU20" i="24"/>
  <c r="IW20" i="24"/>
  <c r="EH93" i="24"/>
  <c r="EJ93" i="24"/>
  <c r="EO93" i="24"/>
  <c r="EI93" i="24"/>
  <c r="CZ97" i="24"/>
  <c r="CY97" i="24"/>
  <c r="CX97" i="24"/>
  <c r="DE97" i="24"/>
  <c r="CW97" i="24"/>
  <c r="DW97" i="24"/>
  <c r="EC97" i="24"/>
  <c r="DX97" i="24"/>
  <c r="DV97" i="24"/>
  <c r="DU97" i="24"/>
  <c r="AK106" i="24"/>
  <c r="AF106" i="24"/>
  <c r="AE106" i="24"/>
  <c r="AD106" i="24"/>
  <c r="AC106" i="24"/>
  <c r="FA108" i="24"/>
  <c r="ET108" i="24"/>
  <c r="ES108" i="24"/>
  <c r="EC12" i="24"/>
  <c r="ET12" i="24"/>
  <c r="EO13" i="24"/>
  <c r="EC14" i="24"/>
  <c r="FG37" i="24"/>
  <c r="JJ37" i="24"/>
  <c r="ET39" i="24"/>
  <c r="ES40" i="24"/>
  <c r="FM46" i="24"/>
  <c r="FE46" i="24"/>
  <c r="ET18" i="24"/>
  <c r="EU18" i="24"/>
  <c r="ES18" i="24"/>
  <c r="IX20" i="24"/>
  <c r="FA27" i="24"/>
  <c r="ES27" i="24"/>
  <c r="CA89" i="24"/>
  <c r="CG89" i="24"/>
  <c r="CB89" i="24"/>
  <c r="BZ89" i="24"/>
  <c r="BY89" i="24"/>
  <c r="FM89" i="24"/>
  <c r="FE89" i="24"/>
  <c r="EU90" i="24"/>
  <c r="FA90" i="24"/>
  <c r="EV90" i="24"/>
  <c r="ES90" i="24"/>
  <c r="FM91" i="24"/>
  <c r="FE91" i="24"/>
  <c r="M93" i="24"/>
  <c r="H93" i="24"/>
  <c r="G93" i="24"/>
  <c r="F93" i="24"/>
  <c r="E93" i="24"/>
  <c r="CS125" i="24"/>
  <c r="CN125" i="24"/>
  <c r="CM125" i="24"/>
  <c r="CL125" i="24"/>
  <c r="CK125" i="24"/>
  <c r="FH37" i="24"/>
  <c r="EV39" i="24"/>
  <c r="FG41" i="24"/>
  <c r="FH41" i="24"/>
  <c r="FF41" i="24"/>
  <c r="FE41" i="24"/>
  <c r="FF45" i="24"/>
  <c r="FG45" i="24"/>
  <c r="FE45" i="24"/>
  <c r="EU49" i="24"/>
  <c r="EV49" i="24"/>
  <c r="ET49" i="24"/>
  <c r="ES49" i="24"/>
  <c r="FG29" i="24"/>
  <c r="FH29" i="24"/>
  <c r="FF29" i="24"/>
  <c r="FE29" i="24"/>
  <c r="FA55" i="24"/>
  <c r="EV55" i="24"/>
  <c r="EU55" i="24"/>
  <c r="ET55" i="24"/>
  <c r="BC90" i="24"/>
  <c r="BI90" i="24"/>
  <c r="BD90" i="24"/>
  <c r="BA90" i="24"/>
  <c r="CA93" i="24"/>
  <c r="CB93" i="24"/>
  <c r="CG93" i="24"/>
  <c r="BZ93" i="24"/>
  <c r="DQ104" i="24"/>
  <c r="DI104" i="24"/>
  <c r="EV40" i="24"/>
  <c r="EU40" i="24"/>
  <c r="ET54" i="24"/>
  <c r="EU54" i="24"/>
  <c r="ES54" i="24"/>
  <c r="AK111" i="24"/>
  <c r="AD111" i="24"/>
  <c r="AC111" i="24"/>
  <c r="DU12" i="24"/>
  <c r="EV12" i="24"/>
  <c r="EO11" i="24"/>
  <c r="FF11" i="24"/>
  <c r="DV12" i="24"/>
  <c r="EG12" i="24"/>
  <c r="EG13" i="24"/>
  <c r="ES13" i="24"/>
  <c r="DU14" i="24"/>
  <c r="EG14" i="24"/>
  <c r="FA36" i="24"/>
  <c r="DQ37" i="24"/>
  <c r="EH37" i="24"/>
  <c r="FF38" i="24"/>
  <c r="EU17" i="24"/>
  <c r="EH41" i="24"/>
  <c r="CS92" i="24"/>
  <c r="CL92" i="24"/>
  <c r="CK92" i="24"/>
  <c r="AQ94" i="24"/>
  <c r="AP94" i="24"/>
  <c r="AO94" i="24"/>
  <c r="FH18" i="24"/>
  <c r="FG18" i="24"/>
  <c r="FF18" i="24"/>
  <c r="DW12" i="24"/>
  <c r="EH13" i="24"/>
  <c r="EH46" i="24"/>
  <c r="EG46" i="24"/>
  <c r="EO57" i="24"/>
  <c r="EJ57" i="24"/>
  <c r="EI57" i="24"/>
  <c r="EH57" i="24"/>
  <c r="FF30" i="24"/>
  <c r="FG30" i="24"/>
  <c r="FE30" i="24"/>
  <c r="DK84" i="24"/>
  <c r="DQ84" i="24"/>
  <c r="DJ84" i="24"/>
  <c r="EI56" i="24"/>
  <c r="EO56" i="24"/>
  <c r="EJ56" i="24"/>
  <c r="EH56" i="24"/>
  <c r="EG56" i="24"/>
  <c r="FA87" i="24"/>
  <c r="EV87" i="24"/>
  <c r="EU87" i="24"/>
  <c r="ET87" i="24"/>
  <c r="DK95" i="24"/>
  <c r="DI95" i="24"/>
  <c r="FM68" i="24"/>
  <c r="FE68" i="24"/>
  <c r="FM109" i="24"/>
  <c r="FF109" i="24"/>
  <c r="FG109" i="24"/>
  <c r="FE109" i="24"/>
  <c r="FT108" i="24"/>
  <c r="FR108" i="24"/>
  <c r="FQ108" i="24"/>
  <c r="FY108" i="24"/>
  <c r="EG11" i="24"/>
  <c r="EH11" i="24"/>
  <c r="ES11" i="24"/>
  <c r="EJ13" i="24"/>
  <c r="DX14" i="24"/>
  <c r="ES36" i="24"/>
  <c r="FE36" i="24"/>
  <c r="JQ37" i="24"/>
  <c r="EG45" i="24"/>
  <c r="EO49" i="24"/>
  <c r="EG49" i="24"/>
  <c r="FA29" i="24"/>
  <c r="ES29" i="24"/>
  <c r="FF24" i="24"/>
  <c r="FG24" i="24"/>
  <c r="FE24" i="24"/>
  <c r="FG27" i="24"/>
  <c r="FM27" i="24"/>
  <c r="FH27" i="24"/>
  <c r="FF27" i="24"/>
  <c r="FE27" i="24"/>
  <c r="ET82" i="24"/>
  <c r="EU82" i="24"/>
  <c r="ES82" i="24"/>
  <c r="BI87" i="24"/>
  <c r="BD87" i="24"/>
  <c r="BC87" i="24"/>
  <c r="BB87" i="24"/>
  <c r="BU89" i="24"/>
  <c r="BM89" i="24"/>
  <c r="FF90" i="24"/>
  <c r="FM90" i="24"/>
  <c r="FH90" i="24"/>
  <c r="FG90" i="24"/>
  <c r="FE90" i="24"/>
  <c r="FE37" i="24"/>
  <c r="FT103" i="24"/>
  <c r="FS103" i="24"/>
  <c r="FR103" i="24"/>
  <c r="FQ103" i="24"/>
  <c r="FY103" i="24"/>
  <c r="DV14" i="24"/>
  <c r="FA12" i="24"/>
  <c r="DU13" i="24"/>
  <c r="DI14" i="24"/>
  <c r="ET36" i="24"/>
  <c r="FA39" i="24"/>
  <c r="FG17" i="24"/>
  <c r="FF17" i="24"/>
  <c r="FA40" i="24"/>
  <c r="EU45" i="24"/>
  <c r="EV45" i="24"/>
  <c r="ET45" i="24"/>
  <c r="ES45" i="24"/>
  <c r="FF49" i="24"/>
  <c r="FG49" i="24"/>
  <c r="FE49" i="24"/>
  <c r="FM18" i="24"/>
  <c r="ES55" i="24"/>
  <c r="FM25" i="24"/>
  <c r="FH25" i="24"/>
  <c r="FG25" i="24"/>
  <c r="FF25" i="24"/>
  <c r="EH83" i="24"/>
  <c r="EI83" i="24"/>
  <c r="EG83" i="24"/>
  <c r="AK88" i="24"/>
  <c r="AF88" i="24"/>
  <c r="AE88" i="24"/>
  <c r="AD88" i="24"/>
  <c r="BN90" i="24"/>
  <c r="BU90" i="24"/>
  <c r="BP90" i="24"/>
  <c r="BO90" i="24"/>
  <c r="BM90" i="24"/>
  <c r="R94" i="24"/>
  <c r="Y94" i="24"/>
  <c r="T94" i="24"/>
  <c r="S94" i="24"/>
  <c r="EO54" i="24"/>
  <c r="FE55" i="24"/>
  <c r="ES57" i="24"/>
  <c r="FA60" i="24"/>
  <c r="EJ62" i="24"/>
  <c r="DQ64" i="24"/>
  <c r="EH64" i="24"/>
  <c r="EU64" i="24"/>
  <c r="FH64" i="24"/>
  <c r="EI21" i="24"/>
  <c r="EV21" i="24"/>
  <c r="DJ22" i="24"/>
  <c r="FM22" i="24"/>
  <c r="FA24" i="24"/>
  <c r="EG26" i="24"/>
  <c r="EV28" i="24"/>
  <c r="DI67" i="24"/>
  <c r="FA30" i="24"/>
  <c r="EO82" i="24"/>
  <c r="DK85" i="24"/>
  <c r="ES56" i="24"/>
  <c r="EI33" i="24"/>
  <c r="EV33" i="24"/>
  <c r="F86" i="24"/>
  <c r="S86" i="24"/>
  <c r="AF86" i="24"/>
  <c r="CG86" i="24"/>
  <c r="CX86" i="24"/>
  <c r="BM87" i="24"/>
  <c r="FE87" i="24"/>
  <c r="AO88" i="24"/>
  <c r="CK89" i="24"/>
  <c r="BI91" i="24"/>
  <c r="CB91" i="24"/>
  <c r="CN91" i="24"/>
  <c r="EC91" i="24"/>
  <c r="EO91" i="24"/>
  <c r="CG92" i="24"/>
  <c r="CW92" i="24"/>
  <c r="DK92" i="24"/>
  <c r="EH92" i="24"/>
  <c r="AF93" i="24"/>
  <c r="DX94" i="24"/>
  <c r="FF94" i="24"/>
  <c r="FM94" i="24"/>
  <c r="AE95" i="24"/>
  <c r="AK95" i="24"/>
  <c r="AF95" i="24"/>
  <c r="DE106" i="24"/>
  <c r="CX106" i="24"/>
  <c r="CW106" i="24"/>
  <c r="EO113" i="24"/>
  <c r="EG113" i="24"/>
  <c r="DL22" i="24"/>
  <c r="EI26" i="24"/>
  <c r="EG28" i="24"/>
  <c r="H97" i="24"/>
  <c r="G97" i="24"/>
  <c r="F97" i="24"/>
  <c r="M97" i="24"/>
  <c r="AE99" i="24"/>
  <c r="AF99" i="24"/>
  <c r="AD99" i="24"/>
  <c r="AC99" i="24"/>
  <c r="AK99" i="24"/>
  <c r="BN99" i="24"/>
  <c r="BM99" i="24"/>
  <c r="DW99" i="24"/>
  <c r="DX99" i="24"/>
  <c r="DV99" i="24"/>
  <c r="DU99" i="24"/>
  <c r="EC99" i="24"/>
  <c r="FF99" i="24"/>
  <c r="FE99" i="24"/>
  <c r="DQ103" i="24"/>
  <c r="DK103" i="24"/>
  <c r="DJ103" i="24"/>
  <c r="DI103" i="24"/>
  <c r="EO105" i="24"/>
  <c r="EG105" i="24"/>
  <c r="FM47" i="24"/>
  <c r="FM48" i="24"/>
  <c r="EG18" i="24"/>
  <c r="EO29" i="24"/>
  <c r="EG53" i="24"/>
  <c r="EG54" i="24"/>
  <c r="EI55" i="24"/>
  <c r="DK58" i="24"/>
  <c r="EO59" i="24"/>
  <c r="ET60" i="24"/>
  <c r="FE60" i="24"/>
  <c r="FG63" i="24"/>
  <c r="DI21" i="24"/>
  <c r="FE22" i="24"/>
  <c r="ES24" i="24"/>
  <c r="EU25" i="24"/>
  <c r="EO67" i="24"/>
  <c r="FM77" i="24"/>
  <c r="ES30" i="24"/>
  <c r="EG82" i="24"/>
  <c r="FM84" i="24"/>
  <c r="BZ86" i="24"/>
  <c r="CK86" i="24"/>
  <c r="EC86" i="24"/>
  <c r="FG86" i="24"/>
  <c r="M87" i="24"/>
  <c r="AQ87" i="24"/>
  <c r="DE87" i="24"/>
  <c r="EI87" i="24"/>
  <c r="S88" i="24"/>
  <c r="CG88" i="24"/>
  <c r="FA88" i="24"/>
  <c r="AK89" i="24"/>
  <c r="AK90" i="24"/>
  <c r="EC90" i="24"/>
  <c r="BB91" i="24"/>
  <c r="EG91" i="24"/>
  <c r="BZ92" i="24"/>
  <c r="DX96" i="24"/>
  <c r="DW96" i="24"/>
  <c r="DV96" i="24"/>
  <c r="EC96" i="24"/>
  <c r="BC98" i="24"/>
  <c r="BD98" i="24"/>
  <c r="BB98" i="24"/>
  <c r="BA98" i="24"/>
  <c r="BI98" i="24"/>
  <c r="CL98" i="24"/>
  <c r="CK98" i="24"/>
  <c r="EU98" i="24"/>
  <c r="EV98" i="24"/>
  <c r="ET98" i="24"/>
  <c r="ES98" i="24"/>
  <c r="FA98" i="24"/>
  <c r="BC100" i="24"/>
  <c r="BI100" i="24"/>
  <c r="BD100" i="24"/>
  <c r="BB100" i="24"/>
  <c r="BA100" i="24"/>
  <c r="CL100" i="24"/>
  <c r="CK100" i="24"/>
  <c r="AK103" i="24"/>
  <c r="AD103" i="24"/>
  <c r="AC103" i="24"/>
  <c r="FM111" i="24"/>
  <c r="FG111" i="24"/>
  <c r="FF111" i="24"/>
  <c r="FE111" i="24"/>
  <c r="DQ18" i="24"/>
  <c r="EH18" i="24"/>
  <c r="EH54" i="24"/>
  <c r="EU60" i="24"/>
  <c r="DI64" i="24"/>
  <c r="FF22" i="24"/>
  <c r="ET24" i="24"/>
  <c r="ET30" i="24"/>
  <c r="EH82" i="24"/>
  <c r="CA86" i="24"/>
  <c r="EG89" i="24"/>
  <c r="BC91" i="24"/>
  <c r="DU91" i="24"/>
  <c r="EI91" i="24"/>
  <c r="ET91" i="24"/>
  <c r="Q92" i="24"/>
  <c r="CA92" i="24"/>
  <c r="AP93" i="24"/>
  <c r="AQ93" i="24"/>
  <c r="BN94" i="24"/>
  <c r="BP94" i="24"/>
  <c r="BU94" i="24"/>
  <c r="EO104" i="24"/>
  <c r="EI104" i="24"/>
  <c r="EH104" i="24"/>
  <c r="EG104" i="24"/>
  <c r="FM106" i="24"/>
  <c r="FE106" i="24"/>
  <c r="BI107" i="24"/>
  <c r="BD107" i="24"/>
  <c r="BC107" i="24"/>
  <c r="BB107" i="24"/>
  <c r="DQ47" i="24"/>
  <c r="FF47" i="24"/>
  <c r="FE48" i="24"/>
  <c r="FA50" i="24"/>
  <c r="EJ18" i="24"/>
  <c r="EJ54" i="24"/>
  <c r="EG59" i="24"/>
  <c r="ES59" i="24"/>
  <c r="EI60" i="24"/>
  <c r="EO62" i="24"/>
  <c r="FF62" i="24"/>
  <c r="DJ64" i="24"/>
  <c r="FM64" i="24"/>
  <c r="FA21" i="24"/>
  <c r="FH22" i="24"/>
  <c r="EV24" i="24"/>
  <c r="DI25" i="24"/>
  <c r="FA28" i="24"/>
  <c r="EG67" i="24"/>
  <c r="ES67" i="24"/>
  <c r="EG68" i="24"/>
  <c r="FE77" i="24"/>
  <c r="EV30" i="24"/>
  <c r="EJ82" i="24"/>
  <c r="FE84" i="24"/>
  <c r="ET85" i="24"/>
  <c r="FA33" i="24"/>
  <c r="AK86" i="24"/>
  <c r="BB86" i="24"/>
  <c r="DV86" i="24"/>
  <c r="F87" i="24"/>
  <c r="CX87" i="24"/>
  <c r="BZ88" i="24"/>
  <c r="ES88" i="24"/>
  <c r="FE88" i="24"/>
  <c r="AC89" i="24"/>
  <c r="AO89" i="24"/>
  <c r="DV89" i="24"/>
  <c r="EI89" i="24"/>
  <c r="E90" i="24"/>
  <c r="S90" i="24"/>
  <c r="CG91" i="24"/>
  <c r="CS91" i="24"/>
  <c r="DX91" i="24"/>
  <c r="EJ91" i="24"/>
  <c r="E92" i="24"/>
  <c r="S92" i="24"/>
  <c r="AO92" i="24"/>
  <c r="DQ92" i="24"/>
  <c r="FE92" i="24"/>
  <c r="AK93" i="24"/>
  <c r="BA93" i="24"/>
  <c r="BN93" i="24"/>
  <c r="EC94" i="24"/>
  <c r="BI97" i="24"/>
  <c r="BD97" i="24"/>
  <c r="BC97" i="24"/>
  <c r="BB97" i="24"/>
  <c r="BI104" i="24"/>
  <c r="BB104" i="24"/>
  <c r="BA104" i="24"/>
  <c r="EC107" i="24"/>
  <c r="DV107" i="24"/>
  <c r="DU107" i="24"/>
  <c r="EG30" i="24"/>
  <c r="DI83" i="24"/>
  <c r="FG88" i="24"/>
  <c r="EJ89" i="24"/>
  <c r="BO93" i="24"/>
  <c r="DE93" i="24"/>
  <c r="CZ93" i="24"/>
  <c r="DJ94" i="24"/>
  <c r="DQ94" i="24"/>
  <c r="R99" i="24"/>
  <c r="Q99" i="24"/>
  <c r="CA99" i="24"/>
  <c r="CG99" i="24"/>
  <c r="CB99" i="24"/>
  <c r="BZ99" i="24"/>
  <c r="BY99" i="24"/>
  <c r="DJ99" i="24"/>
  <c r="DI99" i="24"/>
  <c r="CS103" i="24"/>
  <c r="CK103" i="24"/>
  <c r="M105" i="24"/>
  <c r="H105" i="24"/>
  <c r="G105" i="24"/>
  <c r="F105" i="24"/>
  <c r="FM105" i="24"/>
  <c r="FG105" i="24"/>
  <c r="FF105" i="24"/>
  <c r="FE105" i="24"/>
  <c r="DE109" i="24"/>
  <c r="CZ109" i="24"/>
  <c r="CY109" i="24"/>
  <c r="CX109" i="24"/>
  <c r="AK115" i="24"/>
  <c r="AC115" i="24"/>
  <c r="BI116" i="24"/>
  <c r="BA116" i="24"/>
  <c r="EU47" i="24"/>
  <c r="FH48" i="24"/>
  <c r="ES50" i="24"/>
  <c r="FE50" i="24"/>
  <c r="EJ59" i="24"/>
  <c r="DI24" i="24"/>
  <c r="DK25" i="24"/>
  <c r="ES28" i="24"/>
  <c r="FH84" i="24"/>
  <c r="EG85" i="24"/>
  <c r="EV88" i="24"/>
  <c r="AF89" i="24"/>
  <c r="CK91" i="24"/>
  <c r="CM94" i="24"/>
  <c r="DU94" i="24"/>
  <c r="S95" i="24"/>
  <c r="DW95" i="24"/>
  <c r="DV95" i="24"/>
  <c r="DU96" i="24"/>
  <c r="FF97" i="24"/>
  <c r="FE97" i="24"/>
  <c r="G98" i="24"/>
  <c r="M98" i="24"/>
  <c r="H98" i="24"/>
  <c r="F98" i="24"/>
  <c r="E98" i="24"/>
  <c r="AP98" i="24"/>
  <c r="AO98" i="24"/>
  <c r="CM98" i="24"/>
  <c r="CY98" i="24"/>
  <c r="DE98" i="24"/>
  <c r="CZ98" i="24"/>
  <c r="CX98" i="24"/>
  <c r="CW98" i="24"/>
  <c r="EH98" i="24"/>
  <c r="EG98" i="24"/>
  <c r="G100" i="24"/>
  <c r="H100" i="24"/>
  <c r="F100" i="24"/>
  <c r="E100" i="24"/>
  <c r="M100" i="24"/>
  <c r="AP100" i="24"/>
  <c r="AO100" i="24"/>
  <c r="CM100" i="24"/>
  <c r="CY100" i="24"/>
  <c r="CZ100" i="24"/>
  <c r="CX100" i="24"/>
  <c r="CW100" i="24"/>
  <c r="DE100" i="24"/>
  <c r="AO101" i="24"/>
  <c r="CG105" i="24"/>
  <c r="BZ105" i="24"/>
  <c r="BY105" i="24"/>
  <c r="CG108" i="24"/>
  <c r="CB108" i="24"/>
  <c r="CA108" i="24"/>
  <c r="BZ108" i="24"/>
  <c r="H96" i="24"/>
  <c r="BI96" i="24"/>
  <c r="CX96" i="24"/>
  <c r="FA96" i="24"/>
  <c r="AK97" i="24"/>
  <c r="BM97" i="24"/>
  <c r="CB97" i="24"/>
  <c r="EV97" i="24"/>
  <c r="AF98" i="24"/>
  <c r="CG98" i="24"/>
  <c r="DX98" i="24"/>
  <c r="H99" i="24"/>
  <c r="BI99" i="24"/>
  <c r="CK99" i="24"/>
  <c r="CZ99" i="24"/>
  <c r="FA99" i="24"/>
  <c r="AK100" i="24"/>
  <c r="BM100" i="24"/>
  <c r="CB100" i="24"/>
  <c r="ET100" i="24"/>
  <c r="AD101" i="24"/>
  <c r="CA102" i="24"/>
  <c r="CM102" i="24"/>
  <c r="AO103" i="24"/>
  <c r="BD103" i="24"/>
  <c r="BO103" i="24"/>
  <c r="DU103" i="24"/>
  <c r="F104" i="24"/>
  <c r="BM104" i="24"/>
  <c r="CB104" i="24"/>
  <c r="CM104" i="24"/>
  <c r="ES104" i="24"/>
  <c r="Q105" i="24"/>
  <c r="AD105" i="24"/>
  <c r="CK105" i="24"/>
  <c r="CZ105" i="24"/>
  <c r="DK105" i="24"/>
  <c r="AO106" i="24"/>
  <c r="BB106" i="24"/>
  <c r="DI106" i="24"/>
  <c r="DX106" i="24"/>
  <c r="EI106" i="24"/>
  <c r="BM107" i="24"/>
  <c r="BZ107" i="24"/>
  <c r="EG107" i="24"/>
  <c r="EV107" i="24"/>
  <c r="FG107" i="24"/>
  <c r="CK108" i="24"/>
  <c r="CX108" i="24"/>
  <c r="FE108" i="24"/>
  <c r="M109" i="24"/>
  <c r="DI109" i="24"/>
  <c r="DV109" i="24"/>
  <c r="DE110" i="24"/>
  <c r="CW110" i="24"/>
  <c r="AD114" i="24"/>
  <c r="AK114" i="24"/>
  <c r="AF114" i="24"/>
  <c r="AE114" i="24"/>
  <c r="AC114" i="24"/>
  <c r="S116" i="24"/>
  <c r="Y116" i="24"/>
  <c r="T116" i="24"/>
  <c r="Q116" i="24"/>
  <c r="BB117" i="24"/>
  <c r="BI117" i="24"/>
  <c r="BD117" i="24"/>
  <c r="BC117" i="24"/>
  <c r="BA117" i="24"/>
  <c r="AW118" i="24"/>
  <c r="AR118" i="24"/>
  <c r="AO118" i="24"/>
  <c r="GR39" i="24"/>
  <c r="GQ39" i="24"/>
  <c r="GR84" i="24"/>
  <c r="GQ84" i="24"/>
  <c r="HC62" i="24"/>
  <c r="HD62" i="24"/>
  <c r="CK96" i="24"/>
  <c r="CZ96" i="24"/>
  <c r="BO97" i="24"/>
  <c r="EG100" i="24"/>
  <c r="EV100" i="24"/>
  <c r="Q101" i="24"/>
  <c r="AF101" i="24"/>
  <c r="BM102" i="24"/>
  <c r="CB102" i="24"/>
  <c r="FE102" i="24"/>
  <c r="DV103" i="24"/>
  <c r="ET104" i="24"/>
  <c r="R105" i="24"/>
  <c r="AP106" i="24"/>
  <c r="BN107" i="24"/>
  <c r="E108" i="24"/>
  <c r="CL108" i="24"/>
  <c r="AC109" i="24"/>
  <c r="DJ109" i="24"/>
  <c r="AW110" i="24"/>
  <c r="AQ110" i="24"/>
  <c r="AO110" i="24"/>
  <c r="FE110" i="24"/>
  <c r="EO111" i="24"/>
  <c r="EG111" i="24"/>
  <c r="DV112" i="24"/>
  <c r="DU112" i="24"/>
  <c r="EC112" i="24"/>
  <c r="FE112" i="24"/>
  <c r="GF119" i="24"/>
  <c r="GE119" i="24"/>
  <c r="GD119" i="24"/>
  <c r="GC119" i="24"/>
  <c r="GK119" i="24"/>
  <c r="GR20" i="24"/>
  <c r="GQ20" i="24"/>
  <c r="GR93" i="24"/>
  <c r="GQ93" i="24"/>
  <c r="GQ113" i="24"/>
  <c r="GR113" i="24"/>
  <c r="GP113" i="24"/>
  <c r="GW113" i="24"/>
  <c r="BA96" i="24"/>
  <c r="ES96" i="24"/>
  <c r="FG96" i="24"/>
  <c r="AC97" i="24"/>
  <c r="BZ98" i="24"/>
  <c r="BB99" i="24"/>
  <c r="ET99" i="24"/>
  <c r="AD100" i="24"/>
  <c r="EI100" i="24"/>
  <c r="S101" i="24"/>
  <c r="BB102" i="24"/>
  <c r="ET102" i="24"/>
  <c r="FA103" i="24"/>
  <c r="S105" i="24"/>
  <c r="Q106" i="24"/>
  <c r="AQ106" i="24"/>
  <c r="AO107" i="24"/>
  <c r="BO107" i="24"/>
  <c r="F108" i="24"/>
  <c r="BM108" i="24"/>
  <c r="CM108" i="24"/>
  <c r="F109" i="24"/>
  <c r="Q109" i="24"/>
  <c r="AD109" i="24"/>
  <c r="CK109" i="24"/>
  <c r="DK109" i="24"/>
  <c r="EO110" i="24"/>
  <c r="EI110" i="24"/>
  <c r="BD111" i="24"/>
  <c r="BB111" i="24"/>
  <c r="ES111" i="24"/>
  <c r="AD112" i="24"/>
  <c r="AK112" i="24"/>
  <c r="AW112" i="24"/>
  <c r="BM112" i="24"/>
  <c r="CK113" i="24"/>
  <c r="BN115" i="24"/>
  <c r="BU115" i="24"/>
  <c r="BP115" i="24"/>
  <c r="ES116" i="24"/>
  <c r="FT29" i="24"/>
  <c r="FS29" i="24"/>
  <c r="AW111" i="24"/>
  <c r="AO111" i="24"/>
  <c r="CG111" i="24"/>
  <c r="BZ111" i="24"/>
  <c r="BZ112" i="24"/>
  <c r="CB112" i="24"/>
  <c r="CA112" i="24"/>
  <c r="BY112" i="24"/>
  <c r="CX113" i="24"/>
  <c r="CZ113" i="24"/>
  <c r="CW113" i="24"/>
  <c r="DE113" i="24"/>
  <c r="ET113" i="24"/>
  <c r="FA113" i="24"/>
  <c r="EV113" i="24"/>
  <c r="EU113" i="24"/>
  <c r="ES113" i="24"/>
  <c r="FM115" i="24"/>
  <c r="FH115" i="24"/>
  <c r="FG115" i="24"/>
  <c r="FF115" i="24"/>
  <c r="T117" i="24"/>
  <c r="S117" i="24"/>
  <c r="R117" i="24"/>
  <c r="Y117" i="24"/>
  <c r="BU118" i="24"/>
  <c r="BO118" i="24"/>
  <c r="BN118" i="24"/>
  <c r="BM118" i="24"/>
  <c r="DQ120" i="24"/>
  <c r="DK120" i="24"/>
  <c r="DJ120" i="24"/>
  <c r="DI120" i="24"/>
  <c r="FM122" i="24"/>
  <c r="FH122" i="24"/>
  <c r="FG122" i="24"/>
  <c r="FF122" i="24"/>
  <c r="EO123" i="24"/>
  <c r="EJ123" i="24"/>
  <c r="EI123" i="24"/>
  <c r="EH123" i="24"/>
  <c r="FT24" i="24"/>
  <c r="FS24" i="24"/>
  <c r="M96" i="24"/>
  <c r="BD96" i="24"/>
  <c r="EV96" i="24"/>
  <c r="Q97" i="24"/>
  <c r="AF97" i="24"/>
  <c r="CG97" i="24"/>
  <c r="FA97" i="24"/>
  <c r="R103" i="24"/>
  <c r="ET103" i="24"/>
  <c r="AP104" i="24"/>
  <c r="BN105" i="24"/>
  <c r="E106" i="24"/>
  <c r="CL106" i="24"/>
  <c r="AC107" i="24"/>
  <c r="DJ107" i="24"/>
  <c r="BA108" i="24"/>
  <c r="EH108" i="24"/>
  <c r="BY109" i="24"/>
  <c r="E110" i="24"/>
  <c r="AF110" i="24"/>
  <c r="AD110" i="24"/>
  <c r="DQ110" i="24"/>
  <c r="DI110" i="24"/>
  <c r="R111" i="24"/>
  <c r="EU111" i="24"/>
  <c r="AP112" i="24"/>
  <c r="BM114" i="24"/>
  <c r="DI114" i="24"/>
  <c r="DV114" i="24"/>
  <c r="EC114" i="24"/>
  <c r="DX114" i="24"/>
  <c r="DW114" i="24"/>
  <c r="DU114" i="24"/>
  <c r="F115" i="24"/>
  <c r="M115" i="24"/>
  <c r="H115" i="24"/>
  <c r="G115" i="24"/>
  <c r="E115" i="24"/>
  <c r="AD116" i="24"/>
  <c r="AK116" i="24"/>
  <c r="AF116" i="24"/>
  <c r="AE116" i="24"/>
  <c r="AC116" i="24"/>
  <c r="AQ117" i="24"/>
  <c r="AW117" i="24"/>
  <c r="AR117" i="24"/>
  <c r="AO117" i="24"/>
  <c r="CS119" i="24"/>
  <c r="CM119" i="24"/>
  <c r="CL119" i="24"/>
  <c r="CK119" i="24"/>
  <c r="GR12" i="24"/>
  <c r="GQ12" i="24"/>
  <c r="GQ28" i="24"/>
  <c r="GR28" i="24"/>
  <c r="DE96" i="24"/>
  <c r="FA100" i="24"/>
  <c r="AK101" i="24"/>
  <c r="EU103" i="24"/>
  <c r="Q107" i="24"/>
  <c r="AO108" i="24"/>
  <c r="BM109" i="24"/>
  <c r="Y110" i="24"/>
  <c r="Q110" i="24"/>
  <c r="CK110" i="24"/>
  <c r="EC111" i="24"/>
  <c r="DU111" i="24"/>
  <c r="AQ112" i="24"/>
  <c r="BZ114" i="24"/>
  <c r="CB114" i="24"/>
  <c r="BY114" i="24"/>
  <c r="CG114" i="24"/>
  <c r="M119" i="24"/>
  <c r="F119" i="24"/>
  <c r="E119" i="24"/>
  <c r="AK120" i="24"/>
  <c r="AD120" i="24"/>
  <c r="AC120" i="24"/>
  <c r="BU122" i="24"/>
  <c r="BP122" i="24"/>
  <c r="BO122" i="24"/>
  <c r="BN122" i="24"/>
  <c r="AW123" i="24"/>
  <c r="AR123" i="24"/>
  <c r="AQ123" i="24"/>
  <c r="AP123" i="24"/>
  <c r="Y124" i="24"/>
  <c r="T124" i="24"/>
  <c r="S124" i="24"/>
  <c r="R124" i="24"/>
  <c r="DQ124" i="24"/>
  <c r="DL124" i="24"/>
  <c r="DK124" i="24"/>
  <c r="DJ124" i="24"/>
  <c r="GR55" i="24"/>
  <c r="GQ55" i="24"/>
  <c r="BY97" i="24"/>
  <c r="R107" i="24"/>
  <c r="AP108" i="24"/>
  <c r="BN109" i="24"/>
  <c r="BI110" i="24"/>
  <c r="BB110" i="24"/>
  <c r="CL110" i="24"/>
  <c r="BU111" i="24"/>
  <c r="BO111" i="24"/>
  <c r="BN111" i="24"/>
  <c r="BM111" i="24"/>
  <c r="M112" i="24"/>
  <c r="F112" i="24"/>
  <c r="E112" i="24"/>
  <c r="DE112" i="24"/>
  <c r="CX112" i="24"/>
  <c r="CW112" i="24"/>
  <c r="F113" i="24"/>
  <c r="H113" i="24"/>
  <c r="E113" i="24"/>
  <c r="M113" i="24"/>
  <c r="BB113" i="24"/>
  <c r="BI113" i="24"/>
  <c r="BD113" i="24"/>
  <c r="BC113" i="24"/>
  <c r="BA113" i="24"/>
  <c r="FT49" i="24"/>
  <c r="FS49" i="24"/>
  <c r="FT90" i="24"/>
  <c r="FS90" i="24"/>
  <c r="FS113" i="24"/>
  <c r="FY113" i="24"/>
  <c r="FR113" i="24"/>
  <c r="FQ113" i="24"/>
  <c r="GE111" i="24"/>
  <c r="GF111" i="24"/>
  <c r="GK111" i="24"/>
  <c r="EG115" i="24"/>
  <c r="EU115" i="24"/>
  <c r="FE116" i="24"/>
  <c r="BZ118" i="24"/>
  <c r="EU118" i="24"/>
  <c r="AQ119" i="24"/>
  <c r="BO120" i="24"/>
  <c r="F121" i="24"/>
  <c r="CM121" i="24"/>
  <c r="CX121" i="24"/>
  <c r="FS39" i="24"/>
  <c r="FS50" i="24"/>
  <c r="FS53" i="24"/>
  <c r="FS84" i="24"/>
  <c r="FS91" i="24"/>
  <c r="FS114" i="24"/>
  <c r="GE109" i="24"/>
  <c r="GQ29" i="24"/>
  <c r="GQ57" i="24"/>
  <c r="GR85" i="24"/>
  <c r="GQ109" i="24"/>
  <c r="HC15" i="24"/>
  <c r="HD97" i="24"/>
  <c r="HC97" i="24"/>
  <c r="HD108" i="24"/>
  <c r="HC108" i="24"/>
  <c r="HP112" i="24"/>
  <c r="HO112" i="24"/>
  <c r="IB60" i="24"/>
  <c r="IA60" i="24"/>
  <c r="IN60" i="24"/>
  <c r="IM60" i="24"/>
  <c r="IN26" i="24"/>
  <c r="IM26" i="24"/>
  <c r="IN83" i="24"/>
  <c r="IM83" i="24"/>
  <c r="IZ46" i="24"/>
  <c r="IY46" i="24"/>
  <c r="IZ88" i="24"/>
  <c r="IY88" i="24"/>
  <c r="CL112" i="24"/>
  <c r="BN113" i="24"/>
  <c r="BY113" i="24"/>
  <c r="FF113" i="24"/>
  <c r="AP114" i="24"/>
  <c r="BA114" i="24"/>
  <c r="EH114" i="24"/>
  <c r="ES114" i="24"/>
  <c r="R115" i="24"/>
  <c r="EJ115" i="24"/>
  <c r="EV115" i="24"/>
  <c r="AP116" i="24"/>
  <c r="FH116" i="24"/>
  <c r="BN117" i="24"/>
  <c r="BY117" i="24"/>
  <c r="FH117" i="24"/>
  <c r="BB118" i="24"/>
  <c r="EV118" i="24"/>
  <c r="FG118" i="24"/>
  <c r="BZ119" i="24"/>
  <c r="CX119" i="24"/>
  <c r="CX120" i="24"/>
  <c r="DV120" i="24"/>
  <c r="CN121" i="24"/>
  <c r="BD122" i="24"/>
  <c r="BZ122" i="24"/>
  <c r="EV122" i="24"/>
  <c r="AF123" i="24"/>
  <c r="BB123" i="24"/>
  <c r="DX123" i="24"/>
  <c r="ET123" i="24"/>
  <c r="H124" i="24"/>
  <c r="AD124" i="24"/>
  <c r="CZ124" i="24"/>
  <c r="DV124" i="24"/>
  <c r="F125" i="24"/>
  <c r="CB125" i="24"/>
  <c r="GE113" i="24"/>
  <c r="GE121" i="24"/>
  <c r="GQ14" i="24"/>
  <c r="GQ40" i="24"/>
  <c r="GR47" i="24"/>
  <c r="HC98" i="24"/>
  <c r="HD98" i="24"/>
  <c r="HP40" i="24"/>
  <c r="HO40" i="24"/>
  <c r="IB41" i="24"/>
  <c r="IA41" i="24"/>
  <c r="IN46" i="24"/>
  <c r="IM46" i="24"/>
  <c r="IZ24" i="24"/>
  <c r="IY24" i="24"/>
  <c r="JL77" i="24"/>
  <c r="JK77" i="24"/>
  <c r="JX36" i="24"/>
  <c r="JW36" i="24"/>
  <c r="BZ113" i="24"/>
  <c r="BB114" i="24"/>
  <c r="ET114" i="24"/>
  <c r="CW115" i="24"/>
  <c r="DU116" i="24"/>
  <c r="EC117" i="24"/>
  <c r="M118" i="24"/>
  <c r="CS118" i="24"/>
  <c r="EC119" i="24"/>
  <c r="CY120" i="24"/>
  <c r="FA120" i="24"/>
  <c r="EO121" i="24"/>
  <c r="Y122" i="24"/>
  <c r="DQ122" i="24"/>
  <c r="CS123" i="24"/>
  <c r="CK124" i="24"/>
  <c r="BM125" i="24"/>
  <c r="FE125" i="24"/>
  <c r="FS17" i="24"/>
  <c r="FS85" i="24"/>
  <c r="FS115" i="24"/>
  <c r="FS119" i="24"/>
  <c r="FS123" i="24"/>
  <c r="HP53" i="24"/>
  <c r="HO53" i="24"/>
  <c r="JL110" i="24"/>
  <c r="JK110" i="24"/>
  <c r="JX48" i="24"/>
  <c r="JW48" i="24"/>
  <c r="JW99" i="24"/>
  <c r="JX99" i="24"/>
  <c r="AC125" i="24"/>
  <c r="DU125" i="24"/>
  <c r="FS22" i="24"/>
  <c r="FS102" i="24"/>
  <c r="GR58" i="24"/>
  <c r="GR95" i="24"/>
  <c r="HC29" i="24"/>
  <c r="HD29" i="24"/>
  <c r="HC56" i="24"/>
  <c r="HO26" i="24"/>
  <c r="HP26" i="24"/>
  <c r="HP123" i="24"/>
  <c r="HO123" i="24"/>
  <c r="IB26" i="24"/>
  <c r="IA26" i="24"/>
  <c r="IB92" i="24"/>
  <c r="IA92" i="24"/>
  <c r="IB124" i="24"/>
  <c r="IA124" i="24"/>
  <c r="IZ115" i="24"/>
  <c r="IY115" i="24"/>
  <c r="JL27" i="24"/>
  <c r="JK27" i="24"/>
  <c r="DV117" i="24"/>
  <c r="F118" i="24"/>
  <c r="DV119" i="24"/>
  <c r="GQ111" i="24"/>
  <c r="GR111" i="24"/>
  <c r="IB20" i="24"/>
  <c r="IA20" i="24"/>
  <c r="IB105" i="24"/>
  <c r="IA105" i="24"/>
  <c r="IN21" i="24"/>
  <c r="IM21" i="24"/>
  <c r="IN68" i="24"/>
  <c r="IM68" i="24"/>
  <c r="IN108" i="24"/>
  <c r="IM108" i="24"/>
  <c r="IZ56" i="24"/>
  <c r="IY56" i="24"/>
  <c r="JK40" i="24"/>
  <c r="JL40" i="24"/>
  <c r="JK92" i="24"/>
  <c r="JL92" i="24"/>
  <c r="FM116" i="24"/>
  <c r="DW117" i="24"/>
  <c r="G118" i="24"/>
  <c r="CK118" i="24"/>
  <c r="CX118" i="24"/>
  <c r="DI118" i="24"/>
  <c r="DW119" i="24"/>
  <c r="S122" i="24"/>
  <c r="DK122" i="24"/>
  <c r="CM123" i="24"/>
  <c r="CG125" i="24"/>
  <c r="DX125" i="24"/>
  <c r="ET125" i="24"/>
  <c r="DV144" i="24"/>
  <c r="GF107" i="24"/>
  <c r="GR24" i="24"/>
  <c r="GR122" i="24"/>
  <c r="GQ122" i="24"/>
  <c r="HD34" i="24"/>
  <c r="HC34" i="24"/>
  <c r="HC90" i="24"/>
  <c r="HD90" i="24"/>
  <c r="HP82" i="24"/>
  <c r="HO82" i="24"/>
  <c r="HO105" i="24"/>
  <c r="HP105" i="24"/>
  <c r="IB15" i="24"/>
  <c r="IA15" i="24"/>
  <c r="IN40" i="24"/>
  <c r="IM40" i="24"/>
  <c r="IN18" i="24"/>
  <c r="IM18" i="24"/>
  <c r="JL50" i="24"/>
  <c r="JK50" i="24"/>
  <c r="JW63" i="24"/>
  <c r="JX63" i="24"/>
  <c r="AO115" i="24"/>
  <c r="BC115" i="24"/>
  <c r="BM116" i="24"/>
  <c r="CA116" i="24"/>
  <c r="DJ118" i="24"/>
  <c r="AO119" i="24"/>
  <c r="BM120" i="24"/>
  <c r="GQ123" i="24"/>
  <c r="GR123" i="24"/>
  <c r="HD60" i="24"/>
  <c r="HC60" i="24"/>
  <c r="HD67" i="24"/>
  <c r="HC67" i="24"/>
  <c r="HD116" i="24"/>
  <c r="HC116" i="24"/>
  <c r="HO15" i="24"/>
  <c r="HP15" i="24"/>
  <c r="JX27" i="24"/>
  <c r="JW27" i="24"/>
  <c r="JX33" i="24"/>
  <c r="JW33" i="24"/>
  <c r="HD27" i="24"/>
  <c r="HD106" i="24"/>
  <c r="HP41" i="24"/>
  <c r="HP83" i="24"/>
  <c r="IA93" i="24"/>
  <c r="IA116" i="24"/>
  <c r="IN41" i="24"/>
  <c r="IN48" i="24"/>
  <c r="IN20" i="24"/>
  <c r="IM92" i="24"/>
  <c r="IY25" i="24"/>
  <c r="IY99" i="24"/>
  <c r="IY116" i="24"/>
  <c r="IY120" i="24"/>
  <c r="JK48" i="24"/>
  <c r="JL18" i="24"/>
  <c r="JK30" i="24"/>
  <c r="JK90" i="24"/>
  <c r="JX37" i="24"/>
  <c r="JW49" i="24"/>
  <c r="JX28" i="24"/>
  <c r="JW86" i="24"/>
  <c r="JW97" i="24"/>
  <c r="GQ114" i="24"/>
  <c r="GQ125" i="24"/>
  <c r="HD39" i="24"/>
  <c r="HC20" i="24"/>
  <c r="HP117" i="24"/>
  <c r="IA82" i="24"/>
  <c r="IA89" i="24"/>
  <c r="IA121" i="24"/>
  <c r="IY64" i="24"/>
  <c r="IY104" i="24"/>
  <c r="IY108" i="24"/>
  <c r="IY112" i="24"/>
  <c r="JL64" i="24"/>
  <c r="JK85" i="24"/>
  <c r="JK115" i="24"/>
  <c r="JX17" i="24"/>
  <c r="JW29" i="24"/>
  <c r="JW21" i="24"/>
  <c r="JX30" i="24"/>
  <c r="JW101" i="24"/>
  <c r="GR107" i="24"/>
  <c r="GQ118" i="24"/>
  <c r="HC14" i="24"/>
  <c r="HD45" i="24"/>
  <c r="HC55" i="24"/>
  <c r="HC25" i="24"/>
  <c r="HD84" i="24"/>
  <c r="HC93" i="24"/>
  <c r="HC104" i="24"/>
  <c r="HD114" i="24"/>
  <c r="HC125" i="24"/>
  <c r="HO17" i="24"/>
  <c r="HP20" i="24"/>
  <c r="HO64" i="24"/>
  <c r="HO30" i="24"/>
  <c r="HO100" i="24"/>
  <c r="HO111" i="24"/>
  <c r="IB17" i="24"/>
  <c r="IB50" i="24"/>
  <c r="IA33" i="24"/>
  <c r="IA108" i="24"/>
  <c r="IA117" i="24"/>
  <c r="IM64" i="24"/>
  <c r="IM25" i="24"/>
  <c r="IM67" i="24"/>
  <c r="IM82" i="24"/>
  <c r="IM56" i="24"/>
  <c r="IM97" i="24"/>
  <c r="IM101" i="24"/>
  <c r="IY59" i="24"/>
  <c r="IY87" i="24"/>
  <c r="IY100" i="24"/>
  <c r="JK39" i="24"/>
  <c r="JK49" i="24"/>
  <c r="JL25" i="24"/>
  <c r="JK87" i="24"/>
  <c r="JK98" i="24"/>
  <c r="JL108" i="24"/>
  <c r="JK119" i="24"/>
  <c r="JW15" i="24"/>
  <c r="JX47" i="24"/>
  <c r="JW57" i="24"/>
  <c r="JW26" i="24"/>
  <c r="JX85" i="24"/>
  <c r="JW94" i="24"/>
  <c r="JW105" i="24"/>
  <c r="JW109" i="24"/>
  <c r="JW113" i="24"/>
  <c r="JW117" i="24"/>
  <c r="JW121" i="24"/>
  <c r="JW125" i="24"/>
  <c r="HD49" i="24"/>
  <c r="HD86" i="24"/>
  <c r="HD118" i="24"/>
  <c r="HP55" i="24"/>
  <c r="HP93" i="24"/>
  <c r="HP125" i="24"/>
  <c r="IA25" i="24"/>
  <c r="IA104" i="24"/>
  <c r="IM17" i="24"/>
  <c r="IM47" i="24"/>
  <c r="IM50" i="24"/>
  <c r="IM59" i="24"/>
  <c r="IY47" i="24"/>
  <c r="IY85" i="24"/>
  <c r="JK36" i="24"/>
  <c r="JL82" i="24"/>
  <c r="JL112" i="24"/>
  <c r="JX50" i="24"/>
  <c r="JX87" i="24"/>
  <c r="HP101" i="24"/>
  <c r="IM13" i="24"/>
  <c r="IY123" i="24"/>
  <c r="JL88" i="24"/>
  <c r="JL120" i="24"/>
  <c r="JX58" i="24"/>
  <c r="JX95" i="24"/>
  <c r="DI41" i="24"/>
  <c r="DI29" i="24"/>
  <c r="DQ62" i="24"/>
  <c r="DQ27" i="24"/>
  <c r="DL84" i="24"/>
  <c r="DI91" i="24"/>
  <c r="DJ41" i="24"/>
  <c r="DL29" i="24"/>
  <c r="DI55" i="24"/>
  <c r="DI62" i="24"/>
  <c r="DI63" i="24"/>
  <c r="DK64" i="24"/>
  <c r="DI27" i="24"/>
  <c r="DI28" i="24"/>
  <c r="DK67" i="24"/>
  <c r="DI30" i="24"/>
  <c r="DI86" i="24"/>
  <c r="DI97" i="24"/>
  <c r="DI101" i="24"/>
  <c r="DJ29" i="24"/>
  <c r="DL41" i="24"/>
  <c r="DJ37" i="24"/>
  <c r="DJ17" i="24"/>
  <c r="DI20" i="24"/>
  <c r="DJ62" i="24"/>
  <c r="DK63" i="24"/>
  <c r="DJ27" i="24"/>
  <c r="DK28" i="24"/>
  <c r="DK30" i="24"/>
  <c r="DQ56" i="24"/>
  <c r="DK86" i="24"/>
  <c r="DL92" i="24"/>
  <c r="DK97" i="24"/>
  <c r="DK101" i="24"/>
  <c r="DI17" i="24"/>
  <c r="DK37" i="24"/>
  <c r="DK17" i="24"/>
  <c r="DI46" i="24"/>
  <c r="DI54" i="24"/>
  <c r="DL62" i="24"/>
  <c r="DQ22" i="24"/>
  <c r="DL27" i="24"/>
  <c r="DK94" i="24"/>
  <c r="DI100" i="24"/>
  <c r="DQ12" i="24"/>
  <c r="DI39" i="24"/>
  <c r="DI18" i="24"/>
  <c r="DL54" i="24"/>
  <c r="DI60" i="24"/>
  <c r="DI26" i="24"/>
  <c r="DJ56" i="24"/>
  <c r="DI33" i="24"/>
  <c r="DI89" i="24"/>
  <c r="DK90" i="24"/>
  <c r="DL94" i="24"/>
  <c r="DQ41" i="24"/>
  <c r="DI47" i="24"/>
  <c r="DQ29" i="24"/>
  <c r="DQ54" i="24"/>
  <c r="DI84" i="24"/>
  <c r="DI85" i="24"/>
  <c r="DI88" i="24"/>
  <c r="DL90" i="24"/>
  <c r="DI50" i="24"/>
  <c r="DJ18" i="24"/>
  <c r="DK18" i="24"/>
  <c r="DQ38" i="24"/>
  <c r="DI48" i="24"/>
  <c r="DJ48" i="24"/>
  <c r="DL48" i="24"/>
  <c r="DQ48" i="24"/>
  <c r="DJ47" i="24"/>
  <c r="DK47" i="24"/>
  <c r="DQ77" i="24"/>
  <c r="DI77" i="24"/>
  <c r="DJ77" i="24"/>
  <c r="DL77" i="24"/>
  <c r="DI49" i="24"/>
  <c r="DK49" i="24"/>
  <c r="DI34" i="24"/>
  <c r="DQ13" i="24"/>
  <c r="DI13" i="24"/>
  <c r="DJ13" i="24"/>
  <c r="DK13" i="24"/>
  <c r="DJ54" i="24"/>
  <c r="DI12" i="24"/>
  <c r="DK12" i="24"/>
  <c r="DK53" i="24"/>
  <c r="DI53" i="24"/>
  <c r="DI11" i="24"/>
  <c r="DL11" i="24"/>
  <c r="DQ11" i="24"/>
  <c r="L30" i="12"/>
  <c r="C30" i="12"/>
  <c r="H24" i="12"/>
  <c r="I24" i="12"/>
  <c r="R30" i="12"/>
  <c r="H30" i="12"/>
  <c r="R24" i="12"/>
  <c r="T22" i="12"/>
  <c r="L24" i="12"/>
  <c r="Q22" i="12"/>
  <c r="Q24" i="12"/>
  <c r="T30" i="12"/>
  <c r="C24" i="12"/>
  <c r="R22" i="12"/>
  <c r="T24" i="12"/>
  <c r="L22" i="12"/>
  <c r="Q30" i="12"/>
  <c r="I22" i="12"/>
  <c r="I30" i="12"/>
  <c r="U30" i="12"/>
  <c r="EU11" i="24"/>
  <c r="EI12" i="24"/>
  <c r="DW13" i="24"/>
  <c r="DK14" i="24"/>
  <c r="FG14" i="24"/>
  <c r="DJ15" i="24"/>
  <c r="ES15" i="24"/>
  <c r="FF15" i="24"/>
  <c r="DJ36" i="24"/>
  <c r="DQ36" i="24"/>
  <c r="DL36" i="24"/>
  <c r="EO39" i="24"/>
  <c r="EJ39" i="24"/>
  <c r="EH39" i="24"/>
  <c r="DV11" i="24"/>
  <c r="EV11" i="24"/>
  <c r="FA11" i="24"/>
  <c r="DJ12" i="24"/>
  <c r="EJ12" i="24"/>
  <c r="EO12" i="24"/>
  <c r="FF12" i="24"/>
  <c r="DX13" i="24"/>
  <c r="EC13" i="24"/>
  <c r="ET13" i="24"/>
  <c r="DL14" i="24"/>
  <c r="DQ14" i="24"/>
  <c r="EH14" i="24"/>
  <c r="FH14" i="24"/>
  <c r="FM14" i="24"/>
  <c r="DL15" i="24"/>
  <c r="DQ15" i="24"/>
  <c r="FH15" i="24"/>
  <c r="FM15" i="24"/>
  <c r="FF36" i="24"/>
  <c r="FM36" i="24"/>
  <c r="FH36" i="24"/>
  <c r="DQ34" i="24"/>
  <c r="DL34" i="24"/>
  <c r="DJ34" i="24"/>
  <c r="DJ39" i="24"/>
  <c r="DQ39" i="24"/>
  <c r="DL39" i="24"/>
  <c r="DQ40" i="24"/>
  <c r="DL40" i="24"/>
  <c r="DK40" i="24"/>
  <c r="DJ40" i="24"/>
  <c r="FM40" i="24"/>
  <c r="FH40" i="24"/>
  <c r="FG40" i="24"/>
  <c r="FF40" i="24"/>
  <c r="FA41" i="24"/>
  <c r="EV41" i="24"/>
  <c r="EU41" i="24"/>
  <c r="ET41" i="24"/>
  <c r="FA15" i="24"/>
  <c r="EV15" i="24"/>
  <c r="ET37" i="24"/>
  <c r="FA37" i="24"/>
  <c r="EV37" i="24"/>
  <c r="FM34" i="24"/>
  <c r="FH34" i="24"/>
  <c r="FF34" i="24"/>
  <c r="FF39" i="24"/>
  <c r="FM39" i="24"/>
  <c r="FH39" i="24"/>
  <c r="DX11" i="24"/>
  <c r="DL12" i="24"/>
  <c r="FH12" i="24"/>
  <c r="EV13" i="24"/>
  <c r="EJ14" i="24"/>
  <c r="DI15" i="24"/>
  <c r="FE15" i="24"/>
  <c r="DI36" i="24"/>
  <c r="EO36" i="24"/>
  <c r="EJ36" i="24"/>
  <c r="EH36" i="24"/>
  <c r="EH34" i="24"/>
  <c r="EO34" i="24"/>
  <c r="EJ34" i="24"/>
  <c r="FA38" i="24"/>
  <c r="EV38" i="24"/>
  <c r="ET38" i="24"/>
  <c r="EG39" i="24"/>
  <c r="ET17" i="24"/>
  <c r="FA17" i="24"/>
  <c r="EV17" i="24"/>
  <c r="CS95" i="24"/>
  <c r="CN95" i="24"/>
  <c r="CL95" i="24"/>
  <c r="FF95" i="24"/>
  <c r="FM95" i="24"/>
  <c r="FH95" i="24"/>
  <c r="DQ96" i="24"/>
  <c r="DL96" i="24"/>
  <c r="DJ96" i="24"/>
  <c r="EJ40" i="24"/>
  <c r="EO40" i="24"/>
  <c r="DL45" i="24"/>
  <c r="DQ45" i="24"/>
  <c r="EH45" i="24"/>
  <c r="FH45" i="24"/>
  <c r="FM45" i="24"/>
  <c r="EV47" i="24"/>
  <c r="FA47" i="24"/>
  <c r="DJ46" i="24"/>
  <c r="EJ46" i="24"/>
  <c r="EO46" i="24"/>
  <c r="FF46" i="24"/>
  <c r="ET48" i="24"/>
  <c r="DQ49" i="24"/>
  <c r="EH49" i="24"/>
  <c r="FH49" i="24"/>
  <c r="FM49" i="24"/>
  <c r="DQ50" i="24"/>
  <c r="EH50" i="24"/>
  <c r="FH50" i="24"/>
  <c r="FM50" i="24"/>
  <c r="EV18" i="24"/>
  <c r="FA18" i="24"/>
  <c r="DJ20" i="24"/>
  <c r="EJ20" i="24"/>
  <c r="EO20" i="24"/>
  <c r="FF20" i="24"/>
  <c r="ET29" i="24"/>
  <c r="DL53" i="24"/>
  <c r="DQ53" i="24"/>
  <c r="EH53" i="24"/>
  <c r="FH53" i="24"/>
  <c r="FM53" i="24"/>
  <c r="EV54" i="24"/>
  <c r="FA54" i="24"/>
  <c r="DJ55" i="24"/>
  <c r="EJ55" i="24"/>
  <c r="EO55" i="24"/>
  <c r="FF55" i="24"/>
  <c r="ET57" i="24"/>
  <c r="DL58" i="24"/>
  <c r="DQ58" i="24"/>
  <c r="EH58" i="24"/>
  <c r="FH58" i="24"/>
  <c r="FM58" i="24"/>
  <c r="EV59" i="24"/>
  <c r="FA59" i="24"/>
  <c r="DJ60" i="24"/>
  <c r="EJ60" i="24"/>
  <c r="EO60" i="24"/>
  <c r="FF60" i="24"/>
  <c r="ET62" i="24"/>
  <c r="DL63" i="24"/>
  <c r="DQ63" i="24"/>
  <c r="EH63" i="24"/>
  <c r="FH63" i="24"/>
  <c r="FM63" i="24"/>
  <c r="EV64" i="24"/>
  <c r="FA64" i="24"/>
  <c r="DJ21" i="24"/>
  <c r="EJ21" i="24"/>
  <c r="EO21" i="24"/>
  <c r="FF21" i="24"/>
  <c r="ET22" i="24"/>
  <c r="DL24" i="24"/>
  <c r="DQ24" i="24"/>
  <c r="EH24" i="24"/>
  <c r="FH24" i="24"/>
  <c r="FM24" i="24"/>
  <c r="EV25" i="24"/>
  <c r="FA25" i="24"/>
  <c r="DJ26" i="24"/>
  <c r="EJ26" i="24"/>
  <c r="EO26" i="24"/>
  <c r="FF26" i="24"/>
  <c r="ET27" i="24"/>
  <c r="DL28" i="24"/>
  <c r="DQ28" i="24"/>
  <c r="EH28" i="24"/>
  <c r="FH28" i="24"/>
  <c r="FM28" i="24"/>
  <c r="EV67" i="24"/>
  <c r="FA67" i="24"/>
  <c r="DJ68" i="24"/>
  <c r="EJ68" i="24"/>
  <c r="EO68" i="24"/>
  <c r="FF68" i="24"/>
  <c r="ET77" i="24"/>
  <c r="DL30" i="24"/>
  <c r="DQ30" i="24"/>
  <c r="EH30" i="24"/>
  <c r="FH30" i="24"/>
  <c r="FM30" i="24"/>
  <c r="EV82" i="24"/>
  <c r="FA82" i="24"/>
  <c r="DJ83" i="24"/>
  <c r="EJ83" i="24"/>
  <c r="EO83" i="24"/>
  <c r="FF83" i="24"/>
  <c r="ET84" i="24"/>
  <c r="DL85" i="24"/>
  <c r="DQ85" i="24"/>
  <c r="EH85" i="24"/>
  <c r="FH85" i="24"/>
  <c r="FM85" i="24"/>
  <c r="EV56" i="24"/>
  <c r="FA56" i="24"/>
  <c r="DJ33" i="24"/>
  <c r="EJ33" i="24"/>
  <c r="EO33" i="24"/>
  <c r="FF33" i="24"/>
  <c r="T86" i="24"/>
  <c r="Y86" i="24"/>
  <c r="AP86" i="24"/>
  <c r="BP86" i="24"/>
  <c r="BU86" i="24"/>
  <c r="CL86" i="24"/>
  <c r="DL86" i="24"/>
  <c r="DQ86" i="24"/>
  <c r="EH86" i="24"/>
  <c r="FH86" i="24"/>
  <c r="FM86" i="24"/>
  <c r="R87" i="24"/>
  <c r="AR87" i="24"/>
  <c r="AW87" i="24"/>
  <c r="BN87" i="24"/>
  <c r="CN87" i="24"/>
  <c r="CS87" i="24"/>
  <c r="DJ87" i="24"/>
  <c r="EJ87" i="24"/>
  <c r="EO87" i="24"/>
  <c r="FF87" i="24"/>
  <c r="T88" i="24"/>
  <c r="Y88" i="24"/>
  <c r="AP88" i="24"/>
  <c r="BP88" i="24"/>
  <c r="BU88" i="24"/>
  <c r="CL88" i="24"/>
  <c r="DL88" i="24"/>
  <c r="DQ88" i="24"/>
  <c r="EH88" i="24"/>
  <c r="FH88" i="24"/>
  <c r="FM88" i="24"/>
  <c r="R89" i="24"/>
  <c r="AR89" i="24"/>
  <c r="AW89" i="24"/>
  <c r="BN89" i="24"/>
  <c r="CN89" i="24"/>
  <c r="CS89" i="24"/>
  <c r="DJ89" i="24"/>
  <c r="EO89" i="24"/>
  <c r="FF89" i="24"/>
  <c r="AP90" i="24"/>
  <c r="CL90" i="24"/>
  <c r="EH90" i="24"/>
  <c r="R91" i="24"/>
  <c r="BN91" i="24"/>
  <c r="DJ91" i="24"/>
  <c r="FF91" i="24"/>
  <c r="R95" i="24"/>
  <c r="Y95" i="24"/>
  <c r="T95" i="24"/>
  <c r="EO95" i="24"/>
  <c r="EJ95" i="24"/>
  <c r="EH95" i="24"/>
  <c r="AP96" i="24"/>
  <c r="AW96" i="24"/>
  <c r="AR96" i="24"/>
  <c r="FM96" i="24"/>
  <c r="FH96" i="24"/>
  <c r="FF96" i="24"/>
  <c r="AW97" i="24"/>
  <c r="AR97" i="24"/>
  <c r="AQ97" i="24"/>
  <c r="AP97" i="24"/>
  <c r="CS97" i="24"/>
  <c r="CN97" i="24"/>
  <c r="CM97" i="24"/>
  <c r="CL97" i="24"/>
  <c r="EO97" i="24"/>
  <c r="EJ97" i="24"/>
  <c r="EI97" i="24"/>
  <c r="EH97" i="24"/>
  <c r="Y98" i="24"/>
  <c r="T98" i="24"/>
  <c r="S98" i="24"/>
  <c r="R98" i="24"/>
  <c r="BU98" i="24"/>
  <c r="BP98" i="24"/>
  <c r="BO98" i="24"/>
  <c r="BN98" i="24"/>
  <c r="DQ98" i="24"/>
  <c r="DL98" i="24"/>
  <c r="DK98" i="24"/>
  <c r="DJ98" i="24"/>
  <c r="FM98" i="24"/>
  <c r="FH98" i="24"/>
  <c r="FG98" i="24"/>
  <c r="FF98" i="24"/>
  <c r="EI45" i="24"/>
  <c r="DK46" i="24"/>
  <c r="FG46" i="24"/>
  <c r="EU48" i="24"/>
  <c r="EI49" i="24"/>
  <c r="EI50" i="24"/>
  <c r="DK20" i="24"/>
  <c r="FG20" i="24"/>
  <c r="EU29" i="24"/>
  <c r="EI53" i="24"/>
  <c r="DK55" i="24"/>
  <c r="FG55" i="24"/>
  <c r="EU57" i="24"/>
  <c r="EI58" i="24"/>
  <c r="FG60" i="24"/>
  <c r="EU62" i="24"/>
  <c r="EI63" i="24"/>
  <c r="DK21" i="24"/>
  <c r="FG21" i="24"/>
  <c r="EU22" i="24"/>
  <c r="EI24" i="24"/>
  <c r="DK26" i="24"/>
  <c r="FG26" i="24"/>
  <c r="EU27" i="24"/>
  <c r="EI28" i="24"/>
  <c r="DK68" i="24"/>
  <c r="FG68" i="24"/>
  <c r="EU77" i="24"/>
  <c r="EI30" i="24"/>
  <c r="DK83" i="24"/>
  <c r="FG83" i="24"/>
  <c r="EU84" i="24"/>
  <c r="EI85" i="24"/>
  <c r="DK33" i="24"/>
  <c r="FG33" i="24"/>
  <c r="AQ86" i="24"/>
  <c r="CM86" i="24"/>
  <c r="EI86" i="24"/>
  <c r="S87" i="24"/>
  <c r="BO87" i="24"/>
  <c r="DK87" i="24"/>
  <c r="FG87" i="24"/>
  <c r="AQ88" i="24"/>
  <c r="CM88" i="24"/>
  <c r="EI88" i="24"/>
  <c r="S89" i="24"/>
  <c r="BO89" i="24"/>
  <c r="DK89" i="24"/>
  <c r="FG89" i="24"/>
  <c r="F90" i="24"/>
  <c r="AQ90" i="24"/>
  <c r="BB90" i="24"/>
  <c r="CM90" i="24"/>
  <c r="CX90" i="24"/>
  <c r="EI90" i="24"/>
  <c r="ET90" i="24"/>
  <c r="S91" i="24"/>
  <c r="AD91" i="24"/>
  <c r="BO91" i="24"/>
  <c r="BZ91" i="24"/>
  <c r="DK91" i="24"/>
  <c r="DV91" i="24"/>
  <c r="FG91" i="24"/>
  <c r="F92" i="24"/>
  <c r="AQ92" i="24"/>
  <c r="BB92" i="24"/>
  <c r="CM92" i="24"/>
  <c r="CX92" i="24"/>
  <c r="EI92" i="24"/>
  <c r="ET92" i="24"/>
  <c r="Y93" i="24"/>
  <c r="T93" i="24"/>
  <c r="BU93" i="24"/>
  <c r="BP93" i="24"/>
  <c r="DQ93" i="24"/>
  <c r="DL93" i="24"/>
  <c r="FM93" i="24"/>
  <c r="FH93" i="24"/>
  <c r="AW94" i="24"/>
  <c r="AR94" i="24"/>
  <c r="CS94" i="24"/>
  <c r="CN94" i="24"/>
  <c r="EO94" i="24"/>
  <c r="EJ94" i="24"/>
  <c r="BN95" i="24"/>
  <c r="BU95" i="24"/>
  <c r="BP95" i="24"/>
  <c r="Y96" i="24"/>
  <c r="T96" i="24"/>
  <c r="R96" i="24"/>
  <c r="CL96" i="24"/>
  <c r="CS96" i="24"/>
  <c r="CN96" i="24"/>
  <c r="EJ45" i="24"/>
  <c r="DL46" i="24"/>
  <c r="FH46" i="24"/>
  <c r="EV48" i="24"/>
  <c r="EJ49" i="24"/>
  <c r="DJ50" i="24"/>
  <c r="EJ50" i="24"/>
  <c r="DL20" i="24"/>
  <c r="FH20" i="24"/>
  <c r="EV29" i="24"/>
  <c r="EJ53" i="24"/>
  <c r="DL55" i="24"/>
  <c r="FH55" i="24"/>
  <c r="EV57" i="24"/>
  <c r="EJ58" i="24"/>
  <c r="FH60" i="24"/>
  <c r="EV62" i="24"/>
  <c r="EJ63" i="24"/>
  <c r="DL21" i="24"/>
  <c r="FH21" i="24"/>
  <c r="EV22" i="24"/>
  <c r="EJ24" i="24"/>
  <c r="DL26" i="24"/>
  <c r="FH26" i="24"/>
  <c r="EV27" i="24"/>
  <c r="EJ28" i="24"/>
  <c r="DL68" i="24"/>
  <c r="FH68" i="24"/>
  <c r="EV77" i="24"/>
  <c r="EJ30" i="24"/>
  <c r="DL83" i="24"/>
  <c r="FH83" i="24"/>
  <c r="EV84" i="24"/>
  <c r="EJ85" i="24"/>
  <c r="DL33" i="24"/>
  <c r="FH33" i="24"/>
  <c r="AR86" i="24"/>
  <c r="CN86" i="24"/>
  <c r="EJ86" i="24"/>
  <c r="T87" i="24"/>
  <c r="BP87" i="24"/>
  <c r="DL87" i="24"/>
  <c r="FH87" i="24"/>
  <c r="AR88" i="24"/>
  <c r="CN88" i="24"/>
  <c r="EJ88" i="24"/>
  <c r="T89" i="24"/>
  <c r="BP89" i="24"/>
  <c r="DL89" i="24"/>
  <c r="FH89" i="24"/>
  <c r="AR90" i="24"/>
  <c r="CN90" i="24"/>
  <c r="EJ90" i="24"/>
  <c r="T91" i="24"/>
  <c r="BP91" i="24"/>
  <c r="DL91" i="24"/>
  <c r="FH91" i="24"/>
  <c r="AR92" i="24"/>
  <c r="CN92" i="24"/>
  <c r="EJ92" i="24"/>
  <c r="AC93" i="24"/>
  <c r="AO93" i="24"/>
  <c r="BY93" i="24"/>
  <c r="CK93" i="24"/>
  <c r="DU93" i="24"/>
  <c r="EG93" i="24"/>
  <c r="E94" i="24"/>
  <c r="Q94" i="24"/>
  <c r="BA94" i="24"/>
  <c r="BM94" i="24"/>
  <c r="CW94" i="24"/>
  <c r="DI94" i="24"/>
  <c r="ES94" i="24"/>
  <c r="FE94" i="24"/>
  <c r="AW95" i="24"/>
  <c r="AR95" i="24"/>
  <c r="AP95" i="24"/>
  <c r="CK95" i="24"/>
  <c r="DJ95" i="24"/>
  <c r="DQ95" i="24"/>
  <c r="DL95" i="24"/>
  <c r="FE95" i="24"/>
  <c r="BU96" i="24"/>
  <c r="BP96" i="24"/>
  <c r="BN96" i="24"/>
  <c r="DI96" i="24"/>
  <c r="EH96" i="24"/>
  <c r="EO96" i="24"/>
  <c r="EJ96" i="24"/>
  <c r="AD115" i="24"/>
  <c r="BZ115" i="24"/>
  <c r="DV115" i="24"/>
  <c r="F116" i="24"/>
  <c r="BB116" i="24"/>
  <c r="CX116" i="24"/>
  <c r="ET116" i="24"/>
  <c r="AD117" i="24"/>
  <c r="BZ117" i="24"/>
  <c r="CK117" i="24"/>
  <c r="CW117" i="24"/>
  <c r="DI117" i="24"/>
  <c r="FG117" i="24"/>
  <c r="FF117" i="24"/>
  <c r="EC118" i="24"/>
  <c r="DX118" i="24"/>
  <c r="DW118" i="24"/>
  <c r="DQ119" i="24"/>
  <c r="DL119" i="24"/>
  <c r="DK119" i="24"/>
  <c r="DJ119" i="24"/>
  <c r="EO120" i="24"/>
  <c r="EJ120" i="24"/>
  <c r="EI120" i="24"/>
  <c r="EH120" i="24"/>
  <c r="FM121" i="24"/>
  <c r="FH121" i="24"/>
  <c r="FG121" i="24"/>
  <c r="FF121" i="24"/>
  <c r="AW122" i="24"/>
  <c r="AR122" i="24"/>
  <c r="AQ122" i="24"/>
  <c r="AP122" i="24"/>
  <c r="CS122" i="24"/>
  <c r="CN122" i="24"/>
  <c r="CM122" i="24"/>
  <c r="CL122" i="24"/>
  <c r="EO122" i="24"/>
  <c r="EJ122" i="24"/>
  <c r="EI122" i="24"/>
  <c r="EH122" i="24"/>
  <c r="Y123" i="24"/>
  <c r="T123" i="24"/>
  <c r="S123" i="24"/>
  <c r="R123" i="24"/>
  <c r="BU123" i="24"/>
  <c r="BP123" i="24"/>
  <c r="BO123" i="24"/>
  <c r="BN123" i="24"/>
  <c r="DQ123" i="24"/>
  <c r="DL123" i="24"/>
  <c r="DK123" i="24"/>
  <c r="DJ123" i="24"/>
  <c r="FM123" i="24"/>
  <c r="FH123" i="24"/>
  <c r="FG123" i="24"/>
  <c r="FF123" i="24"/>
  <c r="T97" i="24"/>
  <c r="Y97" i="24"/>
  <c r="BP97" i="24"/>
  <c r="BU97" i="24"/>
  <c r="DL97" i="24"/>
  <c r="DQ97" i="24"/>
  <c r="FH97" i="24"/>
  <c r="FM97" i="24"/>
  <c r="AR98" i="24"/>
  <c r="AW98" i="24"/>
  <c r="CN98" i="24"/>
  <c r="CS98" i="24"/>
  <c r="EJ98" i="24"/>
  <c r="EO98" i="24"/>
  <c r="T99" i="24"/>
  <c r="Y99" i="24"/>
  <c r="AP99" i="24"/>
  <c r="BP99" i="24"/>
  <c r="BU99" i="24"/>
  <c r="CL99" i="24"/>
  <c r="DL99" i="24"/>
  <c r="DQ99" i="24"/>
  <c r="EH99" i="24"/>
  <c r="FH99" i="24"/>
  <c r="FM99" i="24"/>
  <c r="R100" i="24"/>
  <c r="AR100" i="24"/>
  <c r="AW100" i="24"/>
  <c r="BN100" i="24"/>
  <c r="CN100" i="24"/>
  <c r="CS100" i="24"/>
  <c r="DJ100" i="24"/>
  <c r="EJ100" i="24"/>
  <c r="EO100" i="24"/>
  <c r="FF100" i="24"/>
  <c r="T101" i="24"/>
  <c r="Y101" i="24"/>
  <c r="AP101" i="24"/>
  <c r="BP101" i="24"/>
  <c r="BU101" i="24"/>
  <c r="CL101" i="24"/>
  <c r="DL101" i="24"/>
  <c r="DQ101" i="24"/>
  <c r="EH101" i="24"/>
  <c r="FH101" i="24"/>
  <c r="FM101" i="24"/>
  <c r="R102" i="24"/>
  <c r="AR102" i="24"/>
  <c r="AW102" i="24"/>
  <c r="BN102" i="24"/>
  <c r="CN102" i="24"/>
  <c r="CS102" i="24"/>
  <c r="DJ102" i="24"/>
  <c r="EJ102" i="24"/>
  <c r="EO102" i="24"/>
  <c r="FF102" i="24"/>
  <c r="T103" i="24"/>
  <c r="AE103" i="24"/>
  <c r="AP103" i="24"/>
  <c r="BP103" i="24"/>
  <c r="CA103" i="24"/>
  <c r="CL103" i="24"/>
  <c r="DL103" i="24"/>
  <c r="DW103" i="24"/>
  <c r="EH103" i="24"/>
  <c r="FH103" i="24"/>
  <c r="G104" i="24"/>
  <c r="R104" i="24"/>
  <c r="AR104" i="24"/>
  <c r="BC104" i="24"/>
  <c r="BN104" i="24"/>
  <c r="CN104" i="24"/>
  <c r="CY104" i="24"/>
  <c r="DJ104" i="24"/>
  <c r="EJ104" i="24"/>
  <c r="EU104" i="24"/>
  <c r="FF104" i="24"/>
  <c r="T105" i="24"/>
  <c r="AE105" i="24"/>
  <c r="AP105" i="24"/>
  <c r="BP105" i="24"/>
  <c r="CA105" i="24"/>
  <c r="CL105" i="24"/>
  <c r="DL105" i="24"/>
  <c r="DW105" i="24"/>
  <c r="EH105" i="24"/>
  <c r="FH105" i="24"/>
  <c r="G106" i="24"/>
  <c r="R106" i="24"/>
  <c r="AR106" i="24"/>
  <c r="BC106" i="24"/>
  <c r="BN106" i="24"/>
  <c r="CN106" i="24"/>
  <c r="CY106" i="24"/>
  <c r="DJ106" i="24"/>
  <c r="EJ106" i="24"/>
  <c r="EU106" i="24"/>
  <c r="FF106" i="24"/>
  <c r="T107" i="24"/>
  <c r="AE107" i="24"/>
  <c r="AP107" i="24"/>
  <c r="BP107" i="24"/>
  <c r="CA107" i="24"/>
  <c r="CL107" i="24"/>
  <c r="DL107" i="24"/>
  <c r="DW107" i="24"/>
  <c r="EH107" i="24"/>
  <c r="FH107" i="24"/>
  <c r="G108" i="24"/>
  <c r="R108" i="24"/>
  <c r="AR108" i="24"/>
  <c r="BC108" i="24"/>
  <c r="BN108" i="24"/>
  <c r="CN108" i="24"/>
  <c r="CY108" i="24"/>
  <c r="DJ108" i="24"/>
  <c r="EJ108" i="24"/>
  <c r="EU108" i="24"/>
  <c r="FF108" i="24"/>
  <c r="T109" i="24"/>
  <c r="AE109" i="24"/>
  <c r="AP109" i="24"/>
  <c r="BP109" i="24"/>
  <c r="CA109" i="24"/>
  <c r="CL109" i="24"/>
  <c r="DL109" i="24"/>
  <c r="DW109" i="24"/>
  <c r="EH109" i="24"/>
  <c r="FH109" i="24"/>
  <c r="G110" i="24"/>
  <c r="R110" i="24"/>
  <c r="AR110" i="24"/>
  <c r="BC110" i="24"/>
  <c r="BN110" i="24"/>
  <c r="CN110" i="24"/>
  <c r="CY110" i="24"/>
  <c r="DJ110" i="24"/>
  <c r="EJ110" i="24"/>
  <c r="EU110" i="24"/>
  <c r="FF110" i="24"/>
  <c r="T111" i="24"/>
  <c r="AE111" i="24"/>
  <c r="AP111" i="24"/>
  <c r="BP111" i="24"/>
  <c r="CA111" i="24"/>
  <c r="CL111" i="24"/>
  <c r="DL111" i="24"/>
  <c r="DW111" i="24"/>
  <c r="EH111" i="24"/>
  <c r="FH111" i="24"/>
  <c r="G112" i="24"/>
  <c r="R112" i="24"/>
  <c r="BC112" i="24"/>
  <c r="BN112" i="24"/>
  <c r="CY112" i="24"/>
  <c r="DJ112" i="24"/>
  <c r="EU112" i="24"/>
  <c r="FF112" i="24"/>
  <c r="AE113" i="24"/>
  <c r="AP113" i="24"/>
  <c r="CA113" i="24"/>
  <c r="CL113" i="24"/>
  <c r="DW113" i="24"/>
  <c r="EH113" i="24"/>
  <c r="G114" i="24"/>
  <c r="R114" i="24"/>
  <c r="BC114" i="24"/>
  <c r="BN114" i="24"/>
  <c r="CY114" i="24"/>
  <c r="DJ114" i="24"/>
  <c r="EU114" i="24"/>
  <c r="FF114" i="24"/>
  <c r="AE115" i="24"/>
  <c r="AP115" i="24"/>
  <c r="CA115" i="24"/>
  <c r="CL115" i="24"/>
  <c r="DW115" i="24"/>
  <c r="EH115" i="24"/>
  <c r="G116" i="24"/>
  <c r="R116" i="24"/>
  <c r="BC116" i="24"/>
  <c r="BN116" i="24"/>
  <c r="CY116" i="24"/>
  <c r="DJ116" i="24"/>
  <c r="EU116" i="24"/>
  <c r="FF116" i="24"/>
  <c r="AE117" i="24"/>
  <c r="AP117" i="24"/>
  <c r="CA117" i="24"/>
  <c r="CL117" i="24"/>
  <c r="CX117" i="24"/>
  <c r="DK117" i="24"/>
  <c r="FA117" i="24"/>
  <c r="EV117" i="24"/>
  <c r="EU117" i="24"/>
  <c r="AQ118" i="24"/>
  <c r="AP118" i="24"/>
  <c r="EG118" i="24"/>
  <c r="BU119" i="24"/>
  <c r="BP119" i="24"/>
  <c r="BO119" i="24"/>
  <c r="BN119" i="24"/>
  <c r="CS120" i="24"/>
  <c r="CN120" i="24"/>
  <c r="CM120" i="24"/>
  <c r="CL120" i="24"/>
  <c r="AQ99" i="24"/>
  <c r="CM99" i="24"/>
  <c r="EI99" i="24"/>
  <c r="S100" i="24"/>
  <c r="BO100" i="24"/>
  <c r="DK100" i="24"/>
  <c r="FG100" i="24"/>
  <c r="AQ101" i="24"/>
  <c r="CM101" i="24"/>
  <c r="EI101" i="24"/>
  <c r="S102" i="24"/>
  <c r="BO102" i="24"/>
  <c r="DK102" i="24"/>
  <c r="FG102" i="24"/>
  <c r="AF103" i="24"/>
  <c r="AQ103" i="24"/>
  <c r="CB103" i="24"/>
  <c r="CM103" i="24"/>
  <c r="DX103" i="24"/>
  <c r="EI103" i="24"/>
  <c r="H104" i="24"/>
  <c r="S104" i="24"/>
  <c r="BD104" i="24"/>
  <c r="BO104" i="24"/>
  <c r="CZ104" i="24"/>
  <c r="DK104" i="24"/>
  <c r="EV104" i="24"/>
  <c r="FG104" i="24"/>
  <c r="AF105" i="24"/>
  <c r="AQ105" i="24"/>
  <c r="CB105" i="24"/>
  <c r="CM105" i="24"/>
  <c r="DX105" i="24"/>
  <c r="EI105" i="24"/>
  <c r="H106" i="24"/>
  <c r="S106" i="24"/>
  <c r="BD106" i="24"/>
  <c r="BO106" i="24"/>
  <c r="CZ106" i="24"/>
  <c r="DK106" i="24"/>
  <c r="EV106" i="24"/>
  <c r="FG106" i="24"/>
  <c r="AF107" i="24"/>
  <c r="AQ107" i="24"/>
  <c r="CB107" i="24"/>
  <c r="CM107" i="24"/>
  <c r="DX107" i="24"/>
  <c r="EI107" i="24"/>
  <c r="H108" i="24"/>
  <c r="S108" i="24"/>
  <c r="BD108" i="24"/>
  <c r="BO108" i="24"/>
  <c r="CZ108" i="24"/>
  <c r="DK108" i="24"/>
  <c r="EV108" i="24"/>
  <c r="FG108" i="24"/>
  <c r="AF109" i="24"/>
  <c r="AQ109" i="24"/>
  <c r="CB109" i="24"/>
  <c r="CM109" i="24"/>
  <c r="DX109" i="24"/>
  <c r="EI109" i="24"/>
  <c r="H110" i="24"/>
  <c r="S110" i="24"/>
  <c r="BD110" i="24"/>
  <c r="BO110" i="24"/>
  <c r="CZ110" i="24"/>
  <c r="DK110" i="24"/>
  <c r="EV110" i="24"/>
  <c r="FG110" i="24"/>
  <c r="AF111" i="24"/>
  <c r="AQ111" i="24"/>
  <c r="CB111" i="24"/>
  <c r="CM111" i="24"/>
  <c r="DX111" i="24"/>
  <c r="EI111" i="24"/>
  <c r="H112" i="24"/>
  <c r="S112" i="24"/>
  <c r="BD112" i="24"/>
  <c r="BO112" i="24"/>
  <c r="CZ112" i="24"/>
  <c r="DK112" i="24"/>
  <c r="EV112" i="24"/>
  <c r="FG112" i="24"/>
  <c r="AF113" i="24"/>
  <c r="AQ113" i="24"/>
  <c r="CB113" i="24"/>
  <c r="CM113" i="24"/>
  <c r="DX113" i="24"/>
  <c r="EI113" i="24"/>
  <c r="H114" i="24"/>
  <c r="S114" i="24"/>
  <c r="BD114" i="24"/>
  <c r="BO114" i="24"/>
  <c r="CZ114" i="24"/>
  <c r="DK114" i="24"/>
  <c r="EV114" i="24"/>
  <c r="FG114" i="24"/>
  <c r="AF115" i="24"/>
  <c r="CB115" i="24"/>
  <c r="DX115" i="24"/>
  <c r="H116" i="24"/>
  <c r="BD116" i="24"/>
  <c r="CZ116" i="24"/>
  <c r="EV116" i="24"/>
  <c r="AF117" i="24"/>
  <c r="CB117" i="24"/>
  <c r="CM117" i="24"/>
  <c r="CZ117" i="24"/>
  <c r="DE117" i="24"/>
  <c r="DL117" i="24"/>
  <c r="DQ117" i="24"/>
  <c r="FE117" i="24"/>
  <c r="AK118" i="24"/>
  <c r="AF118" i="24"/>
  <c r="AE118" i="24"/>
  <c r="CM118" i="24"/>
  <c r="CL118" i="24"/>
  <c r="EJ118" i="24"/>
  <c r="Y119" i="24"/>
  <c r="T119" i="24"/>
  <c r="S119" i="24"/>
  <c r="R119" i="24"/>
  <c r="AW120" i="24"/>
  <c r="AR120" i="24"/>
  <c r="AQ120" i="24"/>
  <c r="AP120" i="24"/>
  <c r="AR99" i="24"/>
  <c r="CN99" i="24"/>
  <c r="EJ99" i="24"/>
  <c r="T100" i="24"/>
  <c r="BP100" i="24"/>
  <c r="DL100" i="24"/>
  <c r="FH100" i="24"/>
  <c r="AR101" i="24"/>
  <c r="CN101" i="24"/>
  <c r="EJ101" i="24"/>
  <c r="T102" i="24"/>
  <c r="BP102" i="24"/>
  <c r="DL102" i="24"/>
  <c r="FH102" i="24"/>
  <c r="AR103" i="24"/>
  <c r="CN103" i="24"/>
  <c r="EJ103" i="24"/>
  <c r="T104" i="24"/>
  <c r="BP104" i="24"/>
  <c r="DL104" i="24"/>
  <c r="FH104" i="24"/>
  <c r="AR105" i="24"/>
  <c r="CN105" i="24"/>
  <c r="EJ105" i="24"/>
  <c r="T106" i="24"/>
  <c r="BP106" i="24"/>
  <c r="DL106" i="24"/>
  <c r="FH106" i="24"/>
  <c r="AR107" i="24"/>
  <c r="CN107" i="24"/>
  <c r="EJ107" i="24"/>
  <c r="T108" i="24"/>
  <c r="BP108" i="24"/>
  <c r="DL108" i="24"/>
  <c r="FH108" i="24"/>
  <c r="AR109" i="24"/>
  <c r="CN109" i="24"/>
  <c r="EJ109" i="24"/>
  <c r="T110" i="24"/>
  <c r="BP110" i="24"/>
  <c r="DL110" i="24"/>
  <c r="FH110" i="24"/>
  <c r="AR111" i="24"/>
  <c r="CN111" i="24"/>
  <c r="EJ111" i="24"/>
  <c r="T112" i="24"/>
  <c r="BP112" i="24"/>
  <c r="DL112" i="24"/>
  <c r="FH112" i="24"/>
  <c r="AR113" i="24"/>
  <c r="CN113" i="24"/>
  <c r="EJ113" i="24"/>
  <c r="T114" i="24"/>
  <c r="BP114" i="24"/>
  <c r="DL114" i="24"/>
  <c r="FH114" i="24"/>
  <c r="CG118" i="24"/>
  <c r="CB118" i="24"/>
  <c r="CA118" i="24"/>
  <c r="EI118" i="24"/>
  <c r="EH118" i="24"/>
  <c r="FM119" i="24"/>
  <c r="FH119" i="24"/>
  <c r="FG119" i="24"/>
  <c r="FF119" i="24"/>
  <c r="Y121" i="24"/>
  <c r="T121" i="24"/>
  <c r="S121" i="24"/>
  <c r="R121" i="24"/>
  <c r="BU121" i="24"/>
  <c r="BP121" i="24"/>
  <c r="BO121" i="24"/>
  <c r="BN121" i="24"/>
  <c r="DQ121" i="24"/>
  <c r="DL121" i="24"/>
  <c r="DK121" i="24"/>
  <c r="DJ121" i="24"/>
  <c r="EO144" i="24"/>
  <c r="EH144" i="24"/>
  <c r="FM144" i="24"/>
  <c r="FF144" i="24"/>
  <c r="GK144" i="24"/>
  <c r="GD144" i="24"/>
  <c r="HI144" i="24"/>
  <c r="HB144" i="24"/>
  <c r="IG144" i="24"/>
  <c r="HZ144" i="24"/>
  <c r="JE144" i="24"/>
  <c r="IX144" i="24"/>
  <c r="KC144" i="24"/>
  <c r="JV144" i="24"/>
  <c r="AO145" i="24"/>
  <c r="AW145" i="24"/>
  <c r="AP145" i="24"/>
  <c r="CK145" i="24"/>
  <c r="CS145" i="24"/>
  <c r="CL145" i="24"/>
  <c r="EG145" i="24"/>
  <c r="EO145" i="24"/>
  <c r="EH145" i="24"/>
  <c r="GC145" i="24"/>
  <c r="GK145" i="24"/>
  <c r="GD145" i="24"/>
  <c r="HY145" i="24"/>
  <c r="IG145" i="24"/>
  <c r="HZ145" i="24"/>
  <c r="JU145" i="24"/>
  <c r="KC145" i="24"/>
  <c r="JV145" i="24"/>
  <c r="FT14" i="24"/>
  <c r="FT34" i="24"/>
  <c r="FT40" i="24"/>
  <c r="FT46" i="24"/>
  <c r="FT18" i="24"/>
  <c r="EJ117" i="24"/>
  <c r="T118" i="24"/>
  <c r="BP118" i="24"/>
  <c r="DL118" i="24"/>
  <c r="FH118" i="24"/>
  <c r="G119" i="24"/>
  <c r="AR119" i="24"/>
  <c r="BC119" i="24"/>
  <c r="CN119" i="24"/>
  <c r="CY119" i="24"/>
  <c r="EJ119" i="24"/>
  <c r="EU119" i="24"/>
  <c r="T120" i="24"/>
  <c r="AE120" i="24"/>
  <c r="BP120" i="24"/>
  <c r="CA120" i="24"/>
  <c r="DL120" i="24"/>
  <c r="DW120" i="24"/>
  <c r="FH120" i="24"/>
  <c r="G121" i="24"/>
  <c r="BC121" i="24"/>
  <c r="CY121" i="24"/>
  <c r="EU121" i="24"/>
  <c r="AE122" i="24"/>
  <c r="CA122" i="24"/>
  <c r="DW122" i="24"/>
  <c r="G123" i="24"/>
  <c r="BC123" i="24"/>
  <c r="CY123" i="24"/>
  <c r="EU123" i="24"/>
  <c r="AE124" i="24"/>
  <c r="AP124" i="24"/>
  <c r="CA124" i="24"/>
  <c r="CL124" i="24"/>
  <c r="DW124" i="24"/>
  <c r="EH124" i="24"/>
  <c r="G125" i="24"/>
  <c r="R125" i="24"/>
  <c r="BC125" i="24"/>
  <c r="BN125" i="24"/>
  <c r="CY125" i="24"/>
  <c r="DJ125" i="24"/>
  <c r="EU125" i="24"/>
  <c r="FF125" i="24"/>
  <c r="E139" i="24"/>
  <c r="Q139" i="24"/>
  <c r="AC139" i="24"/>
  <c r="AO139" i="24"/>
  <c r="BA139" i="24"/>
  <c r="BM139" i="24"/>
  <c r="BY139" i="24"/>
  <c r="CK139" i="24"/>
  <c r="CW139" i="24"/>
  <c r="DI139" i="24"/>
  <c r="DU139" i="24"/>
  <c r="EG139" i="24"/>
  <c r="ES139" i="24"/>
  <c r="FE139" i="24"/>
  <c r="FQ139" i="24"/>
  <c r="GC139" i="24"/>
  <c r="GO139" i="24"/>
  <c r="HA139" i="24"/>
  <c r="HM139" i="24"/>
  <c r="HY139" i="24"/>
  <c r="IK139" i="24"/>
  <c r="IW139" i="24"/>
  <c r="JI139" i="24"/>
  <c r="JU139" i="24"/>
  <c r="E140" i="24"/>
  <c r="Q140" i="24"/>
  <c r="AC140" i="24"/>
  <c r="AO140" i="24"/>
  <c r="BA140" i="24"/>
  <c r="BM140" i="24"/>
  <c r="BY140" i="24"/>
  <c r="CK140" i="24"/>
  <c r="CW140" i="24"/>
  <c r="DI140" i="24"/>
  <c r="DU140" i="24"/>
  <c r="EG140" i="24"/>
  <c r="ES140" i="24"/>
  <c r="FE140" i="24"/>
  <c r="FQ140" i="24"/>
  <c r="GC140" i="24"/>
  <c r="GO140" i="24"/>
  <c r="HA140" i="24"/>
  <c r="HM140" i="24"/>
  <c r="HY140" i="24"/>
  <c r="IK140" i="24"/>
  <c r="IW140" i="24"/>
  <c r="JI140" i="24"/>
  <c r="JU140" i="24"/>
  <c r="E141" i="24"/>
  <c r="Q141" i="24"/>
  <c r="AC141" i="24"/>
  <c r="AO141" i="24"/>
  <c r="BA141" i="24"/>
  <c r="BM141" i="24"/>
  <c r="BY141" i="24"/>
  <c r="CK141" i="24"/>
  <c r="CW141" i="24"/>
  <c r="DI141" i="24"/>
  <c r="DU141" i="24"/>
  <c r="EG141" i="24"/>
  <c r="ES141" i="24"/>
  <c r="FE141" i="24"/>
  <c r="FQ141" i="24"/>
  <c r="GC141" i="24"/>
  <c r="GO141" i="24"/>
  <c r="HA141" i="24"/>
  <c r="HM141" i="24"/>
  <c r="HY141" i="24"/>
  <c r="IK141" i="24"/>
  <c r="IW141" i="24"/>
  <c r="JI141" i="24"/>
  <c r="JU141" i="24"/>
  <c r="E142" i="24"/>
  <c r="Q142" i="24"/>
  <c r="AC142" i="24"/>
  <c r="AO142" i="24"/>
  <c r="BA142" i="24"/>
  <c r="BM142" i="24"/>
  <c r="BY142" i="24"/>
  <c r="CK142" i="24"/>
  <c r="CW142" i="24"/>
  <c r="DI142" i="24"/>
  <c r="DU144" i="24"/>
  <c r="E145" i="24"/>
  <c r="M145" i="24"/>
  <c r="F145" i="24"/>
  <c r="BA145" i="24"/>
  <c r="BI145" i="24"/>
  <c r="BB145" i="24"/>
  <c r="CW145" i="24"/>
  <c r="DE145" i="24"/>
  <c r="CX145" i="24"/>
  <c r="ES145" i="24"/>
  <c r="FA145" i="24"/>
  <c r="ET145" i="24"/>
  <c r="GO145" i="24"/>
  <c r="GW145" i="24"/>
  <c r="GP145" i="24"/>
  <c r="IK145" i="24"/>
  <c r="IS145" i="24"/>
  <c r="IL145" i="24"/>
  <c r="H119" i="24"/>
  <c r="BD119" i="24"/>
  <c r="CZ119" i="24"/>
  <c r="EV119" i="24"/>
  <c r="AF120" i="24"/>
  <c r="CB120" i="24"/>
  <c r="DX120" i="24"/>
  <c r="H121" i="24"/>
  <c r="BD121" i="24"/>
  <c r="CZ121" i="24"/>
  <c r="EV121" i="24"/>
  <c r="AF122" i="24"/>
  <c r="CB122" i="24"/>
  <c r="DX122" i="24"/>
  <c r="H123" i="24"/>
  <c r="BD123" i="24"/>
  <c r="CZ123" i="24"/>
  <c r="EV123" i="24"/>
  <c r="AF124" i="24"/>
  <c r="AQ124" i="24"/>
  <c r="CB124" i="24"/>
  <c r="CM124" i="24"/>
  <c r="DX124" i="24"/>
  <c r="EI124" i="24"/>
  <c r="H125" i="24"/>
  <c r="S125" i="24"/>
  <c r="BD125" i="24"/>
  <c r="BO125" i="24"/>
  <c r="CZ125" i="24"/>
  <c r="DK125" i="24"/>
  <c r="EV125" i="24"/>
  <c r="FG125" i="24"/>
  <c r="F139" i="24"/>
  <c r="R139" i="24"/>
  <c r="AD139" i="24"/>
  <c r="AP139" i="24"/>
  <c r="BB139" i="24"/>
  <c r="BN139" i="24"/>
  <c r="BZ139" i="24"/>
  <c r="CL139" i="24"/>
  <c r="CX139" i="24"/>
  <c r="DJ139" i="24"/>
  <c r="DV139" i="24"/>
  <c r="EH139" i="24"/>
  <c r="ET139" i="24"/>
  <c r="FF139" i="24"/>
  <c r="FR139" i="24"/>
  <c r="GD139" i="24"/>
  <c r="GP139" i="24"/>
  <c r="HB139" i="24"/>
  <c r="HN139" i="24"/>
  <c r="HZ139" i="24"/>
  <c r="IL139" i="24"/>
  <c r="IX139" i="24"/>
  <c r="JJ139" i="24"/>
  <c r="JV139" i="24"/>
  <c r="F140" i="24"/>
  <c r="R140" i="24"/>
  <c r="AD140" i="24"/>
  <c r="AP140" i="24"/>
  <c r="BB140" i="24"/>
  <c r="BN140" i="24"/>
  <c r="BZ140" i="24"/>
  <c r="CL140" i="24"/>
  <c r="CX140" i="24"/>
  <c r="DJ140" i="24"/>
  <c r="DV140" i="24"/>
  <c r="EH140" i="24"/>
  <c r="ET140" i="24"/>
  <c r="FF140" i="24"/>
  <c r="FR140" i="24"/>
  <c r="GD140" i="24"/>
  <c r="GP140" i="24"/>
  <c r="HB140" i="24"/>
  <c r="HN140" i="24"/>
  <c r="HZ140" i="24"/>
  <c r="IL140" i="24"/>
  <c r="IX140" i="24"/>
  <c r="JJ140" i="24"/>
  <c r="JV140" i="24"/>
  <c r="F141" i="24"/>
  <c r="R141" i="24"/>
  <c r="AD141" i="24"/>
  <c r="AP141" i="24"/>
  <c r="BB141" i="24"/>
  <c r="BN141" i="24"/>
  <c r="BZ141" i="24"/>
  <c r="CL141" i="24"/>
  <c r="CX141" i="24"/>
  <c r="DJ141" i="24"/>
  <c r="DV141" i="24"/>
  <c r="EH141" i="24"/>
  <c r="ET141" i="24"/>
  <c r="FF141" i="24"/>
  <c r="FR141" i="24"/>
  <c r="GD141" i="24"/>
  <c r="GP141" i="24"/>
  <c r="HB141" i="24"/>
  <c r="HN141" i="24"/>
  <c r="HZ141" i="24"/>
  <c r="IL141" i="24"/>
  <c r="IX141" i="24"/>
  <c r="JJ141" i="24"/>
  <c r="JV141" i="24"/>
  <c r="F142" i="24"/>
  <c r="R142" i="24"/>
  <c r="AD142" i="24"/>
  <c r="AP142" i="24"/>
  <c r="BB142" i="24"/>
  <c r="BN142" i="24"/>
  <c r="BZ142" i="24"/>
  <c r="CL142" i="24"/>
  <c r="CX142" i="24"/>
  <c r="DJ142" i="24"/>
  <c r="FA144" i="24"/>
  <c r="ET144" i="24"/>
  <c r="FY144" i="24"/>
  <c r="FR144" i="24"/>
  <c r="GW144" i="24"/>
  <c r="GP144" i="24"/>
  <c r="HU144" i="24"/>
  <c r="HN144" i="24"/>
  <c r="IS144" i="24"/>
  <c r="IL144" i="24"/>
  <c r="JQ144" i="24"/>
  <c r="JJ144" i="24"/>
  <c r="Q145" i="24"/>
  <c r="Y145" i="24"/>
  <c r="R145" i="24"/>
  <c r="BM145" i="24"/>
  <c r="BU145" i="24"/>
  <c r="BN145" i="24"/>
  <c r="DI145" i="24"/>
  <c r="DQ145" i="24"/>
  <c r="DJ145" i="24"/>
  <c r="FE145" i="24"/>
  <c r="FM145" i="24"/>
  <c r="FF145" i="24"/>
  <c r="HA145" i="24"/>
  <c r="HI145" i="24"/>
  <c r="HB145" i="24"/>
  <c r="IW145" i="24"/>
  <c r="JE145" i="24"/>
  <c r="IX145" i="24"/>
  <c r="FS11" i="24"/>
  <c r="FT11" i="24"/>
  <c r="FS15" i="24"/>
  <c r="FT15" i="24"/>
  <c r="FS38" i="24"/>
  <c r="FT38" i="24"/>
  <c r="FS41" i="24"/>
  <c r="FT41" i="24"/>
  <c r="FS48" i="24"/>
  <c r="FT48" i="24"/>
  <c r="AR124" i="24"/>
  <c r="CN124" i="24"/>
  <c r="EJ124" i="24"/>
  <c r="T125" i="24"/>
  <c r="BP125" i="24"/>
  <c r="DL125" i="24"/>
  <c r="FH125" i="24"/>
  <c r="AC145" i="24"/>
  <c r="AK145" i="24"/>
  <c r="AD145" i="24"/>
  <c r="BY145" i="24"/>
  <c r="CG145" i="24"/>
  <c r="BZ145" i="24"/>
  <c r="DU145" i="24"/>
  <c r="EC145" i="24"/>
  <c r="DV145" i="24"/>
  <c r="FQ145" i="24"/>
  <c r="FY145" i="24"/>
  <c r="FR145" i="24"/>
  <c r="HM145" i="24"/>
  <c r="HU145" i="24"/>
  <c r="HN145" i="24"/>
  <c r="JI145" i="24"/>
  <c r="JQ145" i="24"/>
  <c r="JJ145" i="24"/>
  <c r="FT20" i="24"/>
  <c r="FS54" i="24"/>
  <c r="FT55" i="24"/>
  <c r="FS59" i="24"/>
  <c r="FT60" i="24"/>
  <c r="FS64" i="24"/>
  <c r="FT21" i="24"/>
  <c r="FS25" i="24"/>
  <c r="FT26" i="24"/>
  <c r="FS67" i="24"/>
  <c r="FT68" i="24"/>
  <c r="FS82" i="24"/>
  <c r="FT83" i="24"/>
  <c r="FS56" i="24"/>
  <c r="FT33" i="24"/>
  <c r="FS88" i="24"/>
  <c r="FT89" i="24"/>
  <c r="FS92" i="24"/>
  <c r="FT93" i="24"/>
  <c r="FS96" i="24"/>
  <c r="FT97" i="24"/>
  <c r="FS100" i="24"/>
  <c r="FT101" i="24"/>
  <c r="FS104" i="24"/>
  <c r="FT105" i="24"/>
  <c r="FS108" i="24"/>
  <c r="FT109" i="24"/>
  <c r="FS112" i="24"/>
  <c r="FT113" i="24"/>
  <c r="FS116" i="24"/>
  <c r="FT117" i="24"/>
  <c r="FS120" i="24"/>
  <c r="FT121" i="24"/>
  <c r="FS124" i="24"/>
  <c r="FT125" i="24"/>
  <c r="GE13" i="24"/>
  <c r="GF14" i="24"/>
  <c r="GE37" i="24"/>
  <c r="GF34" i="24"/>
  <c r="GE17" i="24"/>
  <c r="GF40" i="24"/>
  <c r="GE47" i="24"/>
  <c r="GF46" i="24"/>
  <c r="GE50" i="24"/>
  <c r="GF18" i="24"/>
  <c r="GE53" i="24"/>
  <c r="GF54" i="24"/>
  <c r="GE58" i="24"/>
  <c r="GF59" i="24"/>
  <c r="GE63" i="24"/>
  <c r="GF64" i="24"/>
  <c r="GE24" i="24"/>
  <c r="GF25" i="24"/>
  <c r="GE28" i="24"/>
  <c r="GF67" i="24"/>
  <c r="GE30" i="24"/>
  <c r="GF82" i="24"/>
  <c r="GE85" i="24"/>
  <c r="GF56" i="24"/>
  <c r="GE87" i="24"/>
  <c r="GF88" i="24"/>
  <c r="GE91" i="24"/>
  <c r="GF92" i="24"/>
  <c r="GE95" i="24"/>
  <c r="GF96" i="24"/>
  <c r="GE99" i="24"/>
  <c r="GF100" i="24"/>
  <c r="GF104" i="24"/>
  <c r="GF108" i="24"/>
  <c r="GF112" i="24"/>
  <c r="GF115" i="24"/>
  <c r="GE117" i="24"/>
  <c r="GF120" i="24"/>
  <c r="GF123" i="24"/>
  <c r="GE125" i="24"/>
  <c r="GR13" i="24"/>
  <c r="GR36" i="24"/>
  <c r="GQ34" i="24"/>
  <c r="GR17" i="24"/>
  <c r="GR46" i="24"/>
  <c r="GQ46" i="24"/>
  <c r="GR53" i="24"/>
  <c r="GR64" i="24"/>
  <c r="GQ64" i="24"/>
  <c r="GR56" i="24"/>
  <c r="GQ56" i="24"/>
  <c r="GR100" i="24"/>
  <c r="GQ100" i="24"/>
  <c r="GR116" i="24"/>
  <c r="GQ116" i="24"/>
  <c r="HD37" i="24"/>
  <c r="HC37" i="24"/>
  <c r="GR18" i="24"/>
  <c r="GQ18" i="24"/>
  <c r="GR25" i="24"/>
  <c r="GQ25" i="24"/>
  <c r="GR88" i="24"/>
  <c r="GQ88" i="24"/>
  <c r="GR104" i="24"/>
  <c r="GQ104" i="24"/>
  <c r="GR120" i="24"/>
  <c r="GQ120" i="24"/>
  <c r="GR54" i="24"/>
  <c r="GQ54" i="24"/>
  <c r="GR67" i="24"/>
  <c r="GQ67" i="24"/>
  <c r="GR92" i="24"/>
  <c r="GQ92" i="24"/>
  <c r="GR108" i="24"/>
  <c r="GQ108" i="24"/>
  <c r="GR124" i="24"/>
  <c r="GQ124" i="24"/>
  <c r="GR59" i="24"/>
  <c r="GQ59" i="24"/>
  <c r="GR82" i="24"/>
  <c r="GQ82" i="24"/>
  <c r="GR96" i="24"/>
  <c r="GQ96" i="24"/>
  <c r="GR112" i="24"/>
  <c r="GQ112" i="24"/>
  <c r="HD13" i="24"/>
  <c r="HC13" i="24"/>
  <c r="IB24" i="24"/>
  <c r="IA24" i="24"/>
  <c r="IB28" i="24"/>
  <c r="IA28" i="24"/>
  <c r="IB30" i="24"/>
  <c r="IA30" i="24"/>
  <c r="IB85" i="24"/>
  <c r="IA85" i="24"/>
  <c r="IB87" i="24"/>
  <c r="IA87" i="24"/>
  <c r="IB91" i="24"/>
  <c r="IA91" i="24"/>
  <c r="IB95" i="24"/>
  <c r="IA95" i="24"/>
  <c r="IB99" i="24"/>
  <c r="IA99" i="24"/>
  <c r="IB103" i="24"/>
  <c r="IA103" i="24"/>
  <c r="IB107" i="24"/>
  <c r="IA107" i="24"/>
  <c r="IB111" i="24"/>
  <c r="IA111" i="24"/>
  <c r="IB115" i="24"/>
  <c r="IA115" i="24"/>
  <c r="IB119" i="24"/>
  <c r="IA119" i="24"/>
  <c r="IB123" i="24"/>
  <c r="IA123" i="24"/>
  <c r="IN12" i="24"/>
  <c r="IM12" i="24"/>
  <c r="IN36" i="24"/>
  <c r="IM36" i="24"/>
  <c r="IN39" i="24"/>
  <c r="IM39" i="24"/>
  <c r="IN45" i="24"/>
  <c r="IM45" i="24"/>
  <c r="IN49" i="24"/>
  <c r="IM49" i="24"/>
  <c r="IN29" i="24"/>
  <c r="IM29" i="24"/>
  <c r="IN90" i="24"/>
  <c r="IM90" i="24"/>
  <c r="IN94" i="24"/>
  <c r="IM94" i="24"/>
  <c r="HC17" i="24"/>
  <c r="HC47" i="24"/>
  <c r="HC50" i="24"/>
  <c r="HC53" i="24"/>
  <c r="HC58" i="24"/>
  <c r="HC63" i="24"/>
  <c r="HC24" i="24"/>
  <c r="HC28" i="24"/>
  <c r="HC30" i="24"/>
  <c r="HC85" i="24"/>
  <c r="HC87" i="24"/>
  <c r="HC91" i="24"/>
  <c r="HC95" i="24"/>
  <c r="HC99" i="24"/>
  <c r="HC103" i="24"/>
  <c r="HC107" i="24"/>
  <c r="HC111" i="24"/>
  <c r="HC115" i="24"/>
  <c r="HC119" i="24"/>
  <c r="HC123" i="24"/>
  <c r="HO12" i="24"/>
  <c r="HO36" i="24"/>
  <c r="HO39" i="24"/>
  <c r="HO45" i="24"/>
  <c r="HO49" i="24"/>
  <c r="HO29" i="24"/>
  <c r="HO57" i="24"/>
  <c r="HO62" i="24"/>
  <c r="HO22" i="24"/>
  <c r="HO27" i="24"/>
  <c r="HO77" i="24"/>
  <c r="HO84" i="24"/>
  <c r="HO86" i="24"/>
  <c r="HO90" i="24"/>
  <c r="HO94" i="24"/>
  <c r="HO98" i="24"/>
  <c r="HO102" i="24"/>
  <c r="HO106" i="24"/>
  <c r="HO110" i="24"/>
  <c r="HO114" i="24"/>
  <c r="HO118" i="24"/>
  <c r="HO122" i="24"/>
  <c r="IA11" i="24"/>
  <c r="IA39" i="24"/>
  <c r="IA49" i="24"/>
  <c r="IA57" i="24"/>
  <c r="IA22" i="24"/>
  <c r="IN86" i="24"/>
  <c r="IM86" i="24"/>
  <c r="IA14" i="24"/>
  <c r="IB37" i="24"/>
  <c r="IA40" i="24"/>
  <c r="IB47" i="24"/>
  <c r="IA18" i="24"/>
  <c r="IB53" i="24"/>
  <c r="IA59" i="24"/>
  <c r="IB63" i="24"/>
  <c r="IB27" i="24"/>
  <c r="IB77" i="24"/>
  <c r="IB84" i="24"/>
  <c r="IB86" i="24"/>
  <c r="IB90" i="24"/>
  <c r="IB94" i="24"/>
  <c r="IB98" i="24"/>
  <c r="IB102" i="24"/>
  <c r="IB106" i="24"/>
  <c r="IB110" i="24"/>
  <c r="IB114" i="24"/>
  <c r="IB118" i="24"/>
  <c r="IB122" i="24"/>
  <c r="IN11" i="24"/>
  <c r="IN15" i="24"/>
  <c r="IN38" i="24"/>
  <c r="IN62" i="24"/>
  <c r="IM62" i="24"/>
  <c r="IN22" i="24"/>
  <c r="IM22" i="24"/>
  <c r="IN27" i="24"/>
  <c r="IM27" i="24"/>
  <c r="IN77" i="24"/>
  <c r="IM77" i="24"/>
  <c r="IN84" i="24"/>
  <c r="IM84" i="24"/>
  <c r="IN57" i="24"/>
  <c r="IM57" i="24"/>
  <c r="IN98" i="24"/>
  <c r="IM98" i="24"/>
  <c r="IN102" i="24"/>
  <c r="IM102" i="24"/>
  <c r="IN53" i="24"/>
  <c r="IN58" i="24"/>
  <c r="IN63" i="24"/>
  <c r="IN24" i="24"/>
  <c r="IN28" i="24"/>
  <c r="IN30" i="24"/>
  <c r="IN85" i="24"/>
  <c r="IN87" i="24"/>
  <c r="IN91" i="24"/>
  <c r="IN95" i="24"/>
  <c r="IN99" i="24"/>
  <c r="IN103" i="24"/>
  <c r="IM106" i="24"/>
  <c r="IN107" i="24"/>
  <c r="IM110" i="24"/>
  <c r="IN111" i="24"/>
  <c r="IM114" i="24"/>
  <c r="IN115" i="24"/>
  <c r="IM118" i="24"/>
  <c r="IN119" i="24"/>
  <c r="IM122" i="24"/>
  <c r="IN123" i="24"/>
  <c r="IY11" i="24"/>
  <c r="IZ12" i="24"/>
  <c r="IY15" i="24"/>
  <c r="IZ36" i="24"/>
  <c r="IY38" i="24"/>
  <c r="IZ39" i="24"/>
  <c r="IY41" i="24"/>
  <c r="IZ45" i="24"/>
  <c r="IY48" i="24"/>
  <c r="IZ49" i="24"/>
  <c r="IY20" i="24"/>
  <c r="IZ29" i="24"/>
  <c r="IY55" i="24"/>
  <c r="IZ57" i="24"/>
  <c r="IY60" i="24"/>
  <c r="IZ62" i="24"/>
  <c r="IY21" i="24"/>
  <c r="IZ22" i="24"/>
  <c r="IY26" i="24"/>
  <c r="IZ27" i="24"/>
  <c r="IY68" i="24"/>
  <c r="IZ77" i="24"/>
  <c r="IY83" i="24"/>
  <c r="IZ84" i="24"/>
  <c r="IY33" i="24"/>
  <c r="IZ86" i="24"/>
  <c r="IY89" i="24"/>
  <c r="IZ90" i="24"/>
  <c r="IY93" i="24"/>
  <c r="IZ94" i="24"/>
  <c r="IY97" i="24"/>
  <c r="IZ98" i="24"/>
  <c r="IY101" i="24"/>
  <c r="IZ102" i="24"/>
  <c r="IY105" i="24"/>
  <c r="IZ106" i="24"/>
  <c r="IY109" i="24"/>
  <c r="IZ110" i="24"/>
  <c r="IY113" i="24"/>
  <c r="IZ114" i="24"/>
  <c r="IY117" i="24"/>
  <c r="IZ118" i="24"/>
  <c r="IY121" i="24"/>
  <c r="IZ122" i="24"/>
  <c r="IY125" i="24"/>
  <c r="JL11" i="24"/>
  <c r="JK14" i="24"/>
  <c r="JL15" i="24"/>
  <c r="JK34" i="24"/>
  <c r="JK17" i="24"/>
  <c r="JL54" i="24"/>
  <c r="JK21" i="24"/>
  <c r="JL21" i="24"/>
  <c r="JL67" i="24"/>
  <c r="JK33" i="24"/>
  <c r="JL33" i="24"/>
  <c r="JK41" i="24"/>
  <c r="JL46" i="24"/>
  <c r="JK20" i="24"/>
  <c r="JL20" i="24"/>
  <c r="JL59" i="24"/>
  <c r="JK26" i="24"/>
  <c r="JL26" i="24"/>
  <c r="JK55" i="24"/>
  <c r="JL55" i="24"/>
  <c r="JK68" i="24"/>
  <c r="JL68" i="24"/>
  <c r="JK38" i="24"/>
  <c r="JK60" i="24"/>
  <c r="JL60" i="24"/>
  <c r="JK83" i="24"/>
  <c r="JL83" i="24"/>
  <c r="JL89" i="24"/>
  <c r="JL93" i="24"/>
  <c r="JL97" i="24"/>
  <c r="JL101" i="24"/>
  <c r="JL105" i="24"/>
  <c r="JL109" i="24"/>
  <c r="JL113" i="24"/>
  <c r="JL117" i="24"/>
  <c r="JL121" i="24"/>
  <c r="JL125" i="24"/>
  <c r="JX14" i="24"/>
  <c r="JX34" i="24"/>
  <c r="JX40" i="24"/>
  <c r="JX46" i="24"/>
  <c r="JX18" i="24"/>
  <c r="JX54" i="24"/>
  <c r="JX59" i="24"/>
  <c r="JX64" i="24"/>
  <c r="JX25" i="24"/>
  <c r="JX67" i="24"/>
  <c r="JX82" i="24"/>
  <c r="JX56" i="24"/>
  <c r="JX88" i="24"/>
  <c r="JX92" i="24"/>
  <c r="JX96" i="24"/>
  <c r="JX100" i="24"/>
  <c r="JX104" i="24"/>
  <c r="JX108" i="24"/>
  <c r="JX112" i="24"/>
  <c r="JX116" i="24"/>
  <c r="JX120" i="24"/>
  <c r="JX124" i="24"/>
  <c r="B4" i="23"/>
  <c r="B22" i="23"/>
</calcChain>
</file>

<file path=xl/sharedStrings.xml><?xml version="1.0" encoding="utf-8"?>
<sst xmlns="http://schemas.openxmlformats.org/spreadsheetml/2006/main" count="5428" uniqueCount="1194">
  <si>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</si>
  <si>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</si>
  <si>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</si>
  <si>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</si>
  <si>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</si>
  <si>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</si>
  <si>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</si>
  <si>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</si>
  <si>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</si>
  <si>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</si>
  <si>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</si>
  <si>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</si>
  <si>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</si>
  <si>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</si>
  <si>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</si>
  <si>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</si>
  <si>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</si>
  <si>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</si>
  <si>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</si>
  <si>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</si>
  <si>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</si>
  <si>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</si>
  <si>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</si>
  <si>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</si>
  <si>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</si>
  <si>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</si>
  <si>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</si>
  <si>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</si>
  <si>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</si>
  <si>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</si>
  <si>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</si>
  <si>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</si>
  <si>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</si>
  <si>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</si>
  <si>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</si>
  <si>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</si>
  <si>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</si>
  <si>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</si>
  <si>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</si>
  <si>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</si>
  <si>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</si>
  <si>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</si>
  <si>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</si>
  <si>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</si>
  <si>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</si>
  <si>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</si>
  <si>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</si>
  <si>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</si>
  <si>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</si>
  <si>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</si>
  <si>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</si>
  <si>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</si>
  <si>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</si>
  <si>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</si>
  <si>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</si>
  <si>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</si>
  <si>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</si>
  <si>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</si>
  <si>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</si>
  <si>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</si>
  <si>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</si>
  <si>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</si>
  <si>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</si>
  <si>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</si>
  <si>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</si>
  <si>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</si>
  <si>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</si>
  <si>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</si>
  <si>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</si>
  <si>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</si>
  <si>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</si>
  <si>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</si>
  <si>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</si>
  <si>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</si>
  <si>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</si>
  <si>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</si>
  <si>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</si>
  <si>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</si>
  <si>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</si>
  <si>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</si>
  <si>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</si>
  <si>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</si>
  <si>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</si>
  <si>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</si>
  <si>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</si>
  <si>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</si>
  <si>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</si>
  <si>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</si>
  <si>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</si>
  <si>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</si>
  <si>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</si>
  <si>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</si>
  <si>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</si>
  <si>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</si>
  <si>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</si>
  <si>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</si>
  <si>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</si>
  <si>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</si>
  <si>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</si>
  <si>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</si>
  <si>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</si>
  <si>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</si>
  <si>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</si>
  <si>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</si>
  <si>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</si>
  <si>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</si>
  <si>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</si>
  <si>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</si>
  <si>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</si>
  <si>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</si>
  <si>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</si>
  <si>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</si>
  <si>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</si>
  <si>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</si>
  <si>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</si>
  <si>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</si>
  <si>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</si>
  <si>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</si>
  <si>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</si>
  <si>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</si>
  <si>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</si>
  <si>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</si>
  <si>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</si>
  <si>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</si>
  <si>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</si>
  <si>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</si>
  <si>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</si>
  <si>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</si>
  <si>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</si>
  <si>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</si>
  <si>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</si>
  <si>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</si>
  <si>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</si>
  <si>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</si>
  <si>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</si>
  <si>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</si>
  <si>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</si>
  <si>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</si>
  <si>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</si>
  <si>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</si>
  <si>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</si>
  <si>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</si>
  <si>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</si>
  <si>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</si>
  <si>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</si>
  <si>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</si>
  <si>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</si>
  <si>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</si>
  <si>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</si>
  <si>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</si>
  <si>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</si>
  <si>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</si>
  <si>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</si>
  <si>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</si>
  <si>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</si>
  <si>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</si>
  <si>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</si>
  <si>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</si>
  <si>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</si>
  <si>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</si>
  <si>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</si>
  <si>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</si>
  <si>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</si>
  <si>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</si>
  <si>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</si>
  <si>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</si>
  <si>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</si>
  <si>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</si>
  <si>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</si>
  <si>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</si>
  <si>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</si>
  <si>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</si>
  <si>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</si>
  <si>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</si>
  <si>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</si>
  <si>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</si>
  <si>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</si>
  <si>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</si>
  <si>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</si>
  <si>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</si>
  <si>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</si>
  <si>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</si>
  <si>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</si>
  <si>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</si>
  <si>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</si>
  <si>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</si>
  <si>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</si>
  <si>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</si>
  <si>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</si>
  <si>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</si>
  <si>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</si>
  <si>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</si>
  <si>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</si>
  <si>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</si>
  <si>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</si>
  <si>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</si>
  <si>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</si>
  <si>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</si>
  <si>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</si>
  <si>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</si>
  <si>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</si>
  <si>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</si>
  <si>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</si>
  <si>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</si>
  <si>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</si>
  <si>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</si>
  <si>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</si>
  <si>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</si>
  <si>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</si>
  <si>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</si>
  <si>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</si>
  <si>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</si>
  <si>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</si>
  <si>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</si>
  <si>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</si>
  <si>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</si>
  <si>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</si>
  <si>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</si>
  <si>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</si>
  <si>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</si>
  <si>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</si>
  <si>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</si>
  <si>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</si>
  <si>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</si>
  <si>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</si>
  <si>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</si>
  <si>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</si>
  <si>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</si>
  <si>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</si>
  <si>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</si>
  <si>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</si>
  <si>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</si>
  <si>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</si>
  <si>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</si>
  <si>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</si>
  <si>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</si>
  <si>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</si>
  <si>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</si>
  <si>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</si>
  <si>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</si>
  <si>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</si>
  <si>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</si>
  <si>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</si>
  <si>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</si>
  <si>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</si>
  <si>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</si>
  <si>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</si>
  <si>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</si>
  <si>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</si>
  <si>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</si>
  <si>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</si>
  <si>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</si>
  <si>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</si>
  <si>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</si>
  <si>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</si>
  <si>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</si>
  <si>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</si>
  <si>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</si>
  <si>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</si>
  <si>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</si>
  <si>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</si>
  <si>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</si>
  <si>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</si>
  <si>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</si>
  <si>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</si>
  <si>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</si>
  <si>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</si>
  <si>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</si>
  <si>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</si>
  <si>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</si>
  <si>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</si>
  <si>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</si>
  <si>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</si>
  <si>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</si>
  <si>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</si>
  <si>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</si>
  <si>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</si>
  <si>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</si>
  <si>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</si>
  <si>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</si>
  <si>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</si>
  <si>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</si>
  <si>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</si>
  <si>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</si>
  <si>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</si>
  <si>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</si>
  <si>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</si>
  <si>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</si>
  <si>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</si>
  <si>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</si>
  <si>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</si>
  <si>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</si>
  <si>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</si>
  <si>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</si>
  <si>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</si>
  <si>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</si>
  <si>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Netherlands</t>
  </si>
  <si>
    <t>nl_cda01</t>
  </si>
  <si>
    <t>teal</t>
  </si>
  <si>
    <t>nl_pvda01</t>
  </si>
  <si>
    <t>red</t>
  </si>
  <si>
    <t>nl_vvd01</t>
  </si>
  <si>
    <t>blue</t>
  </si>
  <si>
    <t>orange</t>
  </si>
  <si>
    <t>nl_d6601</t>
  </si>
  <si>
    <t>green</t>
  </si>
  <si>
    <t>nl_lpf01</t>
  </si>
  <si>
    <t>yellow</t>
  </si>
  <si>
    <t>blue (dark)</t>
  </si>
  <si>
    <t>nl_cu01</t>
  </si>
  <si>
    <t>blue (light)</t>
  </si>
  <si>
    <t>nl_gl01</t>
  </si>
  <si>
    <t>green (light)</t>
  </si>
  <si>
    <t>nl_sgp01</t>
  </si>
  <si>
    <t>nl_gpb01</t>
  </si>
  <si>
    <t>nl_rpf01</t>
  </si>
  <si>
    <t>nl_aov01</t>
  </si>
  <si>
    <t>nl_sp01</t>
  </si>
  <si>
    <t>red (dark)</t>
  </si>
  <si>
    <t>nl_u5501</t>
  </si>
  <si>
    <t>nl_u50plus01</t>
  </si>
  <si>
    <t>purple (dark)</t>
  </si>
  <si>
    <t>nl_aov-u5501</t>
  </si>
  <si>
    <t>nl_ln01</t>
  </si>
  <si>
    <t>nl_pvv01</t>
  </si>
  <si>
    <t>nl_pvdd01</t>
  </si>
  <si>
    <t>olive</t>
  </si>
  <si>
    <t>nl_gpv01</t>
  </si>
  <si>
    <t>nl_cd01</t>
  </si>
  <si>
    <t>nl_pogg01</t>
  </si>
  <si>
    <t>nl_gpv-rpf01</t>
  </si>
  <si>
    <t>nl_osf01</t>
  </si>
  <si>
    <t>nl_sgp-gpf-rpf01</t>
  </si>
  <si>
    <t>nl_ebt01</t>
  </si>
  <si>
    <t>nl_ldg01</t>
  </si>
  <si>
    <t>nl_dep01</t>
  </si>
  <si>
    <t>nl_evpn01</t>
  </si>
  <si>
    <t>nl_ls01</t>
  </si>
  <si>
    <t>nl_et01</t>
  </si>
  <si>
    <t>nl_cu-sgp01</t>
  </si>
  <si>
    <t>Christian Democratic Appeal</t>
  </si>
  <si>
    <t>Labour Party</t>
  </si>
  <si>
    <t>People’s Party for Freedom and Democracy</t>
  </si>
  <si>
    <t>Democrats 66</t>
  </si>
  <si>
    <t>Lijst Pim Fortuyn</t>
  </si>
  <si>
    <t>Political Reformed Party</t>
  </si>
  <si>
    <t>Reformed Political Union</t>
  </si>
  <si>
    <t>Reformed Political Federation</t>
  </si>
  <si>
    <t>Socialist Party</t>
  </si>
  <si>
    <t>Union 55+</t>
  </si>
  <si>
    <t>50+</t>
  </si>
  <si>
    <t>Livable Netherlands</t>
  </si>
  <si>
    <t>Freedom Party/Group Wilders</t>
  </si>
  <si>
    <t>Centre Democrats</t>
  </si>
  <si>
    <t>Other</t>
  </si>
  <si>
    <t>Platform Independent Groups-The Greens</t>
  </si>
  <si>
    <t>Reformed Political Union-Reformed Political Federation</t>
  </si>
  <si>
    <t>Independent Senate Group</t>
  </si>
  <si>
    <t>Political Reformed Party-Reformed Political Union-Reformed Political Federation</t>
  </si>
  <si>
    <t>A better future</t>
  </si>
  <si>
    <t>List of the Greens</t>
  </si>
  <si>
    <t>The European Party</t>
  </si>
  <si>
    <t>European Voters Platform of the Netherlands</t>
  </si>
  <si>
    <t>List Sala</t>
  </si>
  <si>
    <t>Transparent Europe (ET)</t>
  </si>
  <si>
    <t>Christen Unie-Staatkundig Gereformeerde Partij</t>
  </si>
  <si>
    <t>CDA</t>
  </si>
  <si>
    <t>PvdA</t>
  </si>
  <si>
    <t>VVD</t>
  </si>
  <si>
    <t>D66</t>
  </si>
  <si>
    <t>LPF</t>
  </si>
  <si>
    <t>CU</t>
  </si>
  <si>
    <t>GL</t>
  </si>
  <si>
    <t>SGP</t>
  </si>
  <si>
    <t>GPB</t>
  </si>
  <si>
    <t>RPF</t>
  </si>
  <si>
    <t>AOV</t>
  </si>
  <si>
    <t>U55+</t>
  </si>
  <si>
    <t>AOV-U55+</t>
  </si>
  <si>
    <t>LN</t>
  </si>
  <si>
    <t>PvdD</t>
  </si>
  <si>
    <t>GPV</t>
  </si>
  <si>
    <t>CD</t>
  </si>
  <si>
    <t>POG-G</t>
  </si>
  <si>
    <t>GPV-RPF</t>
  </si>
  <si>
    <t>OSF</t>
  </si>
  <si>
    <t xml:space="preserve"> SGP-GPV-RPF</t>
  </si>
  <si>
    <t>EBT</t>
  </si>
  <si>
    <t>LdG</t>
  </si>
  <si>
    <t>DEP</t>
  </si>
  <si>
    <t>EVPN</t>
  </si>
  <si>
    <t>LS</t>
  </si>
  <si>
    <t>ET</t>
  </si>
  <si>
    <t>CU-SGP</t>
  </si>
  <si>
    <t>Christen Democratisch Appèl</t>
  </si>
  <si>
    <t>Partij van de Arbeid</t>
  </si>
  <si>
    <t>Volkspartij voor Vrijheid en Democratie</t>
  </si>
  <si>
    <t>Democraten 66</t>
  </si>
  <si>
    <t>List Pim Fortuyn</t>
  </si>
  <si>
    <t>ChristenUnie</t>
  </si>
  <si>
    <t xml:space="preserve"> Staatkundig Gereformeerde Partij</t>
  </si>
  <si>
    <t xml:space="preserve"> Gereformeerd Politiek Verbond</t>
  </si>
  <si>
    <t xml:space="preserve"> Gereformeerde Politieke Federatie</t>
  </si>
  <si>
    <t>Algemeen Ouderen Verbond</t>
  </si>
  <si>
    <t xml:space="preserve"> Socialistische Partij</t>
  </si>
  <si>
    <t xml:space="preserve"> Unie 55+</t>
  </si>
  <si>
    <t>Algemeen Ouderenverbond &amp; Unie 55+</t>
  </si>
  <si>
    <t>Leefbaar Nederlands</t>
  </si>
  <si>
    <t>Partij voor de Vrijheid</t>
  </si>
  <si>
    <t>Partij voor de Dieren</t>
  </si>
  <si>
    <t>Platform Onafhankelijke Groeperingen-De Groenen</t>
  </si>
  <si>
    <t>Gereformeerd Politiek Verbond &amp; Reformatorische Politieke Federatie</t>
  </si>
  <si>
    <t>Onafhankelijke Senaats Fractie</t>
  </si>
  <si>
    <t>/Staatkundig Gereformeerde Partij- Gereformeerd Politiek Verbond-Gereformeerde Politieke Federatie</t>
  </si>
  <si>
    <t>Een betere toekomst</t>
  </si>
  <si>
    <t>Lijst de Groen</t>
  </si>
  <si>
    <t>De Europese Partij</t>
  </si>
  <si>
    <t xml:space="preserve">Europees Verkiezers Platform Nederland </t>
  </si>
  <si>
    <t>Lijst Sala</t>
  </si>
  <si>
    <t>Europa Transparant</t>
  </si>
  <si>
    <t xml:space="preserve"> Christian Union-Political Reformed Party</t>
  </si>
  <si>
    <t xml:space="preserve"> Lubbers III</t>
  </si>
  <si>
    <t>Kok I</t>
  </si>
  <si>
    <t>Kok II</t>
  </si>
  <si>
    <t>Balkenende I</t>
  </si>
  <si>
    <t>Balkenende II</t>
  </si>
  <si>
    <t>Balkenende III</t>
  </si>
  <si>
    <t>Balkenende IV</t>
  </si>
  <si>
    <t xml:space="preserve"> 27 May 2003</t>
  </si>
  <si>
    <t>Christian Democratic Appeal/Christen Democratisch Appèl (CDA)</t>
  </si>
  <si>
    <t>Labour Party/ Partij van de Arbeid (PvdA)</t>
  </si>
  <si>
    <t>People’s Party for Freedom and Democracy/Volkspartij voor Vrijheid en Democratie (VVD)</t>
  </si>
  <si>
    <t>Democrats 66/ Democraten 66 (D66)</t>
  </si>
  <si>
    <t>Lijst Pim Fortuyn – List Pim Fortuyn (LPF)</t>
  </si>
  <si>
    <t>ChristenUnie – Christian Union</t>
  </si>
  <si>
    <t>Rutte I</t>
  </si>
  <si>
    <t>Rutte II</t>
  </si>
  <si>
    <t>Prime minister</t>
  </si>
  <si>
    <t>Minister-president</t>
  </si>
  <si>
    <t>Ruud Lubbers</t>
  </si>
  <si>
    <t>male</t>
  </si>
  <si>
    <t>Lubbers_Ruud_1939</t>
  </si>
  <si>
    <t>Wim Kok</t>
  </si>
  <si>
    <t>Kok_Wim_1938</t>
  </si>
  <si>
    <t>Jan Peter Balkenende</t>
  </si>
  <si>
    <t>Balkenende_Jan_1956</t>
  </si>
  <si>
    <t>Gerrit Zalm</t>
  </si>
  <si>
    <t>Zalm_Gerrit_1952</t>
  </si>
  <si>
    <t>Mark Rutte</t>
  </si>
  <si>
    <t>1967</t>
  </si>
  <si>
    <t>Rutte_Mark_1967</t>
  </si>
  <si>
    <t>Mark Rutte (1967 male, nl_vvd01)</t>
  </si>
  <si>
    <t>Vice prime minister/Deputy Prime Minister</t>
  </si>
  <si>
    <t>Vice-minister-president</t>
  </si>
  <si>
    <t>Hans Dijkstal</t>
  </si>
  <si>
    <t>Dijkstal_Hans_1943</t>
  </si>
  <si>
    <t>Annemarie Jorritsma-Lebbink</t>
  </si>
  <si>
    <t>female</t>
  </si>
  <si>
    <t>Jorritsma-Lebbink_Annemarie_1950</t>
  </si>
  <si>
    <t>Johan Remkes</t>
  </si>
  <si>
    <t>Remkes_Johan_1951</t>
  </si>
  <si>
    <t>Wouter Bos</t>
  </si>
  <si>
    <t>Bos_Wouter_1963</t>
  </si>
  <si>
    <t>Maxime Verhagen</t>
  </si>
  <si>
    <t>1956</t>
  </si>
  <si>
    <t>Verhagen_Maxime_1956</t>
  </si>
  <si>
    <t>Maxime Verhagen (1956 male, nl_cda01)</t>
  </si>
  <si>
    <t>Lodewijk Asscher (1974 male, nl_pvda01)</t>
  </si>
  <si>
    <t>Hans van Mierlo</t>
  </si>
  <si>
    <t>Mierlo_Hans_1931</t>
  </si>
  <si>
    <t>Els Borst-Eilers</t>
  </si>
  <si>
    <t>Borst-Eilers_Els_1932</t>
  </si>
  <si>
    <t>Eduard Bomhoff</t>
  </si>
  <si>
    <t>Bomhoff_Eduard_1944</t>
  </si>
  <si>
    <t>resigned</t>
  </si>
  <si>
    <t>Hans Hoogervorst</t>
  </si>
  <si>
    <t>Hoogervorst_Hans_1956</t>
  </si>
  <si>
    <t>André Rouvoet</t>
  </si>
  <si>
    <t>Rouvoet_André_1962</t>
  </si>
  <si>
    <t>Thom de Graaf</t>
  </si>
  <si>
    <t>Graaf_Thom_1957</t>
  </si>
  <si>
    <t>Laurens Jan Brinkhorst</t>
  </si>
  <si>
    <t>Brinkhorst_Laurens_1937</t>
  </si>
  <si>
    <t>Minister of Agriculture, Nature Management and Fisheries</t>
  </si>
  <si>
    <t>Minister van Landbouw, Natuurbeheer en Visserij</t>
  </si>
  <si>
    <t>Piet Bukman</t>
  </si>
  <si>
    <t>Bukman_Piet_1934</t>
  </si>
  <si>
    <t>Jozias van Aartsen</t>
  </si>
  <si>
    <t>Aartsen_Jozias_1947</t>
  </si>
  <si>
    <t>Hayo Apotheker</t>
  </si>
  <si>
    <t>Apotheker_Hayo_1950</t>
  </si>
  <si>
    <t>Cees Veerman</t>
  </si>
  <si>
    <t>Veerman_Cees_1949</t>
  </si>
  <si>
    <t>Laurens-Jan Brinkhorst</t>
  </si>
  <si>
    <t>Brinkhorst_Laurens-Jan_1937</t>
  </si>
  <si>
    <t>Minister van Landbouw, Natuur en Voedselkwaliteit</t>
  </si>
  <si>
    <t>Henk Kamp</t>
  </si>
  <si>
    <t>Kamp_Henk_1952</t>
  </si>
  <si>
    <t>Gerda Verburg</t>
  </si>
  <si>
    <t>Verburg_Gerda_1957</t>
  </si>
  <si>
    <t>Minister of Defence</t>
  </si>
  <si>
    <t>Minister van Defensie</t>
  </si>
  <si>
    <t>A.L. ter Beek</t>
  </si>
  <si>
    <t>Beek_A.L._1944</t>
  </si>
  <si>
    <t>Joris Voorhoeve</t>
  </si>
  <si>
    <t>Voorhoeve_Joris_1945</t>
  </si>
  <si>
    <t>Frank de Grave</t>
  </si>
  <si>
    <t>Grave_Frank_1955</t>
  </si>
  <si>
    <t>Benk Korthals</t>
  </si>
  <si>
    <t>Korthals_Benk_1944</t>
  </si>
  <si>
    <t>Eimert van Middelkoop</t>
  </si>
  <si>
    <t>Middelkoop_Eimert_1949</t>
  </si>
  <si>
    <t>Hans Hillen</t>
  </si>
  <si>
    <t>1947</t>
  </si>
  <si>
    <t>Hillen_Hans_1947</t>
  </si>
  <si>
    <t>Hans Hillen (1947 male, nl_cda01)</t>
  </si>
  <si>
    <t>Jeannine Hennis-Plasschaert (1973 female, nl_vvd01)</t>
  </si>
  <si>
    <t>Agnes van Ardenne</t>
  </si>
  <si>
    <t>Ardenne_Agnes_1950</t>
  </si>
  <si>
    <t>Minister for Development Cooperation</t>
  </si>
  <si>
    <t>Minister van Ontwikkelingssamenwerking</t>
  </si>
  <si>
    <t>J.P. Pronk</t>
  </si>
  <si>
    <t>Pronk_J.P._1940</t>
  </si>
  <si>
    <t>Jan Pronk</t>
  </si>
  <si>
    <t>Pronk_Jan_1940</t>
  </si>
  <si>
    <t>Evelien Herfkens</t>
  </si>
  <si>
    <t>Herfkens_Evelien_1952</t>
  </si>
  <si>
    <t>Joop Wijn</t>
  </si>
  <si>
    <t>Wijn_Joop_1969</t>
  </si>
  <si>
    <t>Bert Koenders</t>
  </si>
  <si>
    <t>Koenders_Bert_1958</t>
  </si>
  <si>
    <t>Minister of Economic Affairs</t>
  </si>
  <si>
    <t>Minister van Economische Zaken</t>
  </si>
  <si>
    <t>J.E. Andriessen</t>
  </si>
  <si>
    <t>Andriessen_J.E._1928</t>
  </si>
  <si>
    <t>Hans Wijers</t>
  </si>
  <si>
    <t>Wijers_Hans_1951</t>
  </si>
  <si>
    <t>Herman Heinsbroek</t>
  </si>
  <si>
    <t>Heinsbroek_Herman_1951</t>
  </si>
  <si>
    <t>Maria van der Hoeven</t>
  </si>
  <si>
    <t>Hoeven_Maria_1949</t>
  </si>
  <si>
    <t>1952</t>
  </si>
  <si>
    <t>Henk Kamp (1952 male, nl_vvd01)</t>
  </si>
  <si>
    <t>Minister of Economic Affairs, Agriculture and Innovation</t>
  </si>
  <si>
    <t>Minister van Economische Zaken, Landbouw en Innovatie</t>
  </si>
  <si>
    <t>Minister of Education, Culture and Science</t>
  </si>
  <si>
    <t>Minister van Onderwijs, Cultuur en Wetenschappen</t>
  </si>
  <si>
    <t>Jo Ritzen</t>
  </si>
  <si>
    <t>Ritzen_Jo_1945</t>
  </si>
  <si>
    <t>Loek Hermans</t>
  </si>
  <si>
    <t>Hermans_Loek_1951</t>
  </si>
  <si>
    <t>Ronald Plasterk</t>
  </si>
  <si>
    <t>Plasterk_Ronald_1957</t>
  </si>
  <si>
    <t>Marja van Bijsterveldt</t>
  </si>
  <si>
    <t>1961</t>
  </si>
  <si>
    <t>Bijsterveldt_Marja_1961</t>
  </si>
  <si>
    <t>Marja van Bijsterveldt (1961 female, nl_cda01)</t>
  </si>
  <si>
    <t>Jet Bussemaker (1961 female, nl_pvda01)</t>
  </si>
  <si>
    <t>Minister of Education and Science</t>
  </si>
  <si>
    <t>Minister van Ondenvijs en Wetenschappen</t>
  </si>
  <si>
    <t>J.M.J. Ritzen</t>
  </si>
  <si>
    <t>Ritzen_J.M.J._1945</t>
  </si>
  <si>
    <t>Minister of Finance</t>
  </si>
  <si>
    <t>Minister van Financien</t>
  </si>
  <si>
    <t>W. Kok</t>
  </si>
  <si>
    <t>Kok_W._1938</t>
  </si>
  <si>
    <t>Ben Bot</t>
  </si>
  <si>
    <t>Bot_Ben_1937</t>
  </si>
  <si>
    <t>Jan Kees de Jager</t>
  </si>
  <si>
    <t>1969</t>
  </si>
  <si>
    <t>Jager_Jan_1969</t>
  </si>
  <si>
    <t>Jan Kees de Jager (1969 male, nl_cda01)</t>
  </si>
  <si>
    <t>1966</t>
  </si>
  <si>
    <t>Jeroen Dijsselbloem (1966 male, nl_pvda01)</t>
  </si>
  <si>
    <t>Minister of Foreign Affairs</t>
  </si>
  <si>
    <t>Minister van Buitenlandse Zaken</t>
  </si>
  <si>
    <t>H. van den Broek</t>
  </si>
  <si>
    <t>Broek_H._1936</t>
  </si>
  <si>
    <t>Jaap de Hoop Scheffer</t>
  </si>
  <si>
    <t>Scheffer_Jaap_1948</t>
  </si>
  <si>
    <t>replaced</t>
  </si>
  <si>
    <t>Uri Rosenthal</t>
  </si>
  <si>
    <t>1945</t>
  </si>
  <si>
    <t>Rosenthal_Uri_1945</t>
  </si>
  <si>
    <t>Uri Rosenthal (1945 male, nl_vvd01)</t>
  </si>
  <si>
    <t>Frans Timmermans (1961 male, nl_pvda01)</t>
  </si>
  <si>
    <t>Pieter Kooijmans</t>
  </si>
  <si>
    <t>Kooijmans_Pieter_1933</t>
  </si>
  <si>
    <t>Rita Verdonk</t>
  </si>
  <si>
    <t>Verdonk_Rita_1955</t>
  </si>
  <si>
    <t>Minister for Foreign Trade and Development Cooperation</t>
  </si>
  <si>
    <t>Minister voor Buitenlandse Handel en Ontwikkelingssamenwerking</t>
  </si>
  <si>
    <t>Lilianne Ploumen (1962 female, nl_pvda01)</t>
  </si>
  <si>
    <t>Minister for Foreigners and Integration</t>
  </si>
  <si>
    <t>Minister van Vreemdelingenzaken en Integratie</t>
  </si>
  <si>
    <t>Hilbrand Nawijn</t>
  </si>
  <si>
    <t>Nawijn_Hilbrand_1948</t>
  </si>
  <si>
    <t>Ministry is renamed.</t>
  </si>
  <si>
    <t>Minister for Integration, Prevention, Youth Protection and Rehabilitation</t>
  </si>
  <si>
    <t>Minister voor Integratie, Preventie, Jeugdbescherming en Reclassering</t>
  </si>
  <si>
    <t xml:space="preserve">Minister of General Affairs </t>
  </si>
  <si>
    <t>Minister van Algemene Zaken</t>
  </si>
  <si>
    <t>R.F.M. Lubbers</t>
  </si>
  <si>
    <t>Lubbers_R.F.M._1939</t>
  </si>
  <si>
    <t>Minister of Health, Welfare and Sport</t>
  </si>
  <si>
    <t>Minister van Volksgezondheid, Welzijn en Sport</t>
  </si>
  <si>
    <t>Ab Klink</t>
  </si>
  <si>
    <t>Klink_Ab_1958</t>
  </si>
  <si>
    <t>Oct-16-02</t>
  </si>
  <si>
    <t>Aart Jan de Geus</t>
  </si>
  <si>
    <t>Geus_Aart_1955</t>
  </si>
  <si>
    <t>Minister of Home Affairs</t>
  </si>
  <si>
    <t>Minister van Binnenlandse Zaken</t>
  </si>
  <si>
    <t>Ien Dales</t>
  </si>
  <si>
    <t>Dales_Ien_1931</t>
  </si>
  <si>
    <t>died</t>
  </si>
  <si>
    <t>Ed van Thijn</t>
  </si>
  <si>
    <t>Thijn_Ed_1934</t>
  </si>
  <si>
    <t>Minister of Home Affairs and Relations with the Dutch Antilles</t>
  </si>
  <si>
    <t>Minister van Binnenlandse Zaken en Koninkrijksrelaties</t>
  </si>
  <si>
    <t>Bram Peper</t>
  </si>
  <si>
    <t>Peper_Bram_1940</t>
  </si>
  <si>
    <t>Guusje Ter Horst</t>
  </si>
  <si>
    <t>Horst_Guusje_1952</t>
  </si>
  <si>
    <t>Piet Hein Donner</t>
  </si>
  <si>
    <t>1948</t>
  </si>
  <si>
    <t>Donner_Piet_1948</t>
  </si>
  <si>
    <t>Piet Hein Donner (1948 male, nl_cda01)</t>
  </si>
  <si>
    <t>Ronald Plasterk (1957 male, nl_pvda01)</t>
  </si>
  <si>
    <t>Klaas de Vries</t>
  </si>
  <si>
    <t>Vries_Klaas_1943</t>
  </si>
  <si>
    <t>Sybilla Dekker</t>
  </si>
  <si>
    <t>Dekker_Sybilla_1942</t>
  </si>
  <si>
    <t>Liesbeth Spies</t>
  </si>
  <si>
    <t>Spies_Liesbeth_1966</t>
  </si>
  <si>
    <t>Liesbeth Spies (1966 female, nl_cda01)</t>
  </si>
  <si>
    <t>Minister of Housing, Planning, and the Environment</t>
  </si>
  <si>
    <t>Minister van Volkshuisvesting, Ruimtelijke Ordening en Milieu</t>
  </si>
  <si>
    <t>J.G.M. Alders</t>
  </si>
  <si>
    <t>Alders_J.G.M._1952</t>
  </si>
  <si>
    <t>Margreeth de Boer</t>
  </si>
  <si>
    <t>Boer_Margreeth_1939</t>
  </si>
  <si>
    <t xml:space="preserve"> Pieter Winsemius</t>
  </si>
  <si>
    <t>Winsemius__1942</t>
  </si>
  <si>
    <t>Jacqueline Cramer</t>
  </si>
  <si>
    <t>Cramer_Jacqueline_1951</t>
  </si>
  <si>
    <t>Minister of Infrastructure and Environment Management</t>
  </si>
  <si>
    <t>Minister van Infrastructuur en Milieu</t>
  </si>
  <si>
    <t>Melanie Schultz van Haegen</t>
  </si>
  <si>
    <t>1970</t>
  </si>
  <si>
    <t>Haegen_Melanie_1970</t>
  </si>
  <si>
    <t>Melanie Schultz van Haegen (1970 female, nl_vvd01)</t>
  </si>
  <si>
    <t>Minister for Housing and the Central Government Sector</t>
  </si>
  <si>
    <t>Minister voor Wonen en Rijksdienst</t>
  </si>
  <si>
    <t>1964</t>
  </si>
  <si>
    <t>Stef Blok (1964 male, nl_vvd01)</t>
  </si>
  <si>
    <t>Minister for Housing, Urban Areas and Integration</t>
  </si>
  <si>
    <t>Minister voor Wonen, Wijken en Integratie</t>
  </si>
  <si>
    <t>Ella Vogelaar</t>
  </si>
  <si>
    <t>Vogelaar_Ella_1949</t>
  </si>
  <si>
    <t>Atzo Nicolaï</t>
  </si>
  <si>
    <t>Nicolaï_Atzo_1960</t>
  </si>
  <si>
    <t>Eberhard van der Laan</t>
  </si>
  <si>
    <t>Laan_Eberhard_1955</t>
  </si>
  <si>
    <t>Minister for Immigration, Integration and Asylum Affairs</t>
  </si>
  <si>
    <t>Minister voor Immigratie, Integratie en Asiel</t>
  </si>
  <si>
    <t>Gerd Leers</t>
  </si>
  <si>
    <t>1951</t>
  </si>
  <si>
    <t>Leers_Gerd_1951</t>
  </si>
  <si>
    <t>Gerd Leers (1951 male, nl_cda01)</t>
  </si>
  <si>
    <t xml:space="preserve">Minister for Institutional Reform and Relations with the Dutch Antilles  [nl_min_01] </t>
  </si>
  <si>
    <t>Minister van Bestuurlijke Vernieuwing en Koninkrijksrelaties</t>
  </si>
  <si>
    <t>Alexander Pechtold</t>
  </si>
  <si>
    <t>Pechtold_Alexander_1965</t>
  </si>
  <si>
    <t>Atzo Nicolaï</t>
  </si>
  <si>
    <t>Nicolaï_Atzo_1960</t>
  </si>
  <si>
    <t>Minister of Justice</t>
  </si>
  <si>
    <t>Minister van Justitie</t>
  </si>
  <si>
    <t xml:space="preserve">E.H.M. Hirsch Ballin </t>
  </si>
  <si>
    <t>_E.H.M._1950</t>
  </si>
  <si>
    <t>Winnie Sorgdrager</t>
  </si>
  <si>
    <t>Sorgdrager_Winnie_1948</t>
  </si>
  <si>
    <t>Ernst Hirsch Ballin</t>
  </si>
  <si>
    <t>Ballin_Ernst_1950</t>
  </si>
  <si>
    <t>Minister of Security and Justice</t>
  </si>
  <si>
    <t>Minister van Veiligheid en Justitie</t>
  </si>
  <si>
    <t>Ivo Opstelten (1944 male, nl_vvd01)</t>
  </si>
  <si>
    <t>Minister for Large Cities and Integration Policy</t>
  </si>
  <si>
    <t>Minister belast met Grote Steden- en Integratiebeleid</t>
  </si>
  <si>
    <t>Roger van Boxtel</t>
  </si>
  <si>
    <t>Boxtel_Roger_1954</t>
  </si>
  <si>
    <t>Minister of Social Security and Employment</t>
  </si>
  <si>
    <t>Minister van Sociale Zaken en Werkgelegenheid</t>
  </si>
  <si>
    <t>B. de Vries</t>
  </si>
  <si>
    <t>Vries_B._1938</t>
  </si>
  <si>
    <t>Ad Melkert</t>
  </si>
  <si>
    <t>Melkert_Ad_1956</t>
  </si>
  <si>
    <t>Willem Vermeend</t>
  </si>
  <si>
    <t>Vermeend_Willem_1948</t>
  </si>
  <si>
    <t>Karla Peijs</t>
  </si>
  <si>
    <t>Peijs_Karla_1944</t>
  </si>
  <si>
    <t>Minister of Transport and Public Works</t>
  </si>
  <si>
    <t>Minister van Verkeer en Waterstaat</t>
  </si>
  <si>
    <t>J.R.H. Maij-Weggen</t>
  </si>
  <si>
    <t>Maij-Weggen_J.R.H._1943</t>
  </si>
  <si>
    <t>Tineke Netelenbos-Koomen</t>
  </si>
  <si>
    <t>Netelenbos-Koomen_Tineke_1944</t>
  </si>
  <si>
    <t>Roelf de Boer</t>
  </si>
  <si>
    <t>Boer_Roelf_1949</t>
  </si>
  <si>
    <t>Camiel Eurlings</t>
  </si>
  <si>
    <t>Eurlings_Camiel_1973</t>
  </si>
  <si>
    <t>Minister of Welfare, Wealth and Cultural Affairs</t>
  </si>
  <si>
    <t>Minister van Welzjin, Volksgezondheid en Cultuur</t>
  </si>
  <si>
    <t>H. d’Ancona</t>
  </si>
  <si>
    <t>d’Ancona_H._1937</t>
  </si>
  <si>
    <t>Minister of Health,Welfare and Sport</t>
  </si>
  <si>
    <t>Minister van Volksgezondheid,Welzijn en Sport</t>
  </si>
  <si>
    <t>Edith Schippers</t>
  </si>
  <si>
    <t>Schippers_Edith_1964</t>
  </si>
  <si>
    <t>Edith Schippers (1964 female, nl_vvd01)</t>
  </si>
  <si>
    <t>Minister for Youth and Family</t>
  </si>
  <si>
    <t>Minister voor Jeugd en Gezin</t>
  </si>
  <si>
    <t>9,462,223</t>
  </si>
  <si>
    <t>74.6%</t>
  </si>
  <si>
    <t>9,424,235</t>
  </si>
  <si>
    <t>99.6%</t>
  </si>
  <si>
    <t>Christen Democratisch Appel –Christian Democratic Appeal(CDA)</t>
  </si>
  <si>
    <t>801,620</t>
  </si>
  <si>
    <t>13</t>
  </si>
  <si>
    <t>Partij van de Arbeid – LabourParty (PvdA)</t>
  </si>
  <si>
    <t>2,340,750</t>
  </si>
  <si>
    <t>38</t>
  </si>
  <si>
    <t>People’s Party for Freedom and Democracy/ Volkspartij voor Vrijheid en Democratie (VVD)</t>
  </si>
  <si>
    <t>Volkspartij voor Vrijheid en Democratie– Liberal Party (VVD)</t>
  </si>
  <si>
    <t>Volkspartij voor Vrijheid enDemocratie– Liberal Party(VVD)</t>
  </si>
  <si>
    <t>2,504,948</t>
  </si>
  <si>
    <t>41</t>
  </si>
  <si>
    <t>Democraten 66 – Democrats 66(D66)</t>
  </si>
  <si>
    <t>757,091</t>
  </si>
  <si>
    <t>12</t>
  </si>
  <si>
    <t>Green Left/ GroenLinks</t>
  </si>
  <si>
    <t>Groen Links – Green Left</t>
  </si>
  <si>
    <t>219,896</t>
  </si>
  <si>
    <t>4</t>
  </si>
  <si>
    <t>Political Reformed Party/ Staatkundig Gereformeerde Partij (SGP)</t>
  </si>
  <si>
    <t>Staatkundig GereformeerdePartij – Political ReformedParty (SGP)</t>
  </si>
  <si>
    <t>196,780</t>
  </si>
  <si>
    <t>3</t>
  </si>
  <si>
    <t>Reformed Political Union/ Gereformeerd Politiek Verbond (GPV)</t>
  </si>
  <si>
    <t>Reformed Political Federation/ Gereformeerde Politieke Federatie (RPF)</t>
  </si>
  <si>
    <t>Centre Democrats/ Centrumdemocraten (CD)</t>
  </si>
  <si>
    <t>General Association of Elderly People (AOV)</t>
  </si>
  <si>
    <t>General Association of Elderly People (AOV) [nl_pvoteslh_01]</t>
  </si>
  <si>
    <t>Socialist Party/ Socialistische Partij (SP)</t>
  </si>
  <si>
    <t>Socialistische Partij – SocialistParty (SP)</t>
  </si>
  <si>
    <t>909,853</t>
  </si>
  <si>
    <t>15</t>
  </si>
  <si>
    <t>Union 55+/ Unie 55+ (U55+)</t>
  </si>
  <si>
    <t>Union 55+/ Unie 55+ (U55+) [nl_pvoteslh_02]</t>
  </si>
  <si>
    <t>50Plus/50Plus</t>
  </si>
  <si>
    <t>177,631</t>
  </si>
  <si>
    <t>2</t>
  </si>
  <si>
    <t>General Assocciation of Elderly People &amp; Union 55+/Algemeen Ouderenverbond &amp; Unie 55+ (AOV/Unie 55+)</t>
  </si>
  <si>
    <t>Fortuyn/Fortuyn</t>
  </si>
  <si>
    <t>ChristenUnie– Christian Union (CU)</t>
  </si>
  <si>
    <t>Christen Unie – Christian Union</t>
  </si>
  <si>
    <t>294,586</t>
  </si>
  <si>
    <t>5</t>
  </si>
  <si>
    <t>Leefbaar Nederlands– Livable Netherlands</t>
  </si>
  <si>
    <t>Partij voor de Vrijheid/Groep Wilders– Freedom Party/Group Wilders (PVV)</t>
  </si>
  <si>
    <t>Partij voor de Vrijheid –Freedom Party (PVV)</t>
  </si>
  <si>
    <t>950,263</t>
  </si>
  <si>
    <t>Partij voor de Dieren– Animal Rights Party (PvdD)</t>
  </si>
  <si>
    <t>Partij voor de Dieren – AnimalRights Party (PvdD)</t>
  </si>
  <si>
    <t>182,162</t>
  </si>
  <si>
    <t>Others</t>
  </si>
  <si>
    <t>ChristenUnie– Christian Union</t>
  </si>
  <si>
    <t>The Eerste Kamer is indirectly elected by the Members of the Provincial Councils.</t>
  </si>
  <si>
    <t>Liberal Party/ Volkspartij voor Vrijheid en Democratie (VVD)</t>
  </si>
  <si>
    <t>Democrats '66/ Democraten '66 (D66)</t>
  </si>
  <si>
    <t>Green Left/Groen Links (GL)</t>
  </si>
  <si>
    <t>Reformed Political Union &amp; Reformed Political Federation/ Gereformeerd Politiek Verbond (GPV) &amp; Reformatorische Politieke Federatie (RPF)</t>
  </si>
  <si>
    <t>Reformed Political Federation/Reformatorische Politieke Federatie (RPF)</t>
  </si>
  <si>
    <t>General League of Elderly People/ Algemeen Ouderenverbond (AOV)</t>
  </si>
  <si>
    <t>Platform Independent Groups-The Greens/ Platform Onafhankelijke Groeperingen-De Groenen (POG/Groenen)</t>
  </si>
  <si>
    <t>Platform Independent Groups-The Greens/ Platform Onafhankelijke Groeperingen-De Groenen (POG/G)</t>
  </si>
  <si>
    <t>Independent Senate Group/ Onafhankelijke SenaatsFractie (OSF)</t>
  </si>
  <si>
    <t>Lijst Pim Fortuyn– List Pim Fortuyn (LPF)</t>
  </si>
  <si>
    <t>Onafhankelijke Senaats Fractie– Independent Senate Group (OSF)</t>
  </si>
  <si>
    <t>Partij voor de Dieren – Animal Rights Party (PvdD)</t>
  </si>
  <si>
    <t>Liberal Party/ Volkspartij voor Vrijheid en Democratie (VVD)
Democratie (VVD)</t>
  </si>
  <si>
    <t>Liberal Party/ Volkspartij voor Vrijheid en
Democratie (VVD)</t>
  </si>
  <si>
    <t>Democrats '661/ Democraten '66 (D66)</t>
  </si>
  <si>
    <t>Green Left/ Groen Links (GL)</t>
  </si>
  <si>
    <t>Reformed Political Federation/ Reformatorische Politieke Federatie (RPF)</t>
  </si>
  <si>
    <t>Christian Democratic Appeal/ Christen Democratisch Appèl</t>
  </si>
  <si>
    <t>Christian Democratic Appeal/ Christen Democratisch Appèl (CDA)</t>
  </si>
  <si>
    <t>Labour Party-Party of European Social Democrats/ Partij van de Arbeid (PvdA)</t>
  </si>
  <si>
    <t>Labour Party/Partij van de Arbeid (PvdA)</t>
  </si>
  <si>
    <t>Political Reformed Party-Reformed Political Union-Reformed Political Federation/Staatkundig Gereformeerde Partij- Gereformeerd Politiek Verbond-Gereformeerde Politieke Federatie (SGP-GPV-RPF)</t>
  </si>
  <si>
    <t>Centre Democrats/ Centrumdemocraten(CD)</t>
  </si>
  <si>
    <t>A better future/ Een betere toekomst</t>
  </si>
  <si>
    <t>List de Groen/ Lijst de Groen</t>
  </si>
  <si>
    <t>The European Party/ De Europese Partij</t>
  </si>
  <si>
    <t>European Voters Platform form Netherlands/Europees Verkiezers Platform Nederland (EVPN)</t>
  </si>
  <si>
    <t>List Sala/Lijst Sala</t>
  </si>
  <si>
    <t>Europa Transparant– Transparent Europe (ET)</t>
  </si>
  <si>
    <t>Christen Unie/Staatkundig Gereformeerde Partij– Christian Union/Political Reformed Party (CU/SGP)</t>
  </si>
  <si>
    <t>Referendum on the European Constitution</t>
  </si>
  <si>
    <t>Are you for or against approval by the Netherlands of the Treaty establishing a Constitution for Europe?</t>
  </si>
  <si>
    <t>yes</t>
  </si>
  <si>
    <t>no</t>
  </si>
  <si>
    <t>nl_ref_2005_01</t>
  </si>
  <si>
    <t>TY  - JOUR</t>
  </si>
  <si>
    <t>AU  - Voerman, Gerrit</t>
  </si>
  <si>
    <t>AU  - Lucardie, Paul</t>
  </si>
  <si>
    <t>TI  - THE NETHERLANDS</t>
  </si>
  <si>
    <t>TI  - NETHERLANDS</t>
  </si>
  <si>
    <t>TI  - The Netheralands</t>
  </si>
  <si>
    <t>TI  - The Netherlands</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</si>
  <si>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</si>
  <si>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</si>
  <si>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</si>
  <si>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</si>
  <si>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</si>
  <si>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</si>
  <si>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</si>
  <si>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</si>
  <si>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</si>
  <si>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</si>
  <si>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</si>
  <si>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</si>
  <si>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</si>
  <si>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</si>
  <si>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</si>
  <si>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</si>
  <si>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</si>
  <si>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</si>
  <si>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</si>
  <si>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</si>
  <si>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</si>
  <si>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</si>
  <si>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</si>
  <si>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</si>
  <si>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</si>
  <si>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</si>
  <si>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</si>
  <si>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</si>
  <si>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</si>
  <si>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</si>
  <si>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</si>
  <si>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http://dx.doi.org/10.1111/j.1475-6765.1992.tb00336.x</t>
  </si>
  <si>
    <t>UR  - http://dx.doi.org/10.1111/j.1475-6765.1993.tb00404.x</t>
  </si>
  <si>
    <t>UR  - http://dx.doi.org/10.1111/j.1475-6765.1994.tb00460.x</t>
  </si>
  <si>
    <t>UR  - http://dx.doi.org/10.1111/j.1475-6765.1995.tb00509.x</t>
  </si>
  <si>
    <t>UR  - http://dx.doi.org/10.1111/j.1475-6765.1996.tb00696.x</t>
  </si>
  <si>
    <t>UR  - http://dx.doi.org/10.1111/1475-6765.00363</t>
  </si>
  <si>
    <t>UR  - http://dx.doi.org/10.1111/1475-6765.00060</t>
  </si>
  <si>
    <t>UR  - http://dx.doi.org/10.1111/j.1475-6765.1999.tb00726.x</t>
  </si>
  <si>
    <t>UR  - http://dx.doi.org/10.1111/j.1475-6765.2000.tb01155.x</t>
  </si>
  <si>
    <t>UR  - http://dx.doi.org/10.1111/1475-6765.00060-i2</t>
  </si>
  <si>
    <t>UR  - http://dx.doi.org/10.1111/1475-6765.t01-1-00060</t>
  </si>
  <si>
    <t>UR  - http://dx.doi.org/10.1111/j.0304-4130.2003.00131.x</t>
  </si>
  <si>
    <t>UR  - http://dx.doi.org/10.1111/j.1475-6765.2004.00204.x</t>
  </si>
  <si>
    <t>UR  - http://dx.doi.org/10.1111/j.1475-6765.2005.00276.x</t>
  </si>
  <si>
    <t>UR  - http://dx.doi.org/10.1111/j.1475-6765.2006.00676.x</t>
  </si>
  <si>
    <t>UR  - http://dx.doi.org/10.1111/j.1475-6765.2007.00749.x</t>
  </si>
  <si>
    <t>UR  - http://dx.doi.org/10.1111/j.1475-6765.2008.00802.x</t>
  </si>
  <si>
    <t>UR  - http://dx.doi.org/10.1111/j.1475-6765.2009.01863.x</t>
  </si>
  <si>
    <t>UR  - http://dx.doi.org/10.1111/j.1475-6765.2010.01965.x</t>
  </si>
  <si>
    <t>UR  - http://dx.doi.org/10.1111/j.1475-6765.2011.02034.x</t>
  </si>
  <si>
    <t>UR  - http://dx.doi.org/10.1111/j.2047-8852.2012.00024.x</t>
  </si>
  <si>
    <t>DO  - 10.1111/j.1475-6765.1992.tb00336.x</t>
  </si>
  <si>
    <t>DO  - 10.1111/j.1475-6765.1993.tb00404.x</t>
  </si>
  <si>
    <t>DO  - 10.1111/j.1475-6765.1994.tb00460.x</t>
  </si>
  <si>
    <t>DO  - 10.1111/j.1475-6765.1995.tb00509.x</t>
  </si>
  <si>
    <t>DO  - 10.1111/j.1475-6765.1996.tb00696.x</t>
  </si>
  <si>
    <t>DO  - 10.1111/1475-6765.00363</t>
  </si>
  <si>
    <t>DO  - 10.1111/1475-6765.00060</t>
  </si>
  <si>
    <t>DO  - 10.1111/j.1475-6765.1999.tb00726.x</t>
  </si>
  <si>
    <t>DO  - 10.1111/j.1475-6765.2000.tb01155.x</t>
  </si>
  <si>
    <t>DO  - 10.1111/1475-6765.00060-i2</t>
  </si>
  <si>
    <t>DO  - 10.1111/1475-6765.t01-1-00060</t>
  </si>
  <si>
    <t>DO  - 10.1111/j.0304-4130.2003.00131.x</t>
  </si>
  <si>
    <t>DO  - 10.1111/j.1475-6765.2004.00204.x</t>
  </si>
  <si>
    <t>DO  - 10.1111/j.1475-6765.2005.00276.x</t>
  </si>
  <si>
    <t>DO  - 10.1111/j.1475-6765.2006.00676.x</t>
  </si>
  <si>
    <t>DO  - 10.1111/j.1475-6765.2007.00749.x</t>
  </si>
  <si>
    <t>DO  - 10.1111/j.1475-6765.2008.00802.x</t>
  </si>
  <si>
    <t>DO  - 10.1111/j.1475-6765.2009.01863.x</t>
  </si>
  <si>
    <t>DO  - 10.1111/j.1475-6765.2010.01965.x</t>
  </si>
  <si>
    <t>DO  - 10.1111/j.1475-6765.2011.02034.x</t>
  </si>
  <si>
    <t>DO  - 10.1111/j.2047-8852.2012.00024.x</t>
  </si>
  <si>
    <t>SP  - 475</t>
  </si>
  <si>
    <t>SP  - 501</t>
  </si>
  <si>
    <t>SP  - 369</t>
  </si>
  <si>
    <t>SP  - 427</t>
  </si>
  <si>
    <t>SP  - 415</t>
  </si>
  <si>
    <t>SP  - 447</t>
  </si>
  <si>
    <t>SP  - 471</t>
  </si>
  <si>
    <t>SP  - 465</t>
  </si>
  <si>
    <t>SP  - 462</t>
  </si>
  <si>
    <t>SP  - 365</t>
  </si>
  <si>
    <t>SP  - 1037</t>
  </si>
  <si>
    <t>SP  - 1029</t>
  </si>
  <si>
    <t>SP  - 1084</t>
  </si>
  <si>
    <t>SP  - 1124</t>
  </si>
  <si>
    <t>SP  - 1201</t>
  </si>
  <si>
    <t>SP  - 1041</t>
  </si>
  <si>
    <t>SP  - 1074</t>
  </si>
  <si>
    <t>SP  - 1130</t>
  </si>
  <si>
    <t>SP  - 1095</t>
  </si>
  <si>
    <t>SP  - 1070</t>
  </si>
  <si>
    <t>SP  - 215</t>
  </si>
  <si>
    <t>EP  - 478</t>
  </si>
  <si>
    <t>EP  - 503</t>
  </si>
  <si>
    <t>EP  - 373</t>
  </si>
  <si>
    <t>EP  - 436</t>
  </si>
  <si>
    <t>EP  - 419</t>
  </si>
  <si>
    <t>EP  - 449</t>
  </si>
  <si>
    <t>EP  - 473</t>
  </si>
  <si>
    <t>EP  - 471</t>
  </si>
  <si>
    <t>EP  - 469</t>
  </si>
  <si>
    <t>EP  - 369</t>
  </si>
  <si>
    <t>EP  - 1040</t>
  </si>
  <si>
    <t>EP  - 1036</t>
  </si>
  <si>
    <t>EP  - 1092</t>
  </si>
  <si>
    <t>EP  - 1133</t>
  </si>
  <si>
    <t>EP  - 1206</t>
  </si>
  <si>
    <t>EP  - 1048</t>
  </si>
  <si>
    <t>EP  - 1078</t>
  </si>
  <si>
    <t>EP  - 1132</t>
  </si>
  <si>
    <t>EP  - 1101</t>
  </si>
  <si>
    <t>EP  - 1076</t>
  </si>
  <si>
    <t>EP  - 220</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</si>
  <si>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</si>
  <si>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</si>
  <si>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</si>
  <si>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</si>
  <si>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</si>
  <si>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</si>
  <si>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</si>
  <si>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</si>
  <si>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</si>
  <si>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</si>
  <si>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</si>
  <si>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</si>
  <si>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</si>
  <si>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</si>
  <si>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</si>
  <si>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</si>
  <si>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</si>
  <si>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</si>
  <si>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</si>
  <si>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</si>
  <si>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</si>
  <si>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</si>
  <si>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http://en.wikipedia.org/wiki/Politics_of_Netherlands</t>
  </si>
  <si>
    <t>http://parlgov.org/stable/data/nld.html</t>
  </si>
  <si>
    <t>http://www.nsd.uib.no/european_election_database/country/netherlands</t>
  </si>
  <si>
    <t>http://www.ipu.org/parline-e/reports/2231_A.htm</t>
  </si>
  <si>
    <t>http://data.un.org/CountryProfile.aspx?crname=Netherlands</t>
  </si>
  <si>
    <t>https://www.cia.gov/library/publications/the-world-factbook/geos/nl.html</t>
  </si>
  <si>
    <t>nl_other01</t>
  </si>
  <si>
    <t>Failed but nonbinding</t>
  </si>
  <si>
    <t>Sources: www.verkiezingsuitslagen.nl/Na1918/Verkiezingsuitslagen.aspx?VerkiezingsTypeId=5</t>
  </si>
  <si>
    <t>Christian Democratic Appeal; Christen-Democratisch Appèl (CDA)</t>
  </si>
  <si>
    <t>Party for Freedom; Partij voor de Vrijheid (PVV)</t>
  </si>
  <si>
    <t>Party for the Animals; Partij voor de Dieren (PvdD)</t>
  </si>
  <si>
    <t xml:space="preserve">50PLUS; 50PLUS </t>
  </si>
  <si>
    <t>Pirate Party; Piratenpartij</t>
  </si>
  <si>
    <t>Article 50; Artikel 50</t>
  </si>
  <si>
    <t>-</t>
  </si>
  <si>
    <t>gray (dark)</t>
  </si>
  <si>
    <t>purple</t>
  </si>
  <si>
    <t>Pirate Party</t>
  </si>
  <si>
    <t>PPNL</t>
  </si>
  <si>
    <t>Piratenpartij</t>
  </si>
  <si>
    <t>Article 50</t>
  </si>
  <si>
    <t>a50</t>
  </si>
  <si>
    <t>Artikel 50</t>
  </si>
  <si>
    <t>orange (dark)</t>
  </si>
  <si>
    <t>nl_pp01</t>
  </si>
  <si>
    <t>nl_a5001</t>
  </si>
  <si>
    <t>NI</t>
  </si>
  <si>
    <t>EPP</t>
  </si>
  <si>
    <t>ALDE</t>
  </si>
  <si>
    <t>G-EFA</t>
  </si>
  <si>
    <t>GUE/NGL</t>
  </si>
  <si>
    <t>S&amp;D</t>
  </si>
  <si>
    <t>PY  - 2013</t>
  </si>
  <si>
    <t>SP  - 162</t>
  </si>
  <si>
    <t>EP  - 169</t>
  </si>
  <si>
    <t>VL  - 52</t>
  </si>
  <si>
    <t>Bert Koenders (1958 male, PvDA)</t>
  </si>
  <si>
    <t>Country</t>
  </si>
  <si>
    <t>Name_english</t>
  </si>
  <si>
    <t>Name_short</t>
  </si>
  <si>
    <t>First_PDY_Year</t>
  </si>
  <si>
    <t>Last_PDY_Year</t>
  </si>
  <si>
    <t>Max_Vote</t>
  </si>
  <si>
    <t>Year_of_max_vote</t>
  </si>
  <si>
    <t>Calculations for integration with other databases</t>
  </si>
  <si>
    <t>Last Updated:</t>
  </si>
  <si>
    <t>Update Notes:</t>
  </si>
  <si>
    <t>New Data: ministers after 2014, parlseats_lh after 2013, parlseats_uh after 2013
Legacy Data: None
Format: Needs new parlseats_lh and parlseats_uh formats, new info_parties
Additional data: Could use party logo, party website, party founding, name, merge/split, leader data</t>
  </si>
  <si>
    <t>Info_parties2</t>
  </si>
  <si>
    <t>This sheet contains calculations for integrating databases.</t>
  </si>
  <si>
    <t>Ard van der Steur (1969 male, nl_vvd01)</t>
  </si>
  <si>
    <t>ad interim</t>
  </si>
  <si>
    <t>ad interim during Plasterk's surgery</t>
  </si>
  <si>
    <t>nl_denk01</t>
  </si>
  <si>
    <t>nl_fvd01</t>
  </si>
  <si>
    <t>Denk</t>
  </si>
  <si>
    <t>FvD</t>
  </si>
  <si>
    <t>Think</t>
  </si>
  <si>
    <t>Forum voor Democratie</t>
  </si>
  <si>
    <t>Maroon</t>
  </si>
  <si>
    <t>#800000</t>
  </si>
  <si>
    <t>maroon</t>
  </si>
  <si>
    <t>Forum for Democracy</t>
  </si>
  <si>
    <t>General Seniors' League</t>
  </si>
  <si>
    <t>General Seniors' League &amp; Union 55+</t>
  </si>
  <si>
    <t>ChristianUnion</t>
  </si>
  <si>
    <t>GreenLeft</t>
  </si>
  <si>
    <t>GroenLinks</t>
  </si>
  <si>
    <t>Reformed Political League</t>
  </si>
  <si>
    <t>Gereformeerd Politiek Verbond</t>
  </si>
  <si>
    <t>Party for the Animals</t>
  </si>
  <si>
    <t>PVV</t>
  </si>
  <si>
    <t>VL  - 56</t>
  </si>
  <si>
    <t>PY  - 2017</t>
  </si>
  <si>
    <t>AU  - OTJES, SIMON</t>
  </si>
  <si>
    <t>AU  - VOERMAN, GERRIT</t>
  </si>
  <si>
    <t>DO  - 10.1111/2047-8852.12159</t>
  </si>
  <si>
    <t>SP  - 197</t>
  </si>
  <si>
    <t>EP  - 203</t>
  </si>
  <si>
    <t>Partij voor de Vrijheid-Freedom Party (PVV)</t>
  </si>
  <si>
    <t>50Plus</t>
  </si>
  <si>
    <t>nl_ref_2016_01</t>
  </si>
  <si>
    <t>EU-Ukraine Association Agreement</t>
  </si>
  <si>
    <t>Are you in favour or against the law to approve the Association Agreement betweent he European Union and Ukraine?</t>
  </si>
  <si>
    <t>nl_ref_2018_01</t>
  </si>
  <si>
    <t>Dutch Intelligence and Security Services Act</t>
  </si>
  <si>
    <t>Are you in favour or against the law to approve Dutch Intelligence and Security Act?</t>
  </si>
  <si>
    <t>failed</t>
  </si>
  <si>
    <t>Kiesraad 2019</t>
  </si>
  <si>
    <t>Forum for Democracy; Forum voor Democratie</t>
  </si>
  <si>
    <t>Forum voor Democratie; Forum for Democracy (FVD)</t>
  </si>
  <si>
    <t>Think; Equal</t>
  </si>
  <si>
    <t>post abolished</t>
  </si>
  <si>
    <t>Klaas Dijkhoff (1981 male, nl_vvd01)</t>
  </si>
  <si>
    <t>Rutte III</t>
  </si>
  <si>
    <t>Hugo de Jonge (1977 male, nl_cda01)</t>
  </si>
  <si>
    <t>Kajsa Ollongren (1967 female, nl_d6601)</t>
  </si>
  <si>
    <t>Carola Schouten (1977 female, nl_cu01)</t>
  </si>
  <si>
    <t>Halbe Zijlstra (1969 male, nl_vvd01)</t>
  </si>
  <si>
    <t>Ferdinand Grapperhaus (1959 male, nl_cda01)</t>
  </si>
  <si>
    <t>Ingrid van Engelshoven (1966 female, nl_d6601)</t>
  </si>
  <si>
    <t>Wopke Hoekstra (1975 male, nl_cda01)</t>
  </si>
  <si>
    <t>Ank Bijleveld (1962 female, nl_cda01)</t>
  </si>
  <si>
    <t>Minister of Infrastructure and Water Management</t>
  </si>
  <si>
    <t>Cora van Nieuwenhuizen (1963 female, nl_vvd01)</t>
  </si>
  <si>
    <t>Minister of Economic Affairs and Climate Policy</t>
  </si>
  <si>
    <t>Eric Wiebes (1963 male, nl_vvd01)</t>
  </si>
  <si>
    <t>Minister of Social Affairs and Employment</t>
  </si>
  <si>
    <t>Wouter Koolmees (1977 male, nl_d6601)</t>
  </si>
  <si>
    <t>Sigrid Kaag (1961 female, nl_d6601)</t>
  </si>
  <si>
    <t>Sander Dekker (1975 male, nl_vvd01)</t>
  </si>
  <si>
    <t>Minister of Primary and Secondary Eduaction and Media</t>
  </si>
  <si>
    <t>Arie Slob (1961 male, nl_cu01)</t>
  </si>
  <si>
    <t>Minister of Medical Care</t>
  </si>
  <si>
    <t>Bruno Bruins (1963 male, nl_vvd01)</t>
  </si>
  <si>
    <t>She stepped down temporarilty for health reasons; portfolio distributed between Knops, van Veldhoven, and Bijleveld.</t>
  </si>
  <si>
    <t>Martin van Rijn (1956 male, nl_pvda01)</t>
  </si>
  <si>
    <t>Tamara van Ark (1974 female, nl_vvd01)</t>
  </si>
  <si>
    <t>Raymond Knops (1971 male, nl_cda01)</t>
  </si>
  <si>
    <t>She returned to office, restoring her full portfolio</t>
  </si>
  <si>
    <t>nl_v01</t>
  </si>
  <si>
    <t>Volt</t>
  </si>
  <si>
    <t xml:space="preserve">V </t>
  </si>
  <si>
    <t xml:space="preserve">Volt </t>
  </si>
  <si>
    <t>nl_j01</t>
  </si>
  <si>
    <t>Yes 21</t>
  </si>
  <si>
    <t>Ja 21</t>
  </si>
  <si>
    <t>J</t>
  </si>
  <si>
    <t>Yes21/JA21</t>
  </si>
  <si>
    <t>nl_bbb01</t>
  </si>
  <si>
    <t>Farmer Citizen Movement</t>
  </si>
  <si>
    <t>BBB</t>
  </si>
  <si>
    <t>BoerBurgerBeweging</t>
  </si>
  <si>
    <t>nl_bj01</t>
  </si>
  <si>
    <t>AsOne</t>
  </si>
  <si>
    <t>B1J1</t>
  </si>
  <si>
    <t>AsOne/B1J1</t>
  </si>
  <si>
    <t>Bas Van‘t Wout (1979 male, nl_vvd01)</t>
  </si>
  <si>
    <t>position abolished</t>
  </si>
  <si>
    <t>Tom De Bruijn (1948 male, nl_d6601)</t>
  </si>
  <si>
    <t>position reopened</t>
  </si>
  <si>
    <t>Barbara Visser (1977 female, nl_vvd01)</t>
  </si>
  <si>
    <t>Ben Knapen (1951 male, nl_cda01)</t>
  </si>
  <si>
    <t>AU  - Otjes, Simon</t>
  </si>
  <si>
    <t>AU  - HANSMA, LAUIEN</t>
  </si>
  <si>
    <t>TI  - The Netherlands: Political development and data for 2017</t>
  </si>
  <si>
    <t>TI  - The Netherlands: Political developments and data in 2018</t>
  </si>
  <si>
    <t>TI  - The Netherlands: Political Developments and Data in 2019</t>
  </si>
  <si>
    <t>TI  - The Netherlands: Political Developments and Data in 2020</t>
  </si>
  <si>
    <t>TI  - The Netherlands: Political Developments and Data in 2021</t>
  </si>
  <si>
    <t>JO  - EUROPEAN JOURNAL OF POLITICAL RESEARCH POLITICAL DATA YEARBOOK</t>
  </si>
  <si>
    <t>VL  - 53</t>
  </si>
  <si>
    <t>VL  - 54</t>
  </si>
  <si>
    <t>VL  - 55</t>
  </si>
  <si>
    <t>VL  - 57</t>
  </si>
  <si>
    <t>VL  - 58</t>
  </si>
  <si>
    <t>VL  - 59</t>
  </si>
  <si>
    <t>VL  - 60</t>
  </si>
  <si>
    <t xml:space="preserve">VL  - </t>
  </si>
  <si>
    <t xml:space="preserve">IS  - </t>
  </si>
  <si>
    <t>PB  - John Wiley &amp; Sons, Ltd</t>
  </si>
  <si>
    <t>SN  - 2047-8844</t>
  </si>
  <si>
    <t>UR  - https://doi.org/10.1111/2047-8852.12023</t>
  </si>
  <si>
    <t>UR  - https://doi.org/10.1111/2047-8852.12060</t>
  </si>
  <si>
    <t>UR  - https://doi.org/10.1111/2047-8852.12100</t>
  </si>
  <si>
    <t>UR  - https://doi.org/10.1111/2047-8852.12139</t>
  </si>
  <si>
    <t>UR  - https://doi.org/10.1111/2047-8852.12159</t>
  </si>
  <si>
    <t>UR  - https://doi.org/10.1111/2047-8852.12216</t>
  </si>
  <si>
    <t>UR  - https://doi.org/10.1111/2047-8852.12261</t>
  </si>
  <si>
    <t>UR  - https://doi.org/10.1111/2047-8852.12277</t>
  </si>
  <si>
    <t>UR  - https://doi.org/10.1111/2047-8852.12310</t>
  </si>
  <si>
    <t>UR  - https://doi.org/10.1111/2047-8852.12351</t>
  </si>
  <si>
    <t>DO  - 10.1111/2047-8852.12023</t>
  </si>
  <si>
    <t>DO  - 10.1111/2047-8852.12060</t>
  </si>
  <si>
    <t>DO  - 10.1111/2047-8852.12100</t>
  </si>
  <si>
    <t>DO  - 10.1111/2047-8852.12139</t>
  </si>
  <si>
    <t>DO  - 10.1111/2047-8852.12216</t>
  </si>
  <si>
    <t>DO  - 10.1111/2047-8852.12261</t>
  </si>
  <si>
    <t>DO  - 10.1111/2047-8852.12277</t>
  </si>
  <si>
    <t>DO  - 10.1111/2047-8852.12310</t>
  </si>
  <si>
    <t>DO  - 10.1111/2047-8852.12351</t>
  </si>
  <si>
    <t>SP  - 229</t>
  </si>
  <si>
    <t>SP  - 213</t>
  </si>
  <si>
    <t>SP  - 188</t>
  </si>
  <si>
    <t>SP  - 203</t>
  </si>
  <si>
    <t>SP  - 198</t>
  </si>
  <si>
    <t>SP  - 261</t>
  </si>
  <si>
    <t>SP  - 273</t>
  </si>
  <si>
    <t xml:space="preserve">SP  - </t>
  </si>
  <si>
    <t>EP  - 234</t>
  </si>
  <si>
    <t>EP  - 193</t>
  </si>
  <si>
    <t>EP  - 211</t>
  </si>
  <si>
    <t>EP  - 204</t>
  </si>
  <si>
    <t>EP  - 271</t>
  </si>
  <si>
    <t>EP  - 282</t>
  </si>
  <si>
    <t xml:space="preserve">EP  - </t>
  </si>
  <si>
    <t>PY  - 2014</t>
  </si>
  <si>
    <t>PY  - 2015</t>
  </si>
  <si>
    <t>PY  - 2016</t>
  </si>
  <si>
    <t>PY  - 2018</t>
  </si>
  <si>
    <t>PY  - 2019</t>
  </si>
  <si>
    <t>PY  - 2020</t>
  </si>
  <si>
    <t>PY  - 2021</t>
  </si>
  <si>
    <t>PY  - 2022</t>
  </si>
  <si>
    <t>Rutte IV</t>
  </si>
  <si>
    <t>Hanke Bruins Slot (1977 female, nl_cda01)</t>
  </si>
  <si>
    <t>Micky Adriaansens (1964 female, nl_vvd01)</t>
  </si>
  <si>
    <t>Mark Harbers (1969 male, nl_vvd01)</t>
  </si>
  <si>
    <t>Minister van Justitie en Veiligheid</t>
  </si>
  <si>
    <t>Minister of Justice and Security</t>
  </si>
  <si>
    <t>Dilan Ye¸silgöz (1977 female, nl_vvd01)</t>
  </si>
  <si>
    <t>Henk Staghouwer (1962 male, nl_cu01)</t>
  </si>
  <si>
    <t>Robbert Dijkgraaf (1960 male, nl_d6601)</t>
  </si>
  <si>
    <t>Karien VanGennip (1968 female, nl_cda01)</t>
  </si>
  <si>
    <t>Ernst Kuipers (1959 male, nl_d6601)</t>
  </si>
  <si>
    <t>Minister of Poverty Policy, Participation, and Pensions</t>
  </si>
  <si>
    <t>Liesje Schreinemacher (1983 female, nl_vvd01)</t>
  </si>
  <si>
    <t>Minister for Climate Policy and Energy</t>
  </si>
  <si>
    <t>Minister voor Klimaat en Energie</t>
  </si>
  <si>
    <t>Rob Jetten (1987 male, nl_d6601)</t>
  </si>
  <si>
    <t>Minister for Long-term Care and Sport</t>
  </si>
  <si>
    <t>Minister voor Langdurige Zorg en Sport</t>
  </si>
  <si>
    <t>Conny Helder (1958 female, nl_vvd01)</t>
  </si>
  <si>
    <t>Minister for Nature and Nitrogen Policy</t>
  </si>
  <si>
    <t>Minister voor Natuur en Stikstof</t>
  </si>
  <si>
    <t>Christianne VanderWal (1973 female, nl_vvd01)</t>
  </si>
  <si>
    <t>Minister of Primary and Secondary Eduaction</t>
  </si>
  <si>
    <t>Minister voor Primair en Voorgezet Onderwijs</t>
  </si>
  <si>
    <t>Dennis Wiersma (1986 male, nl_vvd01)</t>
  </si>
  <si>
    <t>Minister for Legal Protection</t>
  </si>
  <si>
    <t>Minister voor Rechtsbescherming</t>
  </si>
  <si>
    <t>Franc Weerwind (1964 male, nl_d6601)</t>
  </si>
  <si>
    <t>Minister for Housing and Spatial Planning</t>
  </si>
  <si>
    <t>Minister voor Volkshuisvesting en Ruimtelijke Ordening</t>
  </si>
  <si>
    <t>Minister of Agriculture, Nature, and Food Quality</t>
  </si>
  <si>
    <t>Piet Adema (1964 male, nl_cu01)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</si>
</sst>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409]d\-mmm\-yyyy;@"/>
  </numFmts>
  <fonts count="43">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3"/>
      <name val="Calibri"/>
      <family val="3"/>
      <charset val="134"/>
    </font>
    <font>
      <sz val="11"/>
      <name val="Calibri"/>
      <family val="3"/>
      <charset val="134"/>
    </font>
    <font>
      <b/>
      <sz val="11"/>
      <name val="Calibri"/>
      <family val="3"/>
      <charset val="134"/>
    </font>
    <font>
      <sz val="8"/>
      <color rgb="FF333333"/>
      <name val="Verdana"/>
      <family val="2"/>
    </font>
    <font>
      <sz val="8"/>
      <color rgb="FF222222"/>
      <name val="Consolas"/>
      <family val="3"/>
    </font>
    <font>
      <i/>
      <sz val="11"/>
      <color rgb="FF222222"/>
      <name val="Arial"/>
      <family val="2"/>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 fillId="0" borderId="0" applyFont="0" applyFill="0" applyBorder="0" applyAlignment="0" applyProtection="0"/>
  </cellStyleXfs>
  <cellXfs count="213">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64" fontId="6" fillId="26" borderId="0" xfId="0" applyNumberFormat="1" applyFont="1" applyFill="1">
      <alignment horizontal="left" vertical="top"/>
    </xf>
    <xf numFmtId="15" fontId="6" fillId="0" borderId="2" xfId="0" applyNumberFormat="1" applyFont="1" applyBorder="1">
      <alignment horizontal="left" vertical="top"/>
    </xf>
    <xf numFmtId="164" fontId="6" fillId="26" borderId="14" xfId="0" applyNumberFormat="1" applyFont="1" applyFill="1" applyBorder="1">
      <alignment horizontal="left" vertical="top"/>
    </xf>
    <xf numFmtId="15" fontId="6" fillId="26" borderId="2"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49" fontId="37" fillId="0" borderId="0" xfId="0" applyNumberFormat="1" applyFont="1" applyAlignment="1">
      <alignment vertical="center"/>
    </xf>
    <xf numFmtId="0" fontId="38" fillId="0" borderId="0" xfId="0" applyFont="1" applyAlignment="1">
      <alignment vertical="center"/>
    </xf>
    <xf numFmtId="0" fontId="39" fillId="0" borderId="0" xfId="0" applyFont="1" applyAlignment="1">
      <alignment vertical="center"/>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4" fontId="31" fillId="36" borderId="0" xfId="0" applyNumberFormat="1" applyFont="1" applyFill="1">
      <alignment horizontal="left" vertical="top"/>
    </xf>
    <xf numFmtId="0" fontId="6" fillId="0" borderId="0" xfId="2" applyFont="1" applyAlignment="1">
      <alignment horizontal="left" wrapText="1"/>
    </xf>
    <xf numFmtId="0" fontId="6" fillId="0" borderId="0" xfId="2" applyFont="1" applyAlignment="1">
      <alignment wrapText="1"/>
    </xf>
    <xf numFmtId="10" fontId="6" fillId="0" borderId="0" xfId="45" applyNumberFormat="1" applyFont="1" applyAlignment="1">
      <alignment horizontal="left" vertical="top"/>
    </xf>
    <xf numFmtId="10" fontId="6" fillId="0" borderId="0" xfId="45" applyNumberFormat="1" applyFont="1" applyFill="1" applyBorder="1" applyAlignment="1" applyProtection="1">
      <alignment horizontal="left" vertical="top"/>
      <protection locked="0"/>
    </xf>
    <xf numFmtId="10" fontId="6" fillId="0" borderId="0" xfId="45" applyNumberFormat="1" applyFont="1" applyFill="1" applyBorder="1" applyAlignment="1">
      <alignment horizontal="left" vertical="top"/>
    </xf>
    <xf numFmtId="0" fontId="6" fillId="37" borderId="0" xfId="0" applyFont="1" applyFill="1">
      <alignment horizontal="left" vertical="top"/>
    </xf>
    <xf numFmtId="0" fontId="6" fillId="37" borderId="2" xfId="0" applyFont="1" applyFill="1" applyBorder="1">
      <alignment horizontal="left" vertical="top"/>
    </xf>
    <xf numFmtId="3" fontId="6" fillId="37" borderId="0" xfId="0" applyNumberFormat="1" applyFont="1" applyFill="1" applyAlignment="1">
      <alignment horizontal="left" vertical="top" wrapText="1"/>
    </xf>
    <xf numFmtId="165"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6" fontId="6" fillId="37" borderId="0" xfId="0" applyNumberFormat="1" applyFont="1" applyFill="1" applyProtection="1">
      <alignment horizontal="left" vertical="top"/>
      <protection locked="0"/>
    </xf>
    <xf numFmtId="166"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6" fontId="6" fillId="37" borderId="0" xfId="3" applyNumberFormat="1" applyFont="1" applyFill="1" applyAlignment="1">
      <alignment horizontal="left" vertical="top"/>
    </xf>
    <xf numFmtId="166"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0" fontId="26" fillId="37" borderId="0" xfId="0" applyFont="1" applyFill="1" applyAlignment="1"/>
    <xf numFmtId="3" fontId="6" fillId="37" borderId="2" xfId="3" applyNumberFormat="1" applyFont="1" applyFill="1" applyBorder="1" applyAlignment="1">
      <alignment horizontal="left" vertical="top"/>
    </xf>
    <xf numFmtId="10" fontId="36" fillId="0" borderId="0" xfId="45" applyNumberFormat="1" applyFont="1" applyFill="1" applyBorder="1" applyAlignment="1">
      <alignment horizontal="left" vertical="top"/>
    </xf>
    <xf numFmtId="10" fontId="6" fillId="0" borderId="2" xfId="0" applyNumberFormat="1" applyFont="1" applyBorder="1" applyProtection="1">
      <alignment horizontal="left" vertical="top"/>
      <protection locked="0"/>
    </xf>
    <xf numFmtId="0" fontId="6" fillId="38" borderId="0" xfId="46" applyFont="1" applyFill="1" applyAlignment="1">
      <alignment horizontal="left" vertical="top" wrapText="1"/>
    </xf>
    <xf numFmtId="0" fontId="6" fillId="25" borderId="0" xfId="46" applyFont="1" applyFill="1" applyAlignment="1">
      <alignment horizontal="left" vertical="top" wrapText="1"/>
    </xf>
    <xf numFmtId="170" fontId="6" fillId="39" borderId="0" xfId="46" applyNumberFormat="1" applyFont="1" applyFill="1">
      <alignment horizontal="left" vertical="top"/>
    </xf>
    <xf numFmtId="0" fontId="26" fillId="29" borderId="0" xfId="46" applyFont="1" applyFill="1">
      <alignment horizontal="left" vertical="top"/>
    </xf>
    <xf numFmtId="170" fontId="40" fillId="0" borderId="0" xfId="46" applyNumberFormat="1" applyFont="1">
      <alignment horizontal="left" vertical="top"/>
    </xf>
    <xf numFmtId="170" fontId="41" fillId="0" borderId="0" xfId="46" applyNumberFormat="1" applyFont="1">
      <alignment horizontal="left" vertical="top"/>
    </xf>
    <xf numFmtId="166" fontId="6" fillId="0" borderId="0" xfId="46" applyNumberFormat="1" applyFont="1">
      <alignment horizontal="left" vertical="top"/>
    </xf>
    <xf numFmtId="170" fontId="6" fillId="0" borderId="0" xfId="48"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2" fontId="6" fillId="0" borderId="0" xfId="46" applyNumberFormat="1" applyFont="1">
      <alignment horizontal="left" vertical="top"/>
    </xf>
    <xf numFmtId="173" fontId="6" fillId="40" borderId="0" xfId="46" applyNumberFormat="1" applyFont="1" applyFill="1" applyAlignment="1">
      <alignment vertical="top"/>
    </xf>
    <xf numFmtId="173" fontId="6" fillId="37" borderId="0" xfId="46" applyNumberFormat="1" applyFont="1" applyFill="1">
      <alignment horizontal="left" vertical="top"/>
    </xf>
    <xf numFmtId="173" fontId="6" fillId="37" borderId="0" xfId="46" applyNumberFormat="1" applyFont="1" applyFill="1" applyAlignment="1">
      <alignment vertical="top"/>
    </xf>
    <xf numFmtId="0" fontId="6" fillId="40" borderId="0" xfId="46" applyFont="1" applyFill="1" applyAlignment="1">
      <alignment vertical="top" wrapText="1"/>
    </xf>
    <xf numFmtId="0" fontId="30" fillId="34" borderId="0" xfId="46" applyFont="1" applyFill="1" applyAlignment="1">
      <alignment horizontal="left" vertical="top" wrapText="1"/>
    </xf>
    <xf numFmtId="0" fontId="42" fillId="0" borderId="0" xfId="0" applyFont="1">
      <alignment horizontal="left" vertical="top"/>
    </xf>
    <xf numFmtId="166" fontId="6" fillId="0" borderId="0" xfId="45" applyNumberFormat="1" applyFont="1" applyFill="1" applyAlignment="1" applyProtection="1">
      <alignment horizontal="left" vertical="top"/>
      <protection locked="0"/>
    </xf>
    <xf numFmtId="3" fontId="6" fillId="0" borderId="0" xfId="0" applyNumberFormat="1" applyFont="1" applyAlignment="1">
      <alignment horizontal="right" vertical="center"/>
    </xf>
    <xf numFmtId="166" fontId="6" fillId="0" borderId="0" xfId="45" applyNumberFormat="1" applyFont="1" applyFill="1" applyBorder="1" applyAlignment="1">
      <alignment horizontal="right" vertical="center"/>
    </xf>
    <xf numFmtId="0" fontId="6" fillId="0" borderId="0" xfId="0" applyFont="1" applyAlignment="1">
      <alignment horizontal="right" vertical="center"/>
    </xf>
    <xf numFmtId="166" fontId="6" fillId="0" borderId="0" xfId="0" applyNumberFormat="1" applyFont="1" applyProtection="1">
      <alignment horizontal="left" vertical="top"/>
      <protection locked="0"/>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xf numFmtId="0" fontId="6" fillId="0" borderId="0" xfId="0" applyFont="1" applyAlignment="1"/>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Title 2" xfId="42" xr:uid="{00000000-0005-0000-0000-00002E000000}"/>
    <cellStyle name="Total 2" xfId="43" xr:uid="{00000000-0005-0000-0000-00002F000000}"/>
    <cellStyle name="Warning Text 2" xfId="44" xr:uid="{00000000-0005-0000-0000-000030000000}"/>
  </cellStyles>
  <dxfs count="35">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08984375" defaultRowHeight="10.5"/>
  <cols>
    <col min="1" max="1" width="11.90625" style="101" customWidth="1"/>
    <col min="2" max="3" width="16.08984375" style="101" customWidth="1"/>
    <col min="4" max="4" width="17.36328125" style="101" customWidth="1"/>
    <col min="5" max="11" width="16.08984375" style="101" customWidth="1"/>
    <col min="12" max="16" width="13.54296875" style="101" customWidth="1"/>
    <col min="17" max="17" width="27.36328125" style="101" customWidth="1"/>
    <col min="18" max="16384" width="9.08984375" style="101"/>
  </cols>
  <sheetData>
    <row r="1" spans="1:17" ht="26">
      <c r="A1" s="209" t="s">
        <v>296</v>
      </c>
      <c r="B1" s="209"/>
      <c r="C1" s="209"/>
      <c r="D1" s="209"/>
      <c r="E1" s="156"/>
      <c r="F1" s="156"/>
      <c r="G1" s="156"/>
      <c r="H1" s="156"/>
      <c r="I1" s="156"/>
      <c r="J1" s="156"/>
      <c r="K1" s="156"/>
      <c r="L1" s="197" t="s">
        <v>1003</v>
      </c>
      <c r="M1" s="198">
        <v>42253</v>
      </c>
      <c r="N1" s="199"/>
      <c r="O1" s="199"/>
      <c r="P1" s="199"/>
      <c r="Q1" s="199"/>
    </row>
    <row r="2" spans="1:17" ht="69" customHeight="1">
      <c r="A2" s="208"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Netherlands.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Netherlands,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Netherlands and during which periods, and provides additional information and information for editors and country authors.  If you have any questions, please email the PDY editors.  Contact information can be found at http://www.politicaldatayearbook.com/AboutUs.aspx</v>
      </c>
      <c r="B2" s="208"/>
      <c r="C2" s="208"/>
      <c r="D2" s="208"/>
      <c r="E2" s="208"/>
      <c r="F2" s="208"/>
      <c r="G2" s="208"/>
      <c r="H2" s="208"/>
      <c r="I2" s="208"/>
      <c r="J2" s="208"/>
      <c r="K2" s="208"/>
      <c r="L2" s="200" t="s">
        <v>1004</v>
      </c>
      <c r="M2" s="210" t="s">
        <v>1005</v>
      </c>
      <c r="N2" s="210"/>
      <c r="O2" s="210"/>
      <c r="P2" s="210"/>
      <c r="Q2" s="210"/>
    </row>
    <row r="3" spans="1:17">
      <c r="A3" s="118" t="s">
        <v>6</v>
      </c>
      <c r="B3" s="119" t="s">
        <v>1</v>
      </c>
      <c r="C3" s="120" t="s">
        <v>86</v>
      </c>
      <c r="D3" s="120" t="s">
        <v>295</v>
      </c>
      <c r="E3" s="120" t="s">
        <v>87</v>
      </c>
      <c r="F3" s="121" t="s">
        <v>141</v>
      </c>
      <c r="G3" s="121" t="s">
        <v>88</v>
      </c>
      <c r="H3" s="120" t="s">
        <v>89</v>
      </c>
      <c r="I3" s="120" t="s">
        <v>90</v>
      </c>
      <c r="J3" s="120" t="s">
        <v>91</v>
      </c>
      <c r="K3" s="120" t="s">
        <v>92</v>
      </c>
      <c r="L3" s="122" t="s">
        <v>2</v>
      </c>
      <c r="M3" s="123" t="s">
        <v>0</v>
      </c>
      <c r="N3" s="123" t="s">
        <v>85</v>
      </c>
      <c r="O3" s="122" t="s">
        <v>142</v>
      </c>
      <c r="P3" s="122" t="s">
        <v>1006</v>
      </c>
      <c r="Q3" s="201" t="s">
        <v>143</v>
      </c>
    </row>
    <row r="4" spans="1:17" ht="105">
      <c r="A4" s="124" t="s">
        <v>144</v>
      </c>
      <c r="B4" s="124" t="s">
        <v>145</v>
      </c>
      <c r="C4" s="124" t="s">
        <v>146</v>
      </c>
      <c r="D4" s="124" t="s">
        <v>147</v>
      </c>
      <c r="E4" s="124" t="s">
        <v>148</v>
      </c>
      <c r="F4" s="125" t="s">
        <v>149</v>
      </c>
      <c r="G4" s="125" t="s">
        <v>150</v>
      </c>
      <c r="H4" s="124" t="s">
        <v>151</v>
      </c>
      <c r="I4" s="124" t="s">
        <v>152</v>
      </c>
      <c r="J4" s="124" t="s">
        <v>153</v>
      </c>
      <c r="K4" s="124" t="s">
        <v>154</v>
      </c>
      <c r="L4" s="124" t="s">
        <v>155</v>
      </c>
      <c r="M4" s="124" t="s">
        <v>156</v>
      </c>
      <c r="N4" s="124" t="s">
        <v>157</v>
      </c>
      <c r="O4" s="124" t="s">
        <v>158</v>
      </c>
      <c r="P4" s="124" t="s">
        <v>1007</v>
      </c>
      <c r="Q4" s="124" t="s">
        <v>159</v>
      </c>
    </row>
    <row r="5" spans="1:17" ht="42">
      <c r="A5" s="124" t="str">
        <f>"Status for "&amp;A1</f>
        <v>Status for Netherlands</v>
      </c>
      <c r="B5" s="124" t="s">
        <v>160</v>
      </c>
      <c r="C5" s="124"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1991-2008</v>
      </c>
      <c r="D5" s="124"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1991-2022</v>
      </c>
      <c r="E5" s="124"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1994-2021</v>
      </c>
      <c r="F5" s="125"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1994-2003</v>
      </c>
      <c r="G5" s="125"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1991-2019</v>
      </c>
      <c r="H5" s="124" t="str">
        <f>IF(MAX(parlseats_uh!$A$1:$ZZ$1)&lt;1,"Tab is grey to indicate that this information is not collected for "&amp;$A$1,IF(MAX(parlseats_uh!$A$1:$ZZ$1)=MIN(parlseats_uh!$A$1:$ZZ$1),"Dataset includes only "&amp;YEAR(MAX(parlseats_uh!$A$1:$ZZ$1)),"Dataset includes years "&amp;YEAR(MIN(parlseats_uh!$A$1:$ZZ$1))&amp;"-"&amp;YEAR(MAX(parlseats_uh!$A$1:$ZZ$1))))</f>
        <v>Dataset includes years 1991-2003</v>
      </c>
      <c r="I5" s="124"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4"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Netherlands</v>
      </c>
      <c r="K5" s="124" t="str">
        <f>IF(MAX(refvotes!$A$2:$ZZ$2)&lt;1,"Tab is grey to indicate that this information is not collected for "&amp;$A$1,IF(MAX(refvotes!$A$2:$ZZ$2)=MIN(refvotes!$A$2:$ZZ$2),"Dataset includes only "&amp;YEAR(MAX(refvotes!$A$2:$ZZ$2)),"Dataset includes years "&amp;YEAR(MIN(refvotes!$A$2:$ZZ$2))&amp;"-"&amp;YEAR(MAX(refvotes!$A$2:$ZZ$2))))</f>
        <v>Dataset includes years 2005-2018</v>
      </c>
      <c r="L5" s="124" t="s">
        <v>160</v>
      </c>
      <c r="M5" s="124" t="s">
        <v>160</v>
      </c>
      <c r="N5" s="124" t="s">
        <v>160</v>
      </c>
      <c r="O5" s="124" t="s">
        <v>160</v>
      </c>
      <c r="P5" s="124" t="s">
        <v>160</v>
      </c>
      <c r="Q5" s="124" t="s">
        <v>161</v>
      </c>
    </row>
    <row r="6" spans="1:17" ht="21">
      <c r="A6" s="124" t="str">
        <f>"Special notes for "&amp;A1</f>
        <v>Special notes for Netherlands</v>
      </c>
      <c r="B6" s="124"/>
      <c r="C6" s="124"/>
      <c r="D6" s="124"/>
      <c r="E6" s="124"/>
      <c r="F6" s="124"/>
      <c r="G6" s="124"/>
      <c r="H6" s="124"/>
      <c r="I6" s="124"/>
      <c r="J6" s="124"/>
      <c r="K6" s="124"/>
      <c r="L6" s="124"/>
      <c r="M6" s="124"/>
      <c r="N6" s="124"/>
      <c r="Q6" s="124"/>
    </row>
    <row r="7" spans="1:17" ht="294">
      <c r="A7" s="126" t="s">
        <v>162</v>
      </c>
      <c r="B7" s="126" t="s">
        <v>163</v>
      </c>
      <c r="C7" s="126"/>
      <c r="D7" s="126" t="s">
        <v>110</v>
      </c>
      <c r="E7" s="126"/>
      <c r="F7" s="126" t="s">
        <v>164</v>
      </c>
      <c r="G7" s="126"/>
      <c r="H7" s="126" t="s">
        <v>164</v>
      </c>
      <c r="I7" s="126"/>
      <c r="J7" s="126"/>
      <c r="K7" s="126" t="s">
        <v>165</v>
      </c>
      <c r="L7" s="126" t="s">
        <v>84</v>
      </c>
      <c r="M7" s="126" t="s">
        <v>166</v>
      </c>
      <c r="N7" s="126" t="s">
        <v>167</v>
      </c>
      <c r="O7" s="126" t="s">
        <v>166</v>
      </c>
      <c r="P7" s="126"/>
      <c r="Q7" s="126" t="s">
        <v>168</v>
      </c>
    </row>
    <row r="8" spans="1:17">
      <c r="A8" s="124"/>
      <c r="B8" s="124"/>
      <c r="C8" s="124"/>
      <c r="D8" s="124"/>
      <c r="E8" s="124"/>
      <c r="F8" s="124"/>
      <c r="G8" s="124"/>
      <c r="H8" s="124"/>
      <c r="I8" s="124"/>
      <c r="J8" s="124"/>
      <c r="K8" s="124"/>
      <c r="L8" s="124"/>
      <c r="M8" s="124"/>
      <c r="N8" s="124"/>
    </row>
    <row r="13" spans="1:17">
      <c r="A13" s="127"/>
    </row>
  </sheetData>
  <mergeCells count="3">
    <mergeCell ref="A2:K2"/>
    <mergeCell ref="A1:D1"/>
    <mergeCell ref="M2:Q2"/>
  </mergeCells>
  <conditionalFormatting sqref="C4:C5">
    <cfRule type="expression" dxfId="34"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D11" activePane="bottomRight" state="frozen"/>
      <selection activeCell="I6" sqref="I6"/>
      <selection pane="topRight" activeCell="I6" sqref="I6"/>
      <selection pane="bottomLeft" activeCell="I6" sqref="I6"/>
      <selection pane="bottomRight"/>
    </sheetView>
  </sheetViews>
  <sheetFormatPr defaultColWidth="9.08984375" defaultRowHeight="13.5" customHeight="1"/>
  <cols>
    <col min="1" max="1" width="9.08984375" style="165"/>
    <col min="2" max="2" width="11" style="165" customWidth="1"/>
    <col min="3" max="3" width="16.90625" style="165" customWidth="1"/>
    <col min="4" max="4" width="10.36328125" style="165" customWidth="1"/>
    <col min="5" max="5" width="8.90625" style="165" customWidth="1"/>
    <col min="6" max="16384" width="9.08984375" style="165"/>
  </cols>
  <sheetData>
    <row r="1" spans="1:77" ht="46.5" customHeight="1">
      <c r="A1" s="165" t="s">
        <v>36</v>
      </c>
      <c r="C1" s="166"/>
      <c r="D1" s="167" t="s">
        <v>37</v>
      </c>
      <c r="F1" s="167" t="s">
        <v>40</v>
      </c>
      <c r="H1" s="166"/>
      <c r="I1" s="167" t="s">
        <v>37</v>
      </c>
      <c r="K1" s="167" t="s">
        <v>40</v>
      </c>
      <c r="M1" s="166"/>
      <c r="N1" s="167" t="s">
        <v>37</v>
      </c>
      <c r="P1" s="167" t="s">
        <v>40</v>
      </c>
      <c r="R1" s="166"/>
      <c r="S1" s="167" t="s">
        <v>37</v>
      </c>
      <c r="U1" s="167" t="s">
        <v>40</v>
      </c>
      <c r="W1" s="166"/>
      <c r="X1" s="167" t="s">
        <v>37</v>
      </c>
      <c r="Z1" s="167" t="s">
        <v>40</v>
      </c>
      <c r="AB1" s="166"/>
      <c r="AC1" s="167" t="s">
        <v>37</v>
      </c>
      <c r="AE1" s="167" t="s">
        <v>40</v>
      </c>
      <c r="AG1" s="166"/>
      <c r="AH1" s="167" t="s">
        <v>37</v>
      </c>
      <c r="AJ1" s="167" t="s">
        <v>40</v>
      </c>
      <c r="AL1" s="166"/>
      <c r="AM1" s="167" t="s">
        <v>37</v>
      </c>
      <c r="AO1" s="167" t="s">
        <v>40</v>
      </c>
      <c r="AQ1" s="166"/>
      <c r="AR1" s="167" t="s">
        <v>37</v>
      </c>
      <c r="AT1" s="167" t="s">
        <v>40</v>
      </c>
      <c r="AV1" s="166"/>
      <c r="AW1" s="167" t="s">
        <v>37</v>
      </c>
      <c r="AY1" s="167" t="s">
        <v>40</v>
      </c>
      <c r="BA1" s="166"/>
      <c r="BB1" s="167" t="s">
        <v>37</v>
      </c>
      <c r="BD1" s="167" t="s">
        <v>40</v>
      </c>
      <c r="BF1" s="166"/>
      <c r="BG1" s="167" t="s">
        <v>37</v>
      </c>
      <c r="BI1" s="167" t="s">
        <v>40</v>
      </c>
      <c r="BK1" s="166"/>
      <c r="BL1" s="167" t="s">
        <v>37</v>
      </c>
      <c r="BN1" s="167" t="s">
        <v>40</v>
      </c>
      <c r="BP1" s="166"/>
      <c r="BQ1" s="167" t="s">
        <v>37</v>
      </c>
      <c r="BS1" s="167" t="s">
        <v>40</v>
      </c>
      <c r="BU1" s="166"/>
      <c r="BV1" s="167" t="s">
        <v>37</v>
      </c>
      <c r="BX1" s="167" t="s">
        <v>40</v>
      </c>
    </row>
    <row r="2" spans="1:77" ht="13.5" customHeight="1">
      <c r="A2" s="165" t="s">
        <v>19</v>
      </c>
      <c r="C2" s="166"/>
      <c r="D2" s="168"/>
      <c r="F2" s="168"/>
      <c r="H2" s="166"/>
      <c r="I2" s="168"/>
      <c r="K2" s="168"/>
      <c r="M2" s="166"/>
      <c r="N2" s="168"/>
      <c r="P2" s="168"/>
      <c r="R2" s="166"/>
      <c r="S2" s="168"/>
      <c r="U2" s="168"/>
      <c r="W2" s="166"/>
      <c r="X2" s="168"/>
      <c r="Z2" s="168"/>
      <c r="AB2" s="166"/>
      <c r="AC2" s="168"/>
      <c r="AE2" s="168"/>
      <c r="AG2" s="166"/>
      <c r="AH2" s="168"/>
      <c r="AJ2" s="168"/>
      <c r="AL2" s="166"/>
      <c r="AM2" s="168"/>
      <c r="AO2" s="168"/>
      <c r="AQ2" s="166"/>
      <c r="AR2" s="168"/>
      <c r="AT2" s="168"/>
      <c r="AV2" s="166"/>
      <c r="AW2" s="168"/>
      <c r="AY2" s="168"/>
      <c r="BA2" s="166"/>
      <c r="BB2" s="168"/>
      <c r="BD2" s="168"/>
      <c r="BF2" s="166"/>
      <c r="BG2" s="168"/>
      <c r="BI2" s="168"/>
      <c r="BK2" s="166"/>
      <c r="BL2" s="168"/>
      <c r="BN2" s="168"/>
      <c r="BP2" s="166"/>
      <c r="BQ2" s="168"/>
      <c r="BS2" s="168"/>
      <c r="BU2" s="166"/>
      <c r="BV2" s="168"/>
      <c r="BX2" s="168"/>
    </row>
    <row r="3" spans="1:77" ht="13.5" customHeight="1">
      <c r="A3" s="165" t="s">
        <v>129</v>
      </c>
      <c r="C3" s="166"/>
      <c r="D3" s="168"/>
      <c r="F3" s="168"/>
      <c r="H3" s="166"/>
      <c r="I3" s="168"/>
      <c r="K3" s="168"/>
      <c r="M3" s="166"/>
      <c r="N3" s="168"/>
      <c r="P3" s="168"/>
      <c r="R3" s="166"/>
      <c r="S3" s="168"/>
      <c r="U3" s="168"/>
      <c r="W3" s="166"/>
      <c r="X3" s="168"/>
      <c r="Z3" s="168"/>
      <c r="AB3" s="166"/>
      <c r="AC3" s="168"/>
      <c r="AE3" s="168"/>
      <c r="AG3" s="166"/>
      <c r="AH3" s="168"/>
      <c r="AJ3" s="168"/>
      <c r="AL3" s="166"/>
      <c r="AM3" s="168"/>
      <c r="AO3" s="168"/>
      <c r="AQ3" s="166"/>
      <c r="AR3" s="168"/>
      <c r="AT3" s="168"/>
      <c r="AV3" s="166"/>
      <c r="AW3" s="168"/>
      <c r="AY3" s="168"/>
      <c r="BA3" s="166"/>
      <c r="BB3" s="168"/>
      <c r="BD3" s="168"/>
      <c r="BF3" s="166"/>
      <c r="BG3" s="168"/>
      <c r="BI3" s="168"/>
      <c r="BK3" s="166"/>
      <c r="BL3" s="168"/>
      <c r="BN3" s="168"/>
      <c r="BP3" s="166"/>
      <c r="BQ3" s="168"/>
      <c r="BS3" s="168"/>
      <c r="BU3" s="166"/>
      <c r="BV3" s="168"/>
      <c r="BX3" s="168"/>
    </row>
    <row r="4" spans="1:77" ht="13.5" customHeight="1">
      <c r="A4" s="169" t="s">
        <v>22</v>
      </c>
      <c r="C4" s="166"/>
      <c r="D4" s="170"/>
      <c r="E4" s="171"/>
      <c r="F4" s="170"/>
      <c r="H4" s="166"/>
      <c r="J4" s="171"/>
      <c r="K4" s="170"/>
      <c r="M4" s="166"/>
      <c r="N4" s="170"/>
      <c r="O4" s="171"/>
      <c r="P4" s="170"/>
      <c r="R4" s="166"/>
      <c r="S4" s="170"/>
      <c r="T4" s="171"/>
      <c r="U4" s="170"/>
      <c r="W4" s="166"/>
      <c r="X4" s="171"/>
      <c r="Y4" s="171"/>
      <c r="Z4" s="170"/>
      <c r="AB4" s="166"/>
      <c r="AC4" s="170"/>
      <c r="AD4" s="171"/>
      <c r="AE4" s="170"/>
      <c r="AG4" s="166"/>
      <c r="AH4" s="170"/>
      <c r="AI4" s="171"/>
      <c r="AJ4" s="170"/>
      <c r="AL4" s="166"/>
      <c r="AM4" s="170"/>
      <c r="AN4" s="171"/>
      <c r="AO4" s="170"/>
      <c r="AQ4" s="166"/>
      <c r="AR4" s="170"/>
      <c r="AS4" s="171"/>
      <c r="AT4" s="170"/>
      <c r="AV4" s="166"/>
      <c r="AW4" s="170"/>
      <c r="AX4" s="171"/>
      <c r="AY4" s="170"/>
      <c r="BA4" s="166"/>
      <c r="BB4" s="170"/>
      <c r="BC4" s="171"/>
      <c r="BD4" s="170"/>
      <c r="BF4" s="166"/>
      <c r="BG4" s="170"/>
      <c r="BH4" s="171"/>
      <c r="BI4" s="170"/>
      <c r="BK4" s="166"/>
      <c r="BL4" s="170"/>
      <c r="BM4" s="171"/>
      <c r="BN4" s="170"/>
      <c r="BP4" s="166"/>
      <c r="BQ4" s="170"/>
      <c r="BR4" s="171"/>
      <c r="BS4" s="170"/>
      <c r="BU4" s="166"/>
      <c r="BV4" s="170"/>
      <c r="BW4" s="171"/>
      <c r="BX4" s="170"/>
    </row>
    <row r="5" spans="1:77" ht="13.5" customHeight="1">
      <c r="A5" s="169" t="s">
        <v>23</v>
      </c>
      <c r="C5" s="166"/>
      <c r="D5" s="170"/>
      <c r="E5" s="171"/>
      <c r="F5" s="170"/>
      <c r="H5" s="166"/>
      <c r="J5" s="171"/>
      <c r="K5" s="170"/>
      <c r="M5" s="166"/>
      <c r="N5" s="170"/>
      <c r="O5" s="171"/>
      <c r="P5" s="170"/>
      <c r="R5" s="166"/>
      <c r="S5" s="170"/>
      <c r="T5" s="171"/>
      <c r="U5" s="170"/>
      <c r="W5" s="166"/>
      <c r="X5" s="171"/>
      <c r="Y5" s="171"/>
      <c r="Z5" s="170"/>
      <c r="AB5" s="166"/>
      <c r="AC5" s="170"/>
      <c r="AD5" s="171"/>
      <c r="AE5" s="170"/>
      <c r="AG5" s="166"/>
      <c r="AH5" s="170"/>
      <c r="AI5" s="171"/>
      <c r="AJ5" s="170"/>
      <c r="AL5" s="166"/>
      <c r="AM5" s="170"/>
      <c r="AN5" s="171"/>
      <c r="AO5" s="170"/>
      <c r="AQ5" s="166"/>
      <c r="AR5" s="170"/>
      <c r="AS5" s="171"/>
      <c r="AT5" s="170"/>
      <c r="AV5" s="166"/>
      <c r="AW5" s="170"/>
      <c r="AX5" s="171"/>
      <c r="AY5" s="170"/>
      <c r="BA5" s="166"/>
      <c r="BB5" s="170"/>
      <c r="BC5" s="171"/>
      <c r="BD5" s="170"/>
      <c r="BF5" s="166"/>
      <c r="BG5" s="170"/>
      <c r="BH5" s="171"/>
      <c r="BI5" s="170"/>
      <c r="BK5" s="166"/>
      <c r="BL5" s="170"/>
      <c r="BM5" s="171"/>
      <c r="BN5" s="170"/>
      <c r="BP5" s="166"/>
      <c r="BQ5" s="170"/>
      <c r="BR5" s="171"/>
      <c r="BS5" s="170"/>
      <c r="BU5" s="166"/>
      <c r="BV5" s="170"/>
      <c r="BW5" s="171"/>
      <c r="BX5" s="170"/>
    </row>
    <row r="6" spans="1:77" ht="13.5" customHeight="1">
      <c r="A6" s="169" t="s">
        <v>60</v>
      </c>
      <c r="C6" s="166"/>
      <c r="D6" s="172"/>
      <c r="E6" s="173"/>
      <c r="F6" s="172"/>
      <c r="H6" s="166"/>
      <c r="I6" s="172"/>
      <c r="J6" s="173"/>
      <c r="K6" s="172"/>
      <c r="M6" s="166"/>
      <c r="N6" s="172"/>
      <c r="O6" s="173"/>
      <c r="P6" s="172"/>
      <c r="R6" s="166"/>
      <c r="S6" s="172"/>
      <c r="T6" s="173"/>
      <c r="U6" s="172"/>
      <c r="W6" s="166"/>
      <c r="X6" s="172"/>
      <c r="Y6" s="173"/>
      <c r="Z6" s="172"/>
      <c r="AB6" s="166"/>
      <c r="AC6" s="172"/>
      <c r="AD6" s="173"/>
      <c r="AE6" s="172"/>
      <c r="AG6" s="166"/>
      <c r="AH6" s="172"/>
      <c r="AI6" s="173"/>
      <c r="AJ6" s="172"/>
      <c r="AL6" s="166"/>
      <c r="AM6" s="172"/>
      <c r="AN6" s="173"/>
      <c r="AO6" s="172"/>
      <c r="AQ6" s="166"/>
      <c r="AR6" s="172"/>
      <c r="AS6" s="173"/>
      <c r="AT6" s="172"/>
      <c r="AV6" s="166"/>
      <c r="AW6" s="172"/>
      <c r="AX6" s="173"/>
      <c r="AY6" s="172"/>
      <c r="BA6" s="166"/>
      <c r="BB6" s="172"/>
      <c r="BC6" s="173"/>
      <c r="BD6" s="172"/>
      <c r="BF6" s="166"/>
      <c r="BG6" s="172"/>
      <c r="BH6" s="173"/>
      <c r="BI6" s="172"/>
      <c r="BK6" s="166"/>
      <c r="BL6" s="172"/>
      <c r="BM6" s="173"/>
      <c r="BN6" s="172"/>
      <c r="BP6" s="166"/>
      <c r="BQ6" s="172"/>
      <c r="BR6" s="173"/>
      <c r="BS6" s="172"/>
      <c r="BU6" s="166"/>
      <c r="BV6" s="172"/>
      <c r="BW6" s="173"/>
      <c r="BX6" s="172"/>
    </row>
    <row r="7" spans="1:77" ht="13.5" customHeight="1">
      <c r="A7" s="169" t="s">
        <v>24</v>
      </c>
      <c r="C7" s="166"/>
      <c r="D7" s="170"/>
      <c r="E7" s="171"/>
      <c r="F7" s="170"/>
      <c r="H7" s="166"/>
      <c r="I7" s="170"/>
      <c r="J7" s="171"/>
      <c r="K7" s="170"/>
      <c r="M7" s="166"/>
      <c r="N7" s="170"/>
      <c r="O7" s="171"/>
      <c r="P7" s="170"/>
      <c r="R7" s="166"/>
      <c r="S7" s="170"/>
      <c r="T7" s="171"/>
      <c r="U7" s="170"/>
      <c r="W7" s="166"/>
      <c r="X7" s="171"/>
      <c r="Y7" s="171"/>
      <c r="Z7" s="170"/>
      <c r="AB7" s="166"/>
      <c r="AC7" s="170"/>
      <c r="AD7" s="171"/>
      <c r="AE7" s="170"/>
      <c r="AG7" s="166"/>
      <c r="AH7" s="170"/>
      <c r="AI7" s="171"/>
      <c r="AJ7" s="170"/>
      <c r="AL7" s="166"/>
      <c r="AM7" s="170"/>
      <c r="AN7" s="171"/>
      <c r="AO7" s="170"/>
      <c r="AQ7" s="166"/>
      <c r="AR7" s="170"/>
      <c r="AS7" s="171"/>
      <c r="AT7" s="170"/>
      <c r="AV7" s="166"/>
      <c r="AW7" s="170"/>
      <c r="AX7" s="171"/>
      <c r="AY7" s="170"/>
      <c r="BA7" s="166"/>
      <c r="BB7" s="170"/>
      <c r="BC7" s="171"/>
      <c r="BD7" s="170"/>
      <c r="BF7" s="166"/>
      <c r="BG7" s="170"/>
      <c r="BH7" s="171"/>
      <c r="BI7" s="170"/>
      <c r="BK7" s="166"/>
      <c r="BL7" s="170"/>
      <c r="BM7" s="171"/>
      <c r="BN7" s="170"/>
      <c r="BP7" s="166"/>
      <c r="BQ7" s="170"/>
      <c r="BR7" s="171"/>
      <c r="BS7" s="170"/>
      <c r="BU7" s="166"/>
      <c r="BV7" s="170"/>
      <c r="BW7" s="171"/>
      <c r="BX7" s="170"/>
    </row>
    <row r="8" spans="1:77" ht="13.5" customHeight="1">
      <c r="A8" s="169" t="s">
        <v>61</v>
      </c>
      <c r="C8" s="166"/>
      <c r="D8" s="172"/>
      <c r="E8" s="173"/>
      <c r="F8" s="172"/>
      <c r="H8" s="166"/>
      <c r="I8" s="172"/>
      <c r="J8" s="173"/>
      <c r="K8" s="172"/>
      <c r="M8" s="166"/>
      <c r="N8" s="172"/>
      <c r="O8" s="173"/>
      <c r="P8" s="172"/>
      <c r="R8" s="166"/>
      <c r="S8" s="172"/>
      <c r="T8" s="173"/>
      <c r="U8" s="172"/>
      <c r="W8" s="166"/>
      <c r="X8" s="172"/>
      <c r="Y8" s="173"/>
      <c r="Z8" s="172"/>
      <c r="AB8" s="166"/>
      <c r="AC8" s="172"/>
      <c r="AD8" s="173"/>
      <c r="AE8" s="172"/>
      <c r="AG8" s="166"/>
      <c r="AH8" s="172"/>
      <c r="AI8" s="173"/>
      <c r="AJ8" s="172"/>
      <c r="AL8" s="166"/>
      <c r="AM8" s="172"/>
      <c r="AN8" s="173"/>
      <c r="AO8" s="172"/>
      <c r="AQ8" s="166"/>
      <c r="AR8" s="172"/>
      <c r="AS8" s="173"/>
      <c r="AT8" s="172"/>
      <c r="AV8" s="166"/>
      <c r="AW8" s="172"/>
      <c r="AX8" s="173"/>
      <c r="AY8" s="172"/>
      <c r="BA8" s="166"/>
      <c r="BB8" s="172"/>
      <c r="BC8" s="173"/>
      <c r="BD8" s="172"/>
      <c r="BF8" s="166"/>
      <c r="BG8" s="172"/>
      <c r="BH8" s="173"/>
      <c r="BI8" s="172"/>
      <c r="BK8" s="166"/>
      <c r="BL8" s="172"/>
      <c r="BM8" s="173"/>
      <c r="BN8" s="172"/>
      <c r="BP8" s="166"/>
      <c r="BQ8" s="172"/>
      <c r="BR8" s="173"/>
      <c r="BS8" s="172"/>
      <c r="BU8" s="166"/>
      <c r="BV8" s="172"/>
      <c r="BW8" s="173"/>
      <c r="BX8" s="172"/>
    </row>
    <row r="9" spans="1:77" ht="13.5" customHeight="1">
      <c r="A9" s="165" t="s">
        <v>6</v>
      </c>
      <c r="C9" s="166"/>
      <c r="D9" s="174"/>
      <c r="E9" s="173"/>
      <c r="F9" s="170"/>
      <c r="H9" s="166"/>
      <c r="I9" s="172"/>
      <c r="J9" s="173"/>
      <c r="K9" s="170"/>
      <c r="M9" s="166"/>
      <c r="N9" s="172"/>
      <c r="O9" s="173"/>
      <c r="P9" s="170"/>
      <c r="R9" s="166"/>
      <c r="S9" s="172"/>
      <c r="T9" s="173"/>
      <c r="U9" s="170"/>
      <c r="W9" s="166"/>
      <c r="X9" s="174"/>
      <c r="Y9" s="173"/>
      <c r="Z9" s="170"/>
      <c r="AB9" s="166"/>
      <c r="AC9" s="174"/>
      <c r="AE9" s="170"/>
      <c r="AG9" s="166"/>
      <c r="AH9" s="174"/>
      <c r="AJ9" s="170"/>
      <c r="AL9" s="166"/>
      <c r="AM9" s="174"/>
      <c r="AO9" s="170"/>
      <c r="AQ9" s="166"/>
      <c r="AR9" s="174"/>
      <c r="AT9" s="170"/>
      <c r="AV9" s="166"/>
      <c r="AW9" s="174"/>
      <c r="AY9" s="170"/>
      <c r="BA9" s="166"/>
      <c r="BB9" s="174"/>
      <c r="BD9" s="170"/>
      <c r="BF9" s="166"/>
      <c r="BG9" s="174"/>
      <c r="BI9" s="170"/>
      <c r="BK9" s="166"/>
      <c r="BL9" s="174"/>
      <c r="BN9" s="170"/>
      <c r="BP9" s="166"/>
      <c r="BQ9" s="174"/>
      <c r="BS9" s="170"/>
      <c r="BU9" s="166"/>
      <c r="BV9" s="174"/>
      <c r="BX9" s="170"/>
    </row>
    <row r="10" spans="1:77" ht="31.5" customHeight="1">
      <c r="A10" s="175" t="s">
        <v>134</v>
      </c>
      <c r="B10" s="175" t="s">
        <v>38</v>
      </c>
      <c r="C10" s="176" t="s">
        <v>135</v>
      </c>
      <c r="D10" s="167" t="s">
        <v>111</v>
      </c>
      <c r="E10" s="177" t="s">
        <v>112</v>
      </c>
      <c r="F10" s="167" t="s">
        <v>113</v>
      </c>
      <c r="G10" s="177" t="s">
        <v>114</v>
      </c>
      <c r="H10" s="176" t="s">
        <v>39</v>
      </c>
      <c r="I10" s="167" t="s">
        <v>111</v>
      </c>
      <c r="J10" s="177" t="s">
        <v>112</v>
      </c>
      <c r="K10" s="167" t="s">
        <v>113</v>
      </c>
      <c r="L10" s="177" t="s">
        <v>114</v>
      </c>
      <c r="M10" s="176" t="s">
        <v>39</v>
      </c>
      <c r="N10" s="167" t="s">
        <v>111</v>
      </c>
      <c r="O10" s="177" t="s">
        <v>112</v>
      </c>
      <c r="P10" s="167" t="s">
        <v>113</v>
      </c>
      <c r="Q10" s="177" t="s">
        <v>114</v>
      </c>
      <c r="R10" s="176" t="s">
        <v>39</v>
      </c>
      <c r="S10" s="167" t="s">
        <v>111</v>
      </c>
      <c r="T10" s="177" t="s">
        <v>112</v>
      </c>
      <c r="U10" s="167" t="s">
        <v>113</v>
      </c>
      <c r="V10" s="177" t="s">
        <v>114</v>
      </c>
      <c r="W10" s="176" t="s">
        <v>39</v>
      </c>
      <c r="X10" s="167" t="s">
        <v>111</v>
      </c>
      <c r="Y10" s="177" t="s">
        <v>112</v>
      </c>
      <c r="Z10" s="167" t="s">
        <v>113</v>
      </c>
      <c r="AA10" s="177" t="s">
        <v>114</v>
      </c>
      <c r="AB10" s="176" t="s">
        <v>39</v>
      </c>
      <c r="AC10" s="167" t="s">
        <v>111</v>
      </c>
      <c r="AD10" s="177" t="s">
        <v>112</v>
      </c>
      <c r="AE10" s="167" t="s">
        <v>113</v>
      </c>
      <c r="AF10" s="177" t="s">
        <v>114</v>
      </c>
      <c r="AG10" s="176" t="s">
        <v>39</v>
      </c>
      <c r="AH10" s="167" t="s">
        <v>111</v>
      </c>
      <c r="AI10" s="177" t="s">
        <v>112</v>
      </c>
      <c r="AJ10" s="167" t="s">
        <v>113</v>
      </c>
      <c r="AK10" s="177" t="s">
        <v>114</v>
      </c>
      <c r="AL10" s="176" t="s">
        <v>39</v>
      </c>
      <c r="AM10" s="167" t="s">
        <v>111</v>
      </c>
      <c r="AN10" s="177" t="s">
        <v>112</v>
      </c>
      <c r="AO10" s="167" t="s">
        <v>113</v>
      </c>
      <c r="AP10" s="177" t="s">
        <v>114</v>
      </c>
      <c r="AQ10" s="176" t="s">
        <v>39</v>
      </c>
      <c r="AR10" s="167" t="s">
        <v>111</v>
      </c>
      <c r="AS10" s="177" t="s">
        <v>112</v>
      </c>
      <c r="AT10" s="167" t="s">
        <v>113</v>
      </c>
      <c r="AU10" s="177" t="s">
        <v>114</v>
      </c>
      <c r="AV10" s="176" t="s">
        <v>39</v>
      </c>
      <c r="AW10" s="167" t="s">
        <v>111</v>
      </c>
      <c r="AX10" s="177" t="s">
        <v>112</v>
      </c>
      <c r="AY10" s="167" t="s">
        <v>113</v>
      </c>
      <c r="AZ10" s="177" t="s">
        <v>114</v>
      </c>
      <c r="BA10" s="176" t="s">
        <v>39</v>
      </c>
      <c r="BB10" s="167" t="s">
        <v>111</v>
      </c>
      <c r="BC10" s="177" t="s">
        <v>112</v>
      </c>
      <c r="BD10" s="167" t="s">
        <v>113</v>
      </c>
      <c r="BE10" s="177" t="s">
        <v>114</v>
      </c>
      <c r="BF10" s="176" t="s">
        <v>39</v>
      </c>
      <c r="BG10" s="167" t="s">
        <v>111</v>
      </c>
      <c r="BH10" s="177" t="s">
        <v>112</v>
      </c>
      <c r="BI10" s="167" t="s">
        <v>113</v>
      </c>
      <c r="BJ10" s="177" t="s">
        <v>114</v>
      </c>
      <c r="BK10" s="176" t="s">
        <v>39</v>
      </c>
      <c r="BL10" s="167" t="s">
        <v>111</v>
      </c>
      <c r="BM10" s="177" t="s">
        <v>112</v>
      </c>
      <c r="BN10" s="167" t="s">
        <v>113</v>
      </c>
      <c r="BO10" s="177" t="s">
        <v>114</v>
      </c>
      <c r="BP10" s="176" t="s">
        <v>39</v>
      </c>
      <c r="BQ10" s="167" t="s">
        <v>111</v>
      </c>
      <c r="BR10" s="177" t="s">
        <v>112</v>
      </c>
      <c r="BS10" s="167" t="s">
        <v>113</v>
      </c>
      <c r="BT10" s="177" t="s">
        <v>114</v>
      </c>
      <c r="BU10" s="176" t="s">
        <v>39</v>
      </c>
      <c r="BV10" s="167" t="s">
        <v>111</v>
      </c>
      <c r="BW10" s="177" t="s">
        <v>112</v>
      </c>
      <c r="BX10" s="167" t="s">
        <v>113</v>
      </c>
      <c r="BY10" s="177" t="s">
        <v>114</v>
      </c>
    </row>
    <row r="11" spans="1:77" ht="13.5" customHeight="1">
      <c r="C11" s="178"/>
      <c r="D11" s="167"/>
      <c r="E11" s="179"/>
      <c r="F11" s="167"/>
      <c r="G11" s="179"/>
      <c r="H11" s="178"/>
      <c r="I11" s="167"/>
      <c r="J11" s="180"/>
      <c r="K11" s="167"/>
      <c r="L11" s="180"/>
      <c r="M11" s="178"/>
      <c r="N11" s="167"/>
      <c r="O11" s="180"/>
      <c r="P11" s="167"/>
      <c r="Q11" s="180"/>
      <c r="R11" s="178"/>
      <c r="S11" s="167"/>
      <c r="T11" s="180"/>
      <c r="U11" s="167"/>
      <c r="V11" s="180"/>
      <c r="W11" s="178"/>
      <c r="X11" s="167"/>
      <c r="Y11" s="180"/>
      <c r="Z11" s="167"/>
      <c r="AA11" s="180"/>
      <c r="AB11" s="178"/>
      <c r="AC11" s="167"/>
      <c r="AD11" s="180"/>
      <c r="AE11" s="167"/>
      <c r="AF11" s="180"/>
      <c r="AG11" s="178"/>
      <c r="AH11" s="167"/>
      <c r="AI11" s="180"/>
      <c r="AJ11" s="167"/>
      <c r="AK11" s="180"/>
      <c r="AL11" s="178"/>
      <c r="AM11" s="167"/>
      <c r="AN11" s="180"/>
      <c r="AO11" s="167"/>
      <c r="AP11" s="180"/>
      <c r="AQ11" s="178"/>
      <c r="AR11" s="167"/>
      <c r="AS11" s="180"/>
      <c r="AT11" s="167"/>
      <c r="AU11" s="180"/>
      <c r="AV11" s="178"/>
      <c r="AW11" s="167"/>
      <c r="AX11" s="180"/>
      <c r="AY11" s="167"/>
      <c r="AZ11" s="180"/>
      <c r="BA11" s="178"/>
      <c r="BB11" s="167"/>
      <c r="BC11" s="180"/>
      <c r="BD11" s="167"/>
      <c r="BE11" s="180"/>
      <c r="BF11" s="178"/>
      <c r="BG11" s="167"/>
      <c r="BH11" s="180"/>
      <c r="BI11" s="167"/>
      <c r="BJ11" s="180"/>
      <c r="BK11" s="178"/>
      <c r="BL11" s="167"/>
      <c r="BM11" s="180"/>
      <c r="BN11" s="167"/>
      <c r="BO11" s="180"/>
      <c r="BP11" s="178"/>
      <c r="BQ11" s="167"/>
      <c r="BR11" s="180"/>
      <c r="BS11" s="167"/>
      <c r="BT11" s="180"/>
      <c r="BU11" s="178"/>
      <c r="BV11" s="167"/>
      <c r="BW11" s="180"/>
      <c r="BX11" s="167"/>
      <c r="BY11" s="180"/>
    </row>
    <row r="12" spans="1:77" ht="13.5" customHeight="1">
      <c r="C12" s="178"/>
      <c r="D12" s="167"/>
      <c r="E12" s="179"/>
      <c r="F12" s="167"/>
      <c r="G12" s="179"/>
      <c r="H12" s="181"/>
      <c r="I12" s="167"/>
      <c r="J12" s="180"/>
      <c r="K12" s="167"/>
      <c r="L12" s="180"/>
      <c r="M12" s="178"/>
      <c r="N12" s="167"/>
      <c r="O12" s="180"/>
      <c r="P12" s="167"/>
      <c r="Q12" s="180"/>
      <c r="R12" s="178"/>
      <c r="S12" s="167"/>
      <c r="T12" s="180"/>
      <c r="U12" s="167"/>
      <c r="V12" s="180"/>
      <c r="W12" s="178"/>
      <c r="X12" s="167"/>
      <c r="Y12" s="180"/>
      <c r="Z12" s="167"/>
      <c r="AA12" s="180"/>
      <c r="AB12" s="178"/>
      <c r="AC12" s="167"/>
      <c r="AD12" s="180"/>
      <c r="AE12" s="167"/>
      <c r="AF12" s="180"/>
      <c r="AG12" s="178"/>
      <c r="AH12" s="167"/>
      <c r="AI12" s="180"/>
      <c r="AJ12" s="167"/>
      <c r="AK12" s="180"/>
      <c r="AL12" s="178"/>
      <c r="AM12" s="167"/>
      <c r="AN12" s="180"/>
      <c r="AO12" s="167"/>
      <c r="AP12" s="180"/>
      <c r="AQ12" s="178"/>
      <c r="AR12" s="167"/>
      <c r="AS12" s="180"/>
      <c r="AT12" s="167"/>
      <c r="AU12" s="180"/>
      <c r="AV12" s="178"/>
      <c r="AW12" s="167"/>
      <c r="AX12" s="180"/>
      <c r="AY12" s="167"/>
      <c r="AZ12" s="180"/>
      <c r="BA12" s="178"/>
      <c r="BB12" s="167"/>
      <c r="BC12" s="180"/>
      <c r="BD12" s="167"/>
      <c r="BE12" s="180"/>
      <c r="BF12" s="178"/>
      <c r="BG12" s="167"/>
      <c r="BH12" s="180"/>
      <c r="BI12" s="167"/>
      <c r="BJ12" s="180"/>
      <c r="BK12" s="178"/>
      <c r="BL12" s="167"/>
      <c r="BM12" s="180"/>
      <c r="BN12" s="167"/>
      <c r="BO12" s="180"/>
      <c r="BP12" s="178"/>
      <c r="BQ12" s="167"/>
      <c r="BR12" s="180"/>
      <c r="BS12" s="167"/>
      <c r="BT12" s="180"/>
      <c r="BU12" s="178"/>
      <c r="BV12" s="167"/>
      <c r="BW12" s="180"/>
      <c r="BX12" s="167"/>
      <c r="BY12" s="180"/>
    </row>
    <row r="13" spans="1:77" ht="13.5" customHeight="1">
      <c r="A13" s="182"/>
      <c r="C13" s="178"/>
      <c r="D13" s="167"/>
      <c r="E13" s="179"/>
      <c r="F13" s="167"/>
      <c r="G13" s="173"/>
      <c r="H13" s="178"/>
      <c r="I13" s="167"/>
      <c r="J13" s="180"/>
      <c r="K13" s="167"/>
      <c r="L13" s="173"/>
      <c r="M13" s="178"/>
      <c r="N13" s="167"/>
      <c r="O13" s="173"/>
      <c r="P13" s="167"/>
      <c r="Q13" s="173"/>
      <c r="R13" s="178"/>
      <c r="S13" s="167"/>
      <c r="T13" s="173"/>
      <c r="U13" s="167"/>
      <c r="V13" s="173"/>
      <c r="W13" s="178"/>
      <c r="X13" s="167"/>
      <c r="Y13" s="173"/>
      <c r="Z13" s="167"/>
      <c r="AA13" s="173"/>
      <c r="AB13" s="178"/>
      <c r="AC13" s="167"/>
      <c r="AD13" s="173"/>
      <c r="AE13" s="167"/>
      <c r="AF13" s="173"/>
      <c r="AG13" s="178"/>
      <c r="AH13" s="167"/>
      <c r="AI13" s="173"/>
      <c r="AJ13" s="167"/>
      <c r="AK13" s="173"/>
      <c r="AL13" s="178"/>
      <c r="AM13" s="167"/>
      <c r="AN13" s="173"/>
      <c r="AO13" s="167"/>
      <c r="AP13" s="173"/>
      <c r="AQ13" s="178"/>
      <c r="AR13" s="167"/>
      <c r="AS13" s="173"/>
      <c r="AT13" s="167"/>
      <c r="AU13" s="173"/>
      <c r="AV13" s="178"/>
      <c r="AW13" s="167"/>
      <c r="AX13" s="173"/>
      <c r="AY13" s="167"/>
      <c r="AZ13" s="173"/>
      <c r="BA13" s="178"/>
      <c r="BB13" s="167"/>
      <c r="BC13" s="173"/>
      <c r="BD13" s="167"/>
      <c r="BE13" s="173"/>
      <c r="BF13" s="178"/>
      <c r="BG13" s="167"/>
      <c r="BH13" s="173"/>
      <c r="BI13" s="167"/>
      <c r="BJ13" s="173"/>
      <c r="BK13" s="178"/>
      <c r="BL13" s="167"/>
      <c r="BM13" s="173"/>
      <c r="BN13" s="167"/>
      <c r="BO13" s="173"/>
      <c r="BP13" s="178"/>
      <c r="BQ13" s="167"/>
      <c r="BR13" s="173"/>
      <c r="BS13" s="167"/>
      <c r="BT13" s="173"/>
      <c r="BU13" s="178"/>
      <c r="BV13" s="167"/>
      <c r="BW13" s="173"/>
      <c r="BX13" s="167"/>
      <c r="BY13" s="173"/>
    </row>
    <row r="14" spans="1:77" ht="13.5" customHeight="1">
      <c r="C14" s="166"/>
      <c r="D14" s="167"/>
      <c r="E14" s="179"/>
      <c r="F14" s="167"/>
      <c r="G14" s="173"/>
      <c r="H14" s="166"/>
      <c r="I14" s="167"/>
      <c r="J14" s="180"/>
      <c r="K14" s="167"/>
      <c r="L14" s="173"/>
      <c r="M14" s="181"/>
      <c r="N14" s="167"/>
      <c r="O14" s="173"/>
      <c r="P14" s="167"/>
      <c r="Q14" s="173"/>
      <c r="R14" s="166"/>
      <c r="S14" s="167"/>
      <c r="T14" s="173"/>
      <c r="U14" s="167"/>
      <c r="V14" s="173"/>
      <c r="W14" s="166"/>
      <c r="X14" s="167"/>
      <c r="Y14" s="173"/>
      <c r="Z14" s="167"/>
      <c r="AA14" s="173"/>
      <c r="AB14" s="166"/>
      <c r="AC14" s="167"/>
      <c r="AD14" s="173"/>
      <c r="AE14" s="167"/>
      <c r="AF14" s="173"/>
      <c r="AG14" s="166"/>
      <c r="AH14" s="167"/>
      <c r="AI14" s="173"/>
      <c r="AJ14" s="167"/>
      <c r="AK14" s="173"/>
      <c r="AL14" s="166"/>
      <c r="AM14" s="167"/>
      <c r="AN14" s="173"/>
      <c r="AO14" s="167"/>
      <c r="AP14" s="173"/>
      <c r="AQ14" s="166"/>
      <c r="AR14" s="167"/>
      <c r="AS14" s="173"/>
      <c r="AT14" s="167"/>
      <c r="AU14" s="173"/>
      <c r="AV14" s="166"/>
      <c r="AW14" s="167"/>
      <c r="AX14" s="173"/>
      <c r="AY14" s="167"/>
      <c r="AZ14" s="173"/>
      <c r="BA14" s="166"/>
      <c r="BB14" s="167"/>
      <c r="BC14" s="173"/>
      <c r="BD14" s="167"/>
      <c r="BE14" s="173"/>
      <c r="BF14" s="166"/>
      <c r="BG14" s="167"/>
      <c r="BH14" s="173"/>
      <c r="BI14" s="167"/>
      <c r="BJ14" s="173"/>
      <c r="BK14" s="166"/>
      <c r="BL14" s="167"/>
      <c r="BM14" s="173"/>
      <c r="BN14" s="167"/>
      <c r="BO14" s="173"/>
      <c r="BP14" s="166"/>
      <c r="BQ14" s="167"/>
      <c r="BR14" s="173"/>
      <c r="BS14" s="167"/>
      <c r="BT14" s="173"/>
      <c r="BU14" s="166"/>
      <c r="BV14" s="167"/>
      <c r="BW14" s="173"/>
      <c r="BX14" s="167"/>
      <c r="BY14" s="173"/>
    </row>
    <row r="15" spans="1:77" ht="13.5" customHeight="1">
      <c r="C15" s="181"/>
      <c r="D15" s="167"/>
      <c r="E15" s="179"/>
      <c r="F15" s="167"/>
      <c r="G15" s="179"/>
      <c r="H15" s="181"/>
      <c r="I15" s="167"/>
      <c r="J15" s="180"/>
      <c r="K15" s="167"/>
      <c r="L15" s="179"/>
      <c r="M15" s="181"/>
      <c r="N15" s="167"/>
      <c r="O15" s="179"/>
      <c r="P15" s="167"/>
      <c r="Q15" s="179"/>
      <c r="R15" s="181"/>
      <c r="S15" s="167"/>
      <c r="T15" s="179"/>
      <c r="U15" s="167"/>
      <c r="V15" s="179"/>
      <c r="W15" s="181"/>
      <c r="X15" s="167"/>
      <c r="Y15" s="179"/>
      <c r="Z15" s="167"/>
      <c r="AA15" s="179"/>
      <c r="AB15" s="181"/>
      <c r="AC15" s="167"/>
      <c r="AD15" s="179"/>
      <c r="AE15" s="167"/>
      <c r="AF15" s="179"/>
      <c r="AG15" s="181"/>
      <c r="AH15" s="167"/>
      <c r="AI15" s="179"/>
      <c r="AJ15" s="167"/>
      <c r="AK15" s="179"/>
      <c r="AL15" s="181"/>
      <c r="AM15" s="167"/>
      <c r="AN15" s="179"/>
      <c r="AO15" s="167"/>
      <c r="AP15" s="179"/>
      <c r="AQ15" s="181"/>
      <c r="AR15" s="167"/>
      <c r="AS15" s="179"/>
      <c r="AT15" s="167"/>
      <c r="AU15" s="179"/>
      <c r="AV15" s="181"/>
      <c r="AW15" s="167"/>
      <c r="AX15" s="179"/>
      <c r="AY15" s="167"/>
      <c r="AZ15" s="179"/>
      <c r="BA15" s="181"/>
      <c r="BB15" s="167"/>
      <c r="BC15" s="179"/>
      <c r="BD15" s="167"/>
      <c r="BE15" s="179"/>
      <c r="BF15" s="181"/>
      <c r="BG15" s="167"/>
      <c r="BH15" s="179"/>
      <c r="BI15" s="167"/>
      <c r="BJ15" s="179"/>
      <c r="BK15" s="181"/>
      <c r="BL15" s="167"/>
      <c r="BM15" s="179"/>
      <c r="BN15" s="167"/>
      <c r="BO15" s="179"/>
      <c r="BP15" s="181"/>
      <c r="BQ15" s="167"/>
      <c r="BR15" s="179"/>
      <c r="BS15" s="167"/>
      <c r="BT15" s="179"/>
      <c r="BU15" s="181"/>
      <c r="BV15" s="167"/>
      <c r="BW15" s="179"/>
      <c r="BX15" s="167"/>
      <c r="BY15" s="179"/>
    </row>
    <row r="16" spans="1:77" ht="13.5" customHeight="1">
      <c r="C16" s="183"/>
      <c r="D16" s="167"/>
      <c r="E16" s="179"/>
      <c r="F16" s="167"/>
      <c r="G16" s="179"/>
      <c r="H16" s="183"/>
      <c r="I16" s="167"/>
      <c r="J16" s="180"/>
      <c r="K16" s="167"/>
      <c r="L16" s="179"/>
      <c r="M16" s="183"/>
      <c r="N16" s="167"/>
      <c r="O16" s="179"/>
      <c r="P16" s="167"/>
      <c r="Q16" s="179"/>
      <c r="R16" s="183"/>
      <c r="S16" s="167"/>
      <c r="T16" s="179"/>
      <c r="U16" s="167"/>
      <c r="V16" s="179"/>
      <c r="W16" s="183"/>
      <c r="X16" s="167"/>
      <c r="Y16" s="179"/>
      <c r="Z16" s="167"/>
      <c r="AA16" s="179"/>
      <c r="AB16" s="183"/>
      <c r="AC16" s="167"/>
      <c r="AD16" s="179"/>
      <c r="AE16" s="167"/>
      <c r="AF16" s="179"/>
      <c r="AG16" s="183"/>
      <c r="AH16" s="167"/>
      <c r="AI16" s="179"/>
      <c r="AJ16" s="167"/>
      <c r="AK16" s="179"/>
      <c r="AL16" s="183"/>
      <c r="AM16" s="167"/>
      <c r="AN16" s="179"/>
      <c r="AO16" s="167"/>
      <c r="AP16" s="179"/>
      <c r="AQ16" s="183"/>
      <c r="AR16" s="167"/>
      <c r="AS16" s="179"/>
      <c r="AT16" s="167"/>
      <c r="AU16" s="179"/>
      <c r="AV16" s="183"/>
      <c r="AW16" s="167"/>
      <c r="AX16" s="179"/>
      <c r="AY16" s="167"/>
      <c r="AZ16" s="179"/>
      <c r="BA16" s="183"/>
      <c r="BB16" s="167"/>
      <c r="BC16" s="179"/>
      <c r="BD16" s="167"/>
      <c r="BE16" s="179"/>
      <c r="BF16" s="183"/>
      <c r="BG16" s="167"/>
      <c r="BH16" s="179"/>
      <c r="BI16" s="167"/>
      <c r="BJ16" s="179"/>
      <c r="BK16" s="183"/>
      <c r="BL16" s="167"/>
      <c r="BM16" s="179"/>
      <c r="BN16" s="167"/>
      <c r="BO16" s="179"/>
      <c r="BP16" s="183"/>
      <c r="BQ16" s="167"/>
      <c r="BR16" s="179"/>
      <c r="BS16" s="167"/>
      <c r="BT16" s="179"/>
      <c r="BU16" s="183"/>
      <c r="BV16" s="167"/>
      <c r="BW16" s="179"/>
      <c r="BX16" s="167"/>
      <c r="BY16" s="179"/>
    </row>
    <row r="17" spans="3:77" ht="13.5" customHeight="1">
      <c r="C17" s="181"/>
      <c r="D17" s="167"/>
      <c r="E17" s="179"/>
      <c r="F17" s="167"/>
      <c r="G17" s="179"/>
      <c r="H17" s="181"/>
      <c r="I17" s="167"/>
      <c r="J17" s="180"/>
      <c r="K17" s="167"/>
      <c r="L17" s="179"/>
      <c r="M17" s="181"/>
      <c r="N17" s="167"/>
      <c r="O17" s="179"/>
      <c r="P17" s="167"/>
      <c r="Q17" s="179"/>
      <c r="R17" s="181"/>
      <c r="S17" s="167"/>
      <c r="T17" s="179"/>
      <c r="U17" s="167"/>
      <c r="V17" s="179"/>
      <c r="W17" s="181"/>
      <c r="X17" s="167"/>
      <c r="Y17" s="179"/>
      <c r="Z17" s="167"/>
      <c r="AA17" s="179"/>
      <c r="AB17" s="181"/>
      <c r="AC17" s="167"/>
      <c r="AD17" s="179"/>
      <c r="AE17" s="167"/>
      <c r="AF17" s="179"/>
      <c r="AG17" s="181"/>
      <c r="AH17" s="167"/>
      <c r="AI17" s="179"/>
      <c r="AJ17" s="167"/>
      <c r="AK17" s="179"/>
      <c r="AL17" s="181"/>
      <c r="AM17" s="167"/>
      <c r="AN17" s="179"/>
      <c r="AO17" s="167"/>
      <c r="AP17" s="179"/>
      <c r="AQ17" s="181"/>
      <c r="AR17" s="167"/>
      <c r="AS17" s="179"/>
      <c r="AT17" s="167"/>
      <c r="AU17" s="179"/>
      <c r="AV17" s="181"/>
      <c r="AW17" s="167"/>
      <c r="AX17" s="179"/>
      <c r="AY17" s="167"/>
      <c r="AZ17" s="179"/>
      <c r="BA17" s="181"/>
      <c r="BB17" s="167"/>
      <c r="BC17" s="179"/>
      <c r="BD17" s="167"/>
      <c r="BE17" s="179"/>
      <c r="BF17" s="181"/>
      <c r="BG17" s="167"/>
      <c r="BH17" s="179"/>
      <c r="BI17" s="167"/>
      <c r="BJ17" s="179"/>
      <c r="BK17" s="181"/>
      <c r="BL17" s="167"/>
      <c r="BM17" s="179"/>
      <c r="BN17" s="167"/>
      <c r="BO17" s="179"/>
      <c r="BP17" s="181"/>
      <c r="BQ17" s="167"/>
      <c r="BR17" s="179"/>
      <c r="BS17" s="167"/>
      <c r="BT17" s="179"/>
      <c r="BU17" s="181"/>
      <c r="BV17" s="167"/>
      <c r="BW17" s="179"/>
      <c r="BX17" s="167"/>
      <c r="BY17" s="179"/>
    </row>
    <row r="18" spans="3:77" ht="13.5" customHeight="1">
      <c r="C18" s="166"/>
      <c r="D18" s="167"/>
      <c r="E18" s="179"/>
      <c r="F18" s="167"/>
      <c r="G18" s="179"/>
      <c r="H18" s="166"/>
      <c r="I18" s="167"/>
      <c r="J18" s="179"/>
      <c r="K18" s="167"/>
      <c r="L18" s="179"/>
      <c r="M18" s="181"/>
      <c r="N18" s="167"/>
      <c r="O18" s="179"/>
      <c r="P18" s="167"/>
      <c r="Q18" s="179"/>
      <c r="R18" s="181"/>
      <c r="S18" s="167"/>
      <c r="T18" s="179"/>
      <c r="U18" s="167"/>
      <c r="V18" s="179"/>
      <c r="W18" s="166"/>
      <c r="X18" s="167"/>
      <c r="Y18" s="179"/>
      <c r="Z18" s="167"/>
      <c r="AA18" s="179"/>
      <c r="AB18" s="166"/>
      <c r="AC18" s="167"/>
      <c r="AD18" s="179"/>
      <c r="AE18" s="167"/>
      <c r="AF18" s="179"/>
      <c r="AG18" s="166"/>
      <c r="AH18" s="167"/>
      <c r="AI18" s="179"/>
      <c r="AJ18" s="167"/>
      <c r="AK18" s="179"/>
      <c r="AL18" s="166"/>
      <c r="AM18" s="167"/>
      <c r="AN18" s="179"/>
      <c r="AO18" s="167"/>
      <c r="AP18" s="179"/>
      <c r="AQ18" s="166"/>
      <c r="AR18" s="167"/>
      <c r="AS18" s="179"/>
      <c r="AT18" s="167"/>
      <c r="AU18" s="179"/>
      <c r="AV18" s="166"/>
      <c r="AW18" s="167"/>
      <c r="AX18" s="179"/>
      <c r="AY18" s="167"/>
      <c r="AZ18" s="179"/>
      <c r="BA18" s="166"/>
      <c r="BB18" s="167"/>
      <c r="BC18" s="179"/>
      <c r="BD18" s="167"/>
      <c r="BE18" s="179"/>
      <c r="BF18" s="166"/>
      <c r="BG18" s="167"/>
      <c r="BH18" s="179"/>
      <c r="BI18" s="167"/>
      <c r="BJ18" s="179"/>
      <c r="BK18" s="166"/>
      <c r="BL18" s="167"/>
      <c r="BM18" s="179"/>
      <c r="BN18" s="167"/>
      <c r="BO18" s="179"/>
      <c r="BP18" s="166"/>
      <c r="BQ18" s="167"/>
      <c r="BR18" s="179"/>
      <c r="BS18" s="167"/>
      <c r="BT18" s="179"/>
      <c r="BU18" s="166"/>
      <c r="BV18" s="167"/>
      <c r="BW18" s="179"/>
      <c r="BX18" s="167"/>
      <c r="BY18" s="179"/>
    </row>
    <row r="19" spans="3:77" ht="13.5" customHeight="1">
      <c r="C19" s="181"/>
      <c r="D19" s="167"/>
      <c r="E19" s="179"/>
      <c r="F19" s="167"/>
      <c r="G19" s="179"/>
      <c r="H19" s="181"/>
      <c r="I19" s="167"/>
      <c r="J19" s="179"/>
      <c r="K19" s="167"/>
      <c r="L19" s="179"/>
      <c r="M19" s="181"/>
      <c r="N19" s="167"/>
      <c r="O19" s="179"/>
      <c r="P19" s="167"/>
      <c r="Q19" s="179"/>
      <c r="R19" s="181"/>
      <c r="S19" s="167"/>
      <c r="T19" s="179"/>
      <c r="U19" s="167"/>
      <c r="V19" s="179"/>
      <c r="W19" s="181"/>
      <c r="X19" s="167"/>
      <c r="Y19" s="179"/>
      <c r="Z19" s="167"/>
      <c r="AA19" s="179"/>
      <c r="AB19" s="181"/>
      <c r="AC19" s="167"/>
      <c r="AD19" s="179"/>
      <c r="AE19" s="167"/>
      <c r="AF19" s="179"/>
      <c r="AG19" s="181"/>
      <c r="AH19" s="167"/>
      <c r="AI19" s="179"/>
      <c r="AJ19" s="167"/>
      <c r="AK19" s="179"/>
      <c r="AL19" s="181"/>
      <c r="AM19" s="167"/>
      <c r="AN19" s="179"/>
      <c r="AO19" s="167"/>
      <c r="AP19" s="179"/>
      <c r="AQ19" s="181"/>
      <c r="AR19" s="167"/>
      <c r="AS19" s="179"/>
      <c r="AT19" s="167"/>
      <c r="AU19" s="179"/>
      <c r="AV19" s="181"/>
      <c r="AW19" s="167"/>
      <c r="AX19" s="179"/>
      <c r="AY19" s="167"/>
      <c r="AZ19" s="179"/>
      <c r="BA19" s="181"/>
      <c r="BB19" s="167"/>
      <c r="BC19" s="179"/>
      <c r="BD19" s="167"/>
      <c r="BE19" s="179"/>
      <c r="BF19" s="181"/>
      <c r="BG19" s="167"/>
      <c r="BH19" s="179"/>
      <c r="BI19" s="167"/>
      <c r="BJ19" s="179"/>
      <c r="BK19" s="181"/>
      <c r="BL19" s="167"/>
      <c r="BM19" s="179"/>
      <c r="BN19" s="167"/>
      <c r="BO19" s="179"/>
      <c r="BP19" s="181"/>
      <c r="BQ19" s="167"/>
      <c r="BR19" s="179"/>
      <c r="BS19" s="167"/>
      <c r="BT19" s="179"/>
      <c r="BU19" s="181"/>
      <c r="BV19" s="167"/>
      <c r="BW19" s="179"/>
      <c r="BX19" s="167"/>
      <c r="BY19" s="179"/>
    </row>
    <row r="20" spans="3:77" ht="13.5" customHeight="1">
      <c r="C20" s="181"/>
      <c r="D20" s="167"/>
      <c r="E20" s="179"/>
      <c r="F20" s="167"/>
      <c r="G20" s="179"/>
      <c r="H20" s="181"/>
      <c r="I20" s="167"/>
      <c r="J20" s="179"/>
      <c r="K20" s="167"/>
      <c r="L20" s="179"/>
      <c r="M20" s="181"/>
      <c r="N20" s="167"/>
      <c r="O20" s="179"/>
      <c r="P20" s="167"/>
      <c r="Q20" s="179"/>
      <c r="R20" s="181"/>
      <c r="S20" s="167"/>
      <c r="T20" s="179"/>
      <c r="U20" s="167"/>
      <c r="V20" s="179"/>
      <c r="W20" s="181"/>
      <c r="X20" s="167"/>
      <c r="Y20" s="179"/>
      <c r="Z20" s="167"/>
      <c r="AA20" s="179"/>
      <c r="AB20" s="181"/>
      <c r="AC20" s="167"/>
      <c r="AD20" s="179"/>
      <c r="AE20" s="167"/>
      <c r="AF20" s="179"/>
      <c r="AG20" s="181"/>
      <c r="AH20" s="167"/>
      <c r="AI20" s="179"/>
      <c r="AJ20" s="167"/>
      <c r="AK20" s="179"/>
      <c r="AL20" s="181"/>
      <c r="AM20" s="167"/>
      <c r="AN20" s="179"/>
      <c r="AO20" s="167"/>
      <c r="AP20" s="179"/>
      <c r="AQ20" s="181"/>
      <c r="AR20" s="167"/>
      <c r="AS20" s="179"/>
      <c r="AT20" s="167"/>
      <c r="AU20" s="179"/>
      <c r="AV20" s="181"/>
      <c r="AW20" s="167"/>
      <c r="AX20" s="179"/>
      <c r="AY20" s="167"/>
      <c r="AZ20" s="179"/>
      <c r="BA20" s="181"/>
      <c r="BB20" s="167"/>
      <c r="BC20" s="179"/>
      <c r="BD20" s="167"/>
      <c r="BE20" s="179"/>
      <c r="BF20" s="181"/>
      <c r="BG20" s="167"/>
      <c r="BH20" s="179"/>
      <c r="BI20" s="167"/>
      <c r="BJ20" s="179"/>
      <c r="BK20" s="181"/>
      <c r="BL20" s="167"/>
      <c r="BM20" s="179"/>
      <c r="BN20" s="167"/>
      <c r="BO20" s="179"/>
      <c r="BP20" s="181"/>
      <c r="BQ20" s="167"/>
      <c r="BR20" s="179"/>
      <c r="BS20" s="167"/>
      <c r="BT20" s="179"/>
      <c r="BU20" s="181"/>
      <c r="BV20" s="167"/>
      <c r="BW20" s="179"/>
      <c r="BX20" s="167"/>
      <c r="BY20" s="179"/>
    </row>
    <row r="21" spans="3:77" ht="13.5" customHeight="1">
      <c r="C21" s="166"/>
      <c r="D21" s="167"/>
      <c r="E21" s="173"/>
      <c r="F21" s="167"/>
      <c r="G21" s="173"/>
      <c r="H21" s="166"/>
      <c r="I21" s="167"/>
      <c r="J21" s="173"/>
      <c r="K21" s="167"/>
      <c r="L21" s="173"/>
      <c r="M21" s="166"/>
      <c r="N21" s="167"/>
      <c r="O21" s="173"/>
      <c r="P21" s="167"/>
      <c r="Q21" s="173"/>
      <c r="R21" s="166"/>
      <c r="S21" s="167"/>
      <c r="T21" s="173"/>
      <c r="U21" s="167"/>
      <c r="V21" s="173"/>
      <c r="W21" s="166"/>
      <c r="X21" s="167"/>
      <c r="Y21" s="173"/>
      <c r="Z21" s="167"/>
      <c r="AA21" s="173"/>
      <c r="AB21" s="166"/>
      <c r="AC21" s="167"/>
      <c r="AD21" s="173"/>
      <c r="AE21" s="167"/>
      <c r="AF21" s="173"/>
      <c r="AG21" s="166"/>
      <c r="AH21" s="167"/>
      <c r="AI21" s="173"/>
      <c r="AJ21" s="167"/>
      <c r="AK21" s="173"/>
      <c r="AL21" s="166"/>
      <c r="AM21" s="167"/>
      <c r="AN21" s="173"/>
      <c r="AO21" s="167"/>
      <c r="AP21" s="173"/>
      <c r="AQ21" s="166"/>
      <c r="AR21" s="167"/>
      <c r="AS21" s="173"/>
      <c r="AT21" s="167"/>
      <c r="AU21" s="173"/>
      <c r="AV21" s="166"/>
      <c r="AW21" s="167"/>
      <c r="AX21" s="173"/>
      <c r="AY21" s="167"/>
      <c r="AZ21" s="173"/>
      <c r="BA21" s="166"/>
      <c r="BB21" s="167"/>
      <c r="BC21" s="173"/>
      <c r="BD21" s="167"/>
      <c r="BE21" s="173"/>
      <c r="BF21" s="166"/>
      <c r="BG21" s="167"/>
      <c r="BH21" s="173"/>
      <c r="BI21" s="167"/>
      <c r="BJ21" s="173"/>
      <c r="BK21" s="166"/>
      <c r="BL21" s="167"/>
      <c r="BM21" s="173"/>
      <c r="BN21" s="167"/>
      <c r="BO21" s="173"/>
      <c r="BP21" s="166"/>
      <c r="BQ21" s="167"/>
      <c r="BR21" s="173"/>
      <c r="BS21" s="167"/>
      <c r="BT21" s="173"/>
      <c r="BU21" s="166"/>
      <c r="BV21" s="167"/>
      <c r="BW21" s="173"/>
      <c r="BX21" s="167"/>
      <c r="BY21" s="173"/>
    </row>
    <row r="22" spans="3:77" ht="13.5" customHeight="1">
      <c r="C22" s="166"/>
      <c r="D22" s="167"/>
      <c r="E22" s="173"/>
      <c r="F22" s="167"/>
      <c r="G22" s="173"/>
      <c r="H22" s="166"/>
      <c r="I22" s="167"/>
      <c r="J22" s="173"/>
      <c r="K22" s="167"/>
      <c r="L22" s="173"/>
      <c r="M22" s="166"/>
      <c r="N22" s="167"/>
      <c r="O22" s="173"/>
      <c r="P22" s="167"/>
      <c r="Q22" s="173"/>
      <c r="R22" s="166"/>
      <c r="S22" s="167"/>
      <c r="T22" s="173"/>
      <c r="U22" s="167"/>
      <c r="V22" s="173"/>
      <c r="W22" s="166"/>
      <c r="X22" s="167"/>
      <c r="Y22" s="173"/>
      <c r="Z22" s="167"/>
      <c r="AA22" s="173"/>
      <c r="AB22" s="166"/>
      <c r="AC22" s="167"/>
      <c r="AD22" s="173"/>
      <c r="AE22" s="167"/>
      <c r="AF22" s="173"/>
      <c r="AG22" s="166"/>
      <c r="AH22" s="167"/>
      <c r="AI22" s="173"/>
      <c r="AJ22" s="167"/>
      <c r="AK22" s="173"/>
      <c r="AL22" s="166"/>
      <c r="AM22" s="167"/>
      <c r="AN22" s="173"/>
      <c r="AO22" s="167"/>
      <c r="AP22" s="173"/>
      <c r="AQ22" s="166"/>
      <c r="AR22" s="167"/>
      <c r="AS22" s="173"/>
      <c r="AT22" s="167"/>
      <c r="AU22" s="173"/>
      <c r="AV22" s="166"/>
      <c r="AW22" s="167"/>
      <c r="AX22" s="173"/>
      <c r="AY22" s="167"/>
      <c r="AZ22" s="173"/>
      <c r="BA22" s="166"/>
      <c r="BB22" s="167"/>
      <c r="BC22" s="173"/>
      <c r="BD22" s="167"/>
      <c r="BE22" s="173"/>
      <c r="BF22" s="166"/>
      <c r="BG22" s="167"/>
      <c r="BH22" s="173"/>
      <c r="BI22" s="167"/>
      <c r="BJ22" s="173"/>
      <c r="BK22" s="166"/>
      <c r="BL22" s="167"/>
      <c r="BM22" s="173"/>
      <c r="BN22" s="167"/>
      <c r="BO22" s="173"/>
      <c r="BP22" s="166"/>
      <c r="BQ22" s="167"/>
      <c r="BR22" s="173"/>
      <c r="BS22" s="167"/>
      <c r="BT22" s="173"/>
      <c r="BU22" s="166"/>
      <c r="BV22" s="167"/>
      <c r="BW22" s="173"/>
      <c r="BX22" s="167"/>
      <c r="BY22" s="173"/>
    </row>
    <row r="23" spans="3:77" ht="13.5" customHeight="1">
      <c r="C23" s="166"/>
      <c r="D23" s="171"/>
      <c r="E23" s="173"/>
      <c r="F23" s="171"/>
      <c r="G23" s="173"/>
      <c r="H23" s="166"/>
      <c r="I23" s="171"/>
      <c r="J23" s="173"/>
      <c r="K23" s="171"/>
      <c r="L23" s="173"/>
      <c r="M23" s="166"/>
      <c r="N23" s="171"/>
      <c r="O23" s="173"/>
      <c r="P23" s="171"/>
      <c r="Q23" s="173"/>
      <c r="R23" s="166"/>
      <c r="S23" s="171"/>
      <c r="T23" s="173"/>
      <c r="U23" s="171"/>
      <c r="V23" s="173"/>
      <c r="W23" s="166"/>
      <c r="X23" s="171"/>
      <c r="Y23" s="173"/>
      <c r="Z23" s="171"/>
      <c r="AA23" s="173"/>
      <c r="AB23" s="166"/>
      <c r="AC23" s="171"/>
      <c r="AD23" s="173"/>
      <c r="AE23" s="171"/>
      <c r="AF23" s="173"/>
      <c r="AG23" s="166"/>
      <c r="AH23" s="171"/>
      <c r="AI23" s="173"/>
      <c r="AJ23" s="171"/>
      <c r="AK23" s="173"/>
      <c r="AL23" s="166"/>
      <c r="AM23" s="171"/>
      <c r="AN23" s="173"/>
      <c r="AO23" s="171"/>
      <c r="AP23" s="173"/>
      <c r="AQ23" s="166"/>
      <c r="AR23" s="171"/>
      <c r="AS23" s="173"/>
      <c r="AT23" s="171"/>
      <c r="AU23" s="173"/>
      <c r="AV23" s="166"/>
      <c r="AW23" s="171"/>
      <c r="AX23" s="173"/>
      <c r="AY23" s="171"/>
      <c r="AZ23" s="173"/>
      <c r="BA23" s="166"/>
      <c r="BB23" s="171"/>
      <c r="BC23" s="173"/>
      <c r="BD23" s="171"/>
      <c r="BE23" s="173"/>
      <c r="BF23" s="166"/>
      <c r="BG23" s="171"/>
      <c r="BH23" s="173"/>
      <c r="BI23" s="171"/>
      <c r="BJ23" s="173"/>
      <c r="BK23" s="166"/>
      <c r="BL23" s="171"/>
      <c r="BM23" s="173"/>
      <c r="BN23" s="171"/>
      <c r="BO23" s="173"/>
      <c r="BP23" s="166"/>
      <c r="BQ23" s="171"/>
      <c r="BR23" s="173"/>
      <c r="BS23" s="171"/>
      <c r="BT23" s="173"/>
      <c r="BU23" s="166"/>
      <c r="BV23" s="171"/>
      <c r="BW23" s="173"/>
      <c r="BX23" s="171"/>
      <c r="BY23" s="173"/>
    </row>
    <row r="24" spans="3:77" ht="13.5" customHeight="1">
      <c r="C24" s="166"/>
      <c r="D24" s="171"/>
      <c r="E24" s="173"/>
      <c r="F24" s="171"/>
      <c r="G24" s="173"/>
      <c r="H24" s="166"/>
      <c r="I24" s="171"/>
      <c r="J24" s="173"/>
      <c r="K24" s="171"/>
      <c r="L24" s="173"/>
      <c r="M24" s="166"/>
      <c r="N24" s="171"/>
      <c r="O24" s="173"/>
      <c r="P24" s="171"/>
      <c r="Q24" s="173"/>
      <c r="R24" s="166"/>
      <c r="S24" s="171"/>
      <c r="T24" s="173"/>
      <c r="U24" s="171"/>
      <c r="V24" s="173"/>
      <c r="W24" s="166"/>
      <c r="X24" s="171"/>
      <c r="Y24" s="173"/>
      <c r="Z24" s="171"/>
      <c r="AA24" s="173"/>
      <c r="AB24" s="166"/>
      <c r="AC24" s="171"/>
      <c r="AD24" s="173"/>
      <c r="AE24" s="171"/>
      <c r="AF24" s="173"/>
      <c r="AG24" s="166"/>
      <c r="AH24" s="171"/>
      <c r="AI24" s="173"/>
      <c r="AJ24" s="171"/>
      <c r="AK24" s="173"/>
      <c r="AL24" s="166"/>
      <c r="AM24" s="171"/>
      <c r="AN24" s="173"/>
      <c r="AO24" s="171"/>
      <c r="AP24" s="173"/>
      <c r="AQ24" s="166"/>
      <c r="AR24" s="171"/>
      <c r="AS24" s="173"/>
      <c r="AT24" s="171"/>
      <c r="AU24" s="173"/>
      <c r="AV24" s="166"/>
      <c r="AW24" s="171"/>
      <c r="AX24" s="173"/>
      <c r="AY24" s="171"/>
      <c r="AZ24" s="173"/>
      <c r="BA24" s="166"/>
      <c r="BB24" s="171"/>
      <c r="BC24" s="173"/>
      <c r="BD24" s="171"/>
      <c r="BE24" s="173"/>
      <c r="BF24" s="166"/>
      <c r="BG24" s="171"/>
      <c r="BH24" s="173"/>
      <c r="BI24" s="171"/>
      <c r="BJ24" s="173"/>
      <c r="BK24" s="166"/>
      <c r="BL24" s="171"/>
      <c r="BM24" s="173"/>
      <c r="BN24" s="171"/>
      <c r="BO24" s="173"/>
      <c r="BP24" s="166"/>
      <c r="BQ24" s="171"/>
      <c r="BR24" s="173"/>
      <c r="BS24" s="171"/>
      <c r="BT24" s="173"/>
      <c r="BU24" s="166"/>
      <c r="BV24" s="171"/>
      <c r="BW24" s="173"/>
      <c r="BX24" s="171"/>
      <c r="BY24" s="173"/>
    </row>
    <row r="25" spans="3:77" ht="13.5" customHeight="1">
      <c r="C25" s="166"/>
      <c r="D25" s="171"/>
      <c r="E25" s="173"/>
      <c r="F25" s="171"/>
      <c r="G25" s="173"/>
      <c r="H25" s="166"/>
      <c r="I25" s="171"/>
      <c r="J25" s="173"/>
      <c r="K25" s="171"/>
      <c r="L25" s="173"/>
      <c r="M25" s="166"/>
      <c r="N25" s="171"/>
      <c r="O25" s="173"/>
      <c r="P25" s="171"/>
      <c r="Q25" s="173"/>
      <c r="R25" s="166"/>
      <c r="S25" s="171"/>
      <c r="T25" s="173"/>
      <c r="U25" s="171"/>
      <c r="V25" s="173"/>
      <c r="W25" s="166"/>
      <c r="X25" s="171"/>
      <c r="Y25" s="173"/>
      <c r="Z25" s="171"/>
      <c r="AA25" s="173"/>
      <c r="AB25" s="166"/>
      <c r="AC25" s="171"/>
      <c r="AD25" s="173"/>
      <c r="AE25" s="171"/>
      <c r="AF25" s="173"/>
      <c r="AG25" s="166"/>
      <c r="AH25" s="171"/>
      <c r="AI25" s="173"/>
      <c r="AJ25" s="171"/>
      <c r="AK25" s="173"/>
      <c r="AL25" s="166"/>
      <c r="AM25" s="171"/>
      <c r="AN25" s="173"/>
      <c r="AO25" s="171"/>
      <c r="AP25" s="173"/>
      <c r="AQ25" s="166"/>
      <c r="AR25" s="171"/>
      <c r="AS25" s="173"/>
      <c r="AT25" s="171"/>
      <c r="AU25" s="173"/>
      <c r="AV25" s="166"/>
      <c r="AW25" s="171"/>
      <c r="AX25" s="173"/>
      <c r="AY25" s="171"/>
      <c r="AZ25" s="173"/>
      <c r="BA25" s="166"/>
      <c r="BB25" s="171"/>
      <c r="BC25" s="173"/>
      <c r="BD25" s="171"/>
      <c r="BE25" s="173"/>
      <c r="BF25" s="166"/>
      <c r="BG25" s="171"/>
      <c r="BH25" s="173"/>
      <c r="BI25" s="171"/>
      <c r="BJ25" s="173"/>
      <c r="BK25" s="166"/>
      <c r="BL25" s="171"/>
      <c r="BM25" s="173"/>
      <c r="BN25" s="171"/>
      <c r="BO25" s="173"/>
      <c r="BP25" s="166"/>
      <c r="BQ25" s="171"/>
      <c r="BR25" s="173"/>
      <c r="BS25" s="171"/>
      <c r="BT25" s="173"/>
      <c r="BU25" s="166"/>
      <c r="BV25" s="171"/>
      <c r="BW25" s="173"/>
      <c r="BX25" s="171"/>
      <c r="BY25" s="173"/>
    </row>
    <row r="26" spans="3:77" ht="13.5" customHeight="1">
      <c r="C26" s="166"/>
      <c r="D26" s="171"/>
      <c r="E26" s="173"/>
      <c r="F26" s="171"/>
      <c r="G26" s="173"/>
      <c r="H26" s="166"/>
      <c r="I26" s="171"/>
      <c r="J26" s="173"/>
      <c r="K26" s="171"/>
      <c r="L26" s="173"/>
      <c r="M26" s="166"/>
      <c r="N26" s="171"/>
      <c r="O26" s="173"/>
      <c r="P26" s="171"/>
      <c r="Q26" s="173"/>
      <c r="R26" s="166"/>
      <c r="S26" s="171"/>
      <c r="T26" s="173"/>
      <c r="U26" s="171"/>
      <c r="V26" s="173"/>
      <c r="W26" s="166"/>
      <c r="X26" s="171"/>
      <c r="Y26" s="173"/>
      <c r="Z26" s="171"/>
      <c r="AA26" s="173"/>
      <c r="AB26" s="166"/>
      <c r="AC26" s="171"/>
      <c r="AD26" s="173"/>
      <c r="AE26" s="171"/>
      <c r="AF26" s="173"/>
      <c r="AG26" s="166"/>
      <c r="AH26" s="171"/>
      <c r="AI26" s="173"/>
      <c r="AJ26" s="171"/>
      <c r="AK26" s="173"/>
      <c r="AL26" s="166"/>
      <c r="AM26" s="171"/>
      <c r="AN26" s="173"/>
      <c r="AO26" s="171"/>
      <c r="AP26" s="173"/>
      <c r="AQ26" s="166"/>
      <c r="AR26" s="171"/>
      <c r="AS26" s="173"/>
      <c r="AT26" s="171"/>
      <c r="AU26" s="173"/>
      <c r="AV26" s="166"/>
      <c r="AW26" s="171"/>
      <c r="AX26" s="173"/>
      <c r="AY26" s="171"/>
      <c r="AZ26" s="173"/>
      <c r="BA26" s="166"/>
      <c r="BB26" s="171"/>
      <c r="BC26" s="173"/>
      <c r="BD26" s="171"/>
      <c r="BE26" s="173"/>
      <c r="BF26" s="166"/>
      <c r="BG26" s="171"/>
      <c r="BH26" s="173"/>
      <c r="BI26" s="171"/>
      <c r="BJ26" s="173"/>
      <c r="BK26" s="166"/>
      <c r="BL26" s="171"/>
      <c r="BM26" s="173"/>
      <c r="BN26" s="171"/>
      <c r="BO26" s="173"/>
      <c r="BP26" s="166"/>
      <c r="BQ26" s="171"/>
      <c r="BR26" s="173"/>
      <c r="BS26" s="171"/>
      <c r="BT26" s="173"/>
      <c r="BU26" s="166"/>
      <c r="BV26" s="171"/>
      <c r="BW26" s="173"/>
      <c r="BX26" s="171"/>
      <c r="BY26" s="173"/>
    </row>
    <row r="27" spans="3:77" ht="13.5" customHeight="1">
      <c r="C27" s="166"/>
      <c r="D27" s="171"/>
      <c r="E27" s="173"/>
      <c r="F27" s="171"/>
      <c r="G27" s="173"/>
      <c r="H27" s="166"/>
      <c r="I27" s="171"/>
      <c r="J27" s="173"/>
      <c r="K27" s="171"/>
      <c r="L27" s="173"/>
      <c r="M27" s="166"/>
      <c r="N27" s="171"/>
      <c r="O27" s="173"/>
      <c r="P27" s="171"/>
      <c r="Q27" s="173"/>
      <c r="R27" s="166"/>
      <c r="S27" s="171"/>
      <c r="T27" s="173"/>
      <c r="U27" s="171"/>
      <c r="V27" s="173"/>
      <c r="W27" s="166"/>
      <c r="X27" s="171"/>
      <c r="Y27" s="173"/>
      <c r="Z27" s="171"/>
      <c r="AA27" s="173"/>
      <c r="AB27" s="166"/>
      <c r="AC27" s="171"/>
      <c r="AD27" s="173"/>
      <c r="AE27" s="171"/>
      <c r="AF27" s="173"/>
      <c r="AG27" s="166"/>
      <c r="AH27" s="171"/>
      <c r="AI27" s="173"/>
      <c r="AJ27" s="171"/>
      <c r="AK27" s="173"/>
      <c r="AL27" s="166"/>
      <c r="AM27" s="171"/>
      <c r="AN27" s="173"/>
      <c r="AO27" s="171"/>
      <c r="AP27" s="173"/>
      <c r="AQ27" s="166"/>
      <c r="AR27" s="171"/>
      <c r="AS27" s="173"/>
      <c r="AT27" s="171"/>
      <c r="AU27" s="173"/>
      <c r="AV27" s="166"/>
      <c r="AW27" s="171"/>
      <c r="AX27" s="173"/>
      <c r="AY27" s="171"/>
      <c r="AZ27" s="173"/>
      <c r="BA27" s="166"/>
      <c r="BB27" s="171"/>
      <c r="BC27" s="173"/>
      <c r="BD27" s="171"/>
      <c r="BE27" s="173"/>
      <c r="BF27" s="166"/>
      <c r="BG27" s="171"/>
      <c r="BH27" s="173"/>
      <c r="BI27" s="171"/>
      <c r="BJ27" s="173"/>
      <c r="BK27" s="166"/>
      <c r="BL27" s="171"/>
      <c r="BM27" s="173"/>
      <c r="BN27" s="171"/>
      <c r="BO27" s="173"/>
      <c r="BP27" s="166"/>
      <c r="BQ27" s="171"/>
      <c r="BR27" s="173"/>
      <c r="BS27" s="171"/>
      <c r="BT27" s="173"/>
      <c r="BU27" s="166"/>
      <c r="BV27" s="171"/>
      <c r="BW27" s="173"/>
      <c r="BX27" s="171"/>
      <c r="BY27" s="173"/>
    </row>
    <row r="28" spans="3:77" ht="13.5" customHeight="1">
      <c r="C28" s="166"/>
      <c r="D28" s="171"/>
      <c r="E28" s="173"/>
      <c r="F28" s="171"/>
      <c r="G28" s="173"/>
      <c r="H28" s="166"/>
      <c r="I28" s="171"/>
      <c r="J28" s="173"/>
      <c r="K28" s="171"/>
      <c r="L28" s="173"/>
      <c r="M28" s="166"/>
      <c r="N28" s="171"/>
      <c r="O28" s="173"/>
      <c r="P28" s="171"/>
      <c r="Q28" s="173"/>
      <c r="R28" s="166"/>
      <c r="S28" s="171"/>
      <c r="T28" s="173"/>
      <c r="U28" s="171"/>
      <c r="V28" s="173"/>
      <c r="W28" s="166"/>
      <c r="X28" s="171"/>
      <c r="Y28" s="173"/>
      <c r="Z28" s="171"/>
      <c r="AA28" s="173"/>
      <c r="AB28" s="166"/>
      <c r="AC28" s="171"/>
      <c r="AD28" s="173"/>
      <c r="AE28" s="171"/>
      <c r="AF28" s="173"/>
      <c r="AG28" s="166"/>
      <c r="AH28" s="171"/>
      <c r="AI28" s="173"/>
      <c r="AJ28" s="171"/>
      <c r="AK28" s="173"/>
      <c r="AL28" s="166"/>
      <c r="AM28" s="171"/>
      <c r="AN28" s="173"/>
      <c r="AO28" s="171"/>
      <c r="AP28" s="173"/>
      <c r="AQ28" s="166"/>
      <c r="AR28" s="171"/>
      <c r="AS28" s="173"/>
      <c r="AT28" s="171"/>
      <c r="AU28" s="173"/>
      <c r="AV28" s="166"/>
      <c r="AW28" s="171"/>
      <c r="AX28" s="173"/>
      <c r="AY28" s="171"/>
      <c r="AZ28" s="173"/>
      <c r="BA28" s="166"/>
      <c r="BB28" s="171"/>
      <c r="BC28" s="173"/>
      <c r="BD28" s="171"/>
      <c r="BE28" s="173"/>
      <c r="BF28" s="166"/>
      <c r="BG28" s="171"/>
      <c r="BH28" s="173"/>
      <c r="BI28" s="171"/>
      <c r="BJ28" s="173"/>
      <c r="BK28" s="166"/>
      <c r="BL28" s="171"/>
      <c r="BM28" s="173"/>
      <c r="BN28" s="171"/>
      <c r="BO28" s="173"/>
      <c r="BP28" s="166"/>
      <c r="BQ28" s="171"/>
      <c r="BR28" s="173"/>
      <c r="BS28" s="171"/>
      <c r="BT28" s="173"/>
      <c r="BU28" s="166"/>
      <c r="BV28" s="171"/>
      <c r="BW28" s="173"/>
      <c r="BX28" s="171"/>
      <c r="BY28" s="173"/>
    </row>
    <row r="29" spans="3:77" ht="13.5" customHeight="1">
      <c r="C29" s="166"/>
      <c r="D29" s="171"/>
      <c r="E29" s="173"/>
      <c r="F29" s="171"/>
      <c r="G29" s="173"/>
      <c r="H29" s="166"/>
      <c r="I29" s="171"/>
      <c r="J29" s="173"/>
      <c r="K29" s="171"/>
      <c r="L29" s="173"/>
      <c r="M29" s="166"/>
      <c r="N29" s="171"/>
      <c r="O29" s="173"/>
      <c r="P29" s="171"/>
      <c r="Q29" s="173"/>
      <c r="R29" s="166"/>
      <c r="S29" s="171"/>
      <c r="T29" s="173"/>
      <c r="U29" s="171"/>
      <c r="V29" s="173"/>
      <c r="W29" s="166"/>
      <c r="X29" s="171"/>
      <c r="Y29" s="173"/>
      <c r="Z29" s="171"/>
      <c r="AA29" s="173"/>
      <c r="AB29" s="166"/>
      <c r="AC29" s="171"/>
      <c r="AD29" s="173"/>
      <c r="AE29" s="171"/>
      <c r="AF29" s="173"/>
      <c r="AG29" s="166"/>
      <c r="AH29" s="171"/>
      <c r="AI29" s="173"/>
      <c r="AJ29" s="171"/>
      <c r="AK29" s="173"/>
      <c r="AL29" s="166"/>
      <c r="AM29" s="171"/>
      <c r="AN29" s="173"/>
      <c r="AO29" s="171"/>
      <c r="AP29" s="173"/>
      <c r="AQ29" s="166"/>
      <c r="AR29" s="171"/>
      <c r="AS29" s="173"/>
      <c r="AT29" s="171"/>
      <c r="AU29" s="173"/>
      <c r="AV29" s="166"/>
      <c r="AW29" s="171"/>
      <c r="AX29" s="173"/>
      <c r="AY29" s="171"/>
      <c r="AZ29" s="173"/>
      <c r="BA29" s="166"/>
      <c r="BB29" s="171"/>
      <c r="BC29" s="173"/>
      <c r="BD29" s="171"/>
      <c r="BE29" s="173"/>
      <c r="BF29" s="166"/>
      <c r="BG29" s="171"/>
      <c r="BH29" s="173"/>
      <c r="BI29" s="171"/>
      <c r="BJ29" s="173"/>
      <c r="BK29" s="166"/>
      <c r="BL29" s="171"/>
      <c r="BM29" s="173"/>
      <c r="BN29" s="171"/>
      <c r="BO29" s="173"/>
      <c r="BP29" s="166"/>
      <c r="BQ29" s="171"/>
      <c r="BR29" s="173"/>
      <c r="BS29" s="171"/>
      <c r="BT29" s="173"/>
      <c r="BU29" s="166"/>
      <c r="BV29" s="171"/>
      <c r="BW29" s="173"/>
      <c r="BX29" s="171"/>
      <c r="BY29" s="173"/>
    </row>
    <row r="30" spans="3:77" ht="13.5" customHeight="1">
      <c r="C30" s="166"/>
      <c r="D30" s="171"/>
      <c r="E30" s="173"/>
      <c r="F30" s="171"/>
      <c r="G30" s="173"/>
      <c r="H30" s="166"/>
      <c r="I30" s="171"/>
      <c r="J30" s="173"/>
      <c r="K30" s="171"/>
      <c r="L30" s="173"/>
      <c r="M30" s="166"/>
      <c r="N30" s="171"/>
      <c r="O30" s="173"/>
      <c r="P30" s="171"/>
      <c r="Q30" s="173"/>
      <c r="R30" s="166"/>
      <c r="S30" s="171"/>
      <c r="T30" s="173"/>
      <c r="U30" s="171"/>
      <c r="V30" s="173"/>
      <c r="W30" s="166"/>
      <c r="X30" s="171"/>
      <c r="Y30" s="173"/>
      <c r="Z30" s="171"/>
      <c r="AA30" s="173"/>
      <c r="AB30" s="166"/>
      <c r="AC30" s="171"/>
      <c r="AD30" s="173"/>
      <c r="AE30" s="171"/>
      <c r="AF30" s="173"/>
      <c r="AG30" s="166"/>
      <c r="AH30" s="171"/>
      <c r="AI30" s="173"/>
      <c r="AJ30" s="171"/>
      <c r="AK30" s="173"/>
      <c r="AL30" s="166"/>
      <c r="AM30" s="171"/>
      <c r="AN30" s="173"/>
      <c r="AO30" s="171"/>
      <c r="AP30" s="173"/>
      <c r="AQ30" s="166"/>
      <c r="AR30" s="171"/>
      <c r="AS30" s="173"/>
      <c r="AT30" s="171"/>
      <c r="AU30" s="173"/>
      <c r="AV30" s="166"/>
      <c r="AW30" s="171"/>
      <c r="AX30" s="173"/>
      <c r="AY30" s="171"/>
      <c r="AZ30" s="173"/>
      <c r="BA30" s="166"/>
      <c r="BB30" s="171"/>
      <c r="BC30" s="173"/>
      <c r="BD30" s="171"/>
      <c r="BE30" s="173"/>
      <c r="BF30" s="166"/>
      <c r="BG30" s="171"/>
      <c r="BH30" s="173"/>
      <c r="BI30" s="171"/>
      <c r="BJ30" s="173"/>
      <c r="BK30" s="166"/>
      <c r="BL30" s="171"/>
      <c r="BM30" s="173"/>
      <c r="BN30" s="171"/>
      <c r="BO30" s="173"/>
      <c r="BP30" s="166"/>
      <c r="BQ30" s="171"/>
      <c r="BR30" s="173"/>
      <c r="BS30" s="171"/>
      <c r="BT30" s="173"/>
      <c r="BU30" s="166"/>
      <c r="BV30" s="171"/>
      <c r="BW30" s="173"/>
      <c r="BX30" s="171"/>
      <c r="BY30" s="173"/>
    </row>
    <row r="31" spans="3:77" ht="13.5" customHeight="1">
      <c r="C31" s="166"/>
      <c r="D31" s="171"/>
      <c r="E31" s="173"/>
      <c r="F31" s="171"/>
      <c r="G31" s="173"/>
      <c r="H31" s="166"/>
      <c r="I31" s="171"/>
      <c r="J31" s="173"/>
      <c r="K31" s="171"/>
      <c r="L31" s="173"/>
      <c r="M31" s="166"/>
      <c r="N31" s="171"/>
      <c r="O31" s="173"/>
      <c r="P31" s="171"/>
      <c r="Q31" s="173"/>
      <c r="R31" s="166"/>
      <c r="S31" s="171"/>
      <c r="T31" s="173"/>
      <c r="U31" s="171"/>
      <c r="V31" s="173"/>
      <c r="W31" s="166"/>
      <c r="X31" s="171"/>
      <c r="Y31" s="173"/>
      <c r="Z31" s="171"/>
      <c r="AA31" s="173"/>
      <c r="AB31" s="166"/>
      <c r="AC31" s="171"/>
      <c r="AD31" s="173"/>
      <c r="AE31" s="171"/>
      <c r="AF31" s="173"/>
      <c r="AG31" s="166"/>
      <c r="AH31" s="171"/>
      <c r="AI31" s="173"/>
      <c r="AJ31" s="171"/>
      <c r="AK31" s="173"/>
      <c r="AL31" s="166"/>
      <c r="AM31" s="171"/>
      <c r="AN31" s="173"/>
      <c r="AO31" s="171"/>
      <c r="AP31" s="173"/>
      <c r="AQ31" s="166"/>
      <c r="AR31" s="171"/>
      <c r="AS31" s="173"/>
      <c r="AT31" s="171"/>
      <c r="AU31" s="173"/>
      <c r="AV31" s="166"/>
      <c r="AW31" s="171"/>
      <c r="AX31" s="173"/>
      <c r="AY31" s="171"/>
      <c r="AZ31" s="173"/>
      <c r="BA31" s="166"/>
      <c r="BB31" s="171"/>
      <c r="BC31" s="173"/>
      <c r="BD31" s="171"/>
      <c r="BE31" s="173"/>
      <c r="BF31" s="166"/>
      <c r="BG31" s="171"/>
      <c r="BH31" s="173"/>
      <c r="BI31" s="171"/>
      <c r="BJ31" s="173"/>
      <c r="BK31" s="166"/>
      <c r="BL31" s="171"/>
      <c r="BM31" s="173"/>
      <c r="BN31" s="171"/>
      <c r="BO31" s="173"/>
      <c r="BP31" s="166"/>
      <c r="BQ31" s="171"/>
      <c r="BR31" s="173"/>
      <c r="BS31" s="171"/>
      <c r="BT31" s="173"/>
      <c r="BU31" s="166"/>
      <c r="BV31" s="171"/>
      <c r="BW31" s="173"/>
      <c r="BX31" s="171"/>
      <c r="BY31" s="173"/>
    </row>
    <row r="32" spans="3:77" ht="13.5" customHeight="1">
      <c r="C32" s="166"/>
      <c r="D32" s="171"/>
      <c r="E32" s="173"/>
      <c r="F32" s="171"/>
      <c r="G32" s="173"/>
      <c r="H32" s="166"/>
      <c r="I32" s="171"/>
      <c r="J32" s="173"/>
      <c r="K32" s="171"/>
      <c r="L32" s="173"/>
      <c r="M32" s="166"/>
      <c r="N32" s="171"/>
      <c r="O32" s="173"/>
      <c r="P32" s="171"/>
      <c r="Q32" s="173"/>
      <c r="R32" s="166"/>
      <c r="S32" s="171"/>
      <c r="T32" s="173"/>
      <c r="U32" s="171"/>
      <c r="V32" s="173"/>
      <c r="W32" s="166"/>
      <c r="X32" s="171"/>
      <c r="Y32" s="173"/>
      <c r="Z32" s="171"/>
      <c r="AA32" s="173"/>
      <c r="AB32" s="166"/>
      <c r="AC32" s="171"/>
      <c r="AD32" s="173"/>
      <c r="AE32" s="171"/>
      <c r="AF32" s="173"/>
      <c r="AG32" s="166"/>
      <c r="AH32" s="171"/>
      <c r="AI32" s="173"/>
      <c r="AJ32" s="171"/>
      <c r="AK32" s="173"/>
      <c r="AL32" s="166"/>
      <c r="AM32" s="171"/>
      <c r="AN32" s="173"/>
      <c r="AO32" s="171"/>
      <c r="AP32" s="173"/>
      <c r="AQ32" s="166"/>
      <c r="AR32" s="171"/>
      <c r="AS32" s="173"/>
      <c r="AT32" s="171"/>
      <c r="AU32" s="173"/>
      <c r="AV32" s="166"/>
      <c r="AW32" s="171"/>
      <c r="AX32" s="173"/>
      <c r="AY32" s="171"/>
      <c r="AZ32" s="173"/>
      <c r="BA32" s="166"/>
      <c r="BB32" s="171"/>
      <c r="BC32" s="173"/>
      <c r="BD32" s="171"/>
      <c r="BE32" s="173"/>
      <c r="BF32" s="166"/>
      <c r="BG32" s="171"/>
      <c r="BH32" s="173"/>
      <c r="BI32" s="171"/>
      <c r="BJ32" s="173"/>
      <c r="BK32" s="166"/>
      <c r="BL32" s="171"/>
      <c r="BM32" s="173"/>
      <c r="BN32" s="171"/>
      <c r="BO32" s="173"/>
      <c r="BP32" s="166"/>
      <c r="BQ32" s="171"/>
      <c r="BR32" s="173"/>
      <c r="BS32" s="171"/>
      <c r="BT32" s="173"/>
      <c r="BU32" s="166"/>
      <c r="BV32" s="171"/>
      <c r="BW32" s="173"/>
      <c r="BX32" s="171"/>
      <c r="BY32" s="173"/>
    </row>
    <row r="33" spans="3:77" ht="13.5" customHeight="1">
      <c r="C33" s="166"/>
      <c r="D33" s="171"/>
      <c r="E33" s="173"/>
      <c r="F33" s="171"/>
      <c r="G33" s="173"/>
      <c r="H33" s="166"/>
      <c r="I33" s="171"/>
      <c r="J33" s="173"/>
      <c r="K33" s="171"/>
      <c r="L33" s="173"/>
      <c r="M33" s="166"/>
      <c r="N33" s="171"/>
      <c r="O33" s="173"/>
      <c r="P33" s="171"/>
      <c r="Q33" s="173"/>
      <c r="R33" s="166"/>
      <c r="S33" s="171"/>
      <c r="T33" s="173"/>
      <c r="U33" s="171"/>
      <c r="V33" s="173"/>
      <c r="W33" s="166"/>
      <c r="X33" s="171"/>
      <c r="Y33" s="173"/>
      <c r="Z33" s="171"/>
      <c r="AA33" s="173"/>
      <c r="AB33" s="166"/>
      <c r="AC33" s="171"/>
      <c r="AD33" s="173"/>
      <c r="AE33" s="171"/>
      <c r="AF33" s="173"/>
      <c r="AG33" s="166"/>
      <c r="AH33" s="171"/>
      <c r="AI33" s="173"/>
      <c r="AJ33" s="171"/>
      <c r="AK33" s="173"/>
      <c r="AL33" s="166"/>
      <c r="AM33" s="171"/>
      <c r="AN33" s="173"/>
      <c r="AO33" s="171"/>
      <c r="AP33" s="173"/>
      <c r="AQ33" s="166"/>
      <c r="AR33" s="171"/>
      <c r="AS33" s="173"/>
      <c r="AT33" s="171"/>
      <c r="AU33" s="173"/>
      <c r="AV33" s="166"/>
      <c r="AW33" s="171"/>
      <c r="AX33" s="173"/>
      <c r="AY33" s="171"/>
      <c r="AZ33" s="173"/>
      <c r="BA33" s="166"/>
      <c r="BB33" s="171"/>
      <c r="BC33" s="173"/>
      <c r="BD33" s="171"/>
      <c r="BE33" s="173"/>
      <c r="BF33" s="166"/>
      <c r="BG33" s="171"/>
      <c r="BH33" s="173"/>
      <c r="BI33" s="171"/>
      <c r="BJ33" s="173"/>
      <c r="BK33" s="166"/>
      <c r="BL33" s="171"/>
      <c r="BM33" s="173"/>
      <c r="BN33" s="171"/>
      <c r="BO33" s="173"/>
      <c r="BP33" s="166"/>
      <c r="BQ33" s="171"/>
      <c r="BR33" s="173"/>
      <c r="BS33" s="171"/>
      <c r="BT33" s="173"/>
      <c r="BU33" s="166"/>
      <c r="BV33" s="171"/>
      <c r="BW33" s="173"/>
      <c r="BX33" s="171"/>
      <c r="BY33" s="173"/>
    </row>
    <row r="34" spans="3:77" ht="13.5" customHeight="1">
      <c r="C34" s="166"/>
      <c r="D34" s="171"/>
      <c r="E34" s="173"/>
      <c r="F34" s="171"/>
      <c r="G34" s="173"/>
      <c r="H34" s="166"/>
      <c r="I34" s="171"/>
      <c r="J34" s="173"/>
      <c r="K34" s="171"/>
      <c r="L34" s="173"/>
      <c r="M34" s="166"/>
      <c r="N34" s="171"/>
      <c r="O34" s="173"/>
      <c r="P34" s="171"/>
      <c r="Q34" s="173"/>
      <c r="R34" s="166"/>
      <c r="S34" s="171"/>
      <c r="T34" s="173"/>
      <c r="U34" s="171"/>
      <c r="V34" s="173"/>
      <c r="W34" s="166"/>
      <c r="X34" s="171"/>
      <c r="Y34" s="173"/>
      <c r="Z34" s="171"/>
      <c r="AA34" s="173"/>
      <c r="AB34" s="166"/>
      <c r="AC34" s="171"/>
      <c r="AD34" s="173"/>
      <c r="AE34" s="171"/>
      <c r="AF34" s="173"/>
      <c r="AG34" s="166"/>
      <c r="AH34" s="171"/>
      <c r="AI34" s="173"/>
      <c r="AJ34" s="171"/>
      <c r="AK34" s="173"/>
      <c r="AL34" s="166"/>
      <c r="AM34" s="171"/>
      <c r="AN34" s="173"/>
      <c r="AO34" s="171"/>
      <c r="AP34" s="173"/>
      <c r="AQ34" s="166"/>
      <c r="AR34" s="171"/>
      <c r="AS34" s="173"/>
      <c r="AT34" s="171"/>
      <c r="AU34" s="173"/>
      <c r="AV34" s="166"/>
      <c r="AW34" s="171"/>
      <c r="AX34" s="173"/>
      <c r="AY34" s="171"/>
      <c r="AZ34" s="173"/>
      <c r="BA34" s="166"/>
      <c r="BB34" s="171"/>
      <c r="BC34" s="173"/>
      <c r="BD34" s="171"/>
      <c r="BE34" s="173"/>
      <c r="BF34" s="166"/>
      <c r="BG34" s="171"/>
      <c r="BH34" s="173"/>
      <c r="BI34" s="171"/>
      <c r="BJ34" s="173"/>
      <c r="BK34" s="166"/>
      <c r="BL34" s="171"/>
      <c r="BM34" s="173"/>
      <c r="BN34" s="171"/>
      <c r="BO34" s="173"/>
      <c r="BP34" s="166"/>
      <c r="BQ34" s="171"/>
      <c r="BR34" s="173"/>
      <c r="BS34" s="171"/>
      <c r="BT34" s="173"/>
      <c r="BU34" s="166"/>
      <c r="BV34" s="171"/>
      <c r="BW34" s="173"/>
      <c r="BX34" s="171"/>
      <c r="BY34" s="173"/>
    </row>
    <row r="35" spans="3:77" ht="13.5" customHeight="1">
      <c r="C35" s="166"/>
      <c r="D35" s="171"/>
      <c r="E35" s="173"/>
      <c r="F35" s="171"/>
      <c r="G35" s="173"/>
      <c r="H35" s="166"/>
      <c r="I35" s="171"/>
      <c r="J35" s="173"/>
      <c r="K35" s="171"/>
      <c r="L35" s="173"/>
      <c r="M35" s="166"/>
      <c r="N35" s="171"/>
      <c r="O35" s="173"/>
      <c r="P35" s="171"/>
      <c r="Q35" s="173"/>
      <c r="R35" s="166"/>
      <c r="S35" s="171"/>
      <c r="T35" s="173"/>
      <c r="U35" s="171"/>
      <c r="V35" s="173"/>
      <c r="W35" s="166"/>
      <c r="X35" s="171"/>
      <c r="Y35" s="173"/>
      <c r="Z35" s="171"/>
      <c r="AA35" s="173"/>
      <c r="AB35" s="166"/>
      <c r="AC35" s="171"/>
      <c r="AD35" s="173"/>
      <c r="AE35" s="171"/>
      <c r="AF35" s="173"/>
      <c r="AG35" s="166"/>
      <c r="AH35" s="171"/>
      <c r="AI35" s="173"/>
      <c r="AJ35" s="171"/>
      <c r="AK35" s="173"/>
      <c r="AL35" s="166"/>
      <c r="AM35" s="171"/>
      <c r="AN35" s="173"/>
      <c r="AO35" s="171"/>
      <c r="AP35" s="173"/>
      <c r="AQ35" s="166"/>
      <c r="AR35" s="171"/>
      <c r="AS35" s="173"/>
      <c r="AT35" s="171"/>
      <c r="AU35" s="173"/>
      <c r="AV35" s="166"/>
      <c r="AW35" s="171"/>
      <c r="AX35" s="173"/>
      <c r="AY35" s="171"/>
      <c r="AZ35" s="173"/>
      <c r="BA35" s="166"/>
      <c r="BB35" s="171"/>
      <c r="BC35" s="173"/>
      <c r="BD35" s="171"/>
      <c r="BE35" s="173"/>
      <c r="BF35" s="166"/>
      <c r="BG35" s="171"/>
      <c r="BH35" s="173"/>
      <c r="BI35" s="171"/>
      <c r="BJ35" s="173"/>
      <c r="BK35" s="166"/>
      <c r="BL35" s="171"/>
      <c r="BM35" s="173"/>
      <c r="BN35" s="171"/>
      <c r="BO35" s="173"/>
      <c r="BP35" s="166"/>
      <c r="BQ35" s="171"/>
      <c r="BR35" s="173"/>
      <c r="BS35" s="171"/>
      <c r="BT35" s="173"/>
      <c r="BU35" s="166"/>
      <c r="BV35" s="171"/>
      <c r="BW35" s="173"/>
      <c r="BX35" s="171"/>
      <c r="BY35" s="173"/>
    </row>
    <row r="36" spans="3:77" ht="13.5" customHeight="1">
      <c r="C36" s="166"/>
      <c r="D36" s="171"/>
      <c r="E36" s="173"/>
      <c r="F36" s="171"/>
      <c r="G36" s="173"/>
      <c r="H36" s="166"/>
      <c r="I36" s="171"/>
      <c r="J36" s="173"/>
      <c r="K36" s="171"/>
      <c r="L36" s="173"/>
      <c r="M36" s="166"/>
      <c r="N36" s="171"/>
      <c r="O36" s="173"/>
      <c r="P36" s="171"/>
      <c r="Q36" s="173"/>
      <c r="R36" s="166"/>
      <c r="S36" s="171"/>
      <c r="T36" s="173"/>
      <c r="U36" s="171"/>
      <c r="V36" s="173"/>
      <c r="W36" s="166"/>
      <c r="X36" s="171"/>
      <c r="Y36" s="173"/>
      <c r="Z36" s="171"/>
      <c r="AA36" s="173"/>
      <c r="AB36" s="166"/>
      <c r="AC36" s="171"/>
      <c r="AD36" s="173"/>
      <c r="AE36" s="171"/>
      <c r="AF36" s="173"/>
      <c r="AG36" s="166"/>
      <c r="AH36" s="171"/>
      <c r="AI36" s="173"/>
      <c r="AJ36" s="171"/>
      <c r="AK36" s="173"/>
      <c r="AL36" s="166"/>
      <c r="AM36" s="171"/>
      <c r="AN36" s="173"/>
      <c r="AO36" s="171"/>
      <c r="AP36" s="173"/>
      <c r="AQ36" s="166"/>
      <c r="AR36" s="171"/>
      <c r="AS36" s="173"/>
      <c r="AT36" s="171"/>
      <c r="AU36" s="173"/>
      <c r="AV36" s="166"/>
      <c r="AW36" s="171"/>
      <c r="AX36" s="173"/>
      <c r="AY36" s="171"/>
      <c r="AZ36" s="173"/>
      <c r="BA36" s="166"/>
      <c r="BB36" s="171"/>
      <c r="BC36" s="173"/>
      <c r="BD36" s="171"/>
      <c r="BE36" s="173"/>
      <c r="BF36" s="166"/>
      <c r="BG36" s="171"/>
      <c r="BH36" s="173"/>
      <c r="BI36" s="171"/>
      <c r="BJ36" s="173"/>
      <c r="BK36" s="166"/>
      <c r="BL36" s="171"/>
      <c r="BM36" s="173"/>
      <c r="BN36" s="171"/>
      <c r="BO36" s="173"/>
      <c r="BP36" s="166"/>
      <c r="BQ36" s="171"/>
      <c r="BR36" s="173"/>
      <c r="BS36" s="171"/>
      <c r="BT36" s="173"/>
      <c r="BU36" s="166"/>
      <c r="BV36" s="171"/>
      <c r="BW36" s="173"/>
      <c r="BX36" s="171"/>
      <c r="BY36" s="173"/>
    </row>
    <row r="37" spans="3:77" ht="13.5" customHeight="1">
      <c r="C37" s="166"/>
      <c r="D37" s="171"/>
      <c r="E37" s="173"/>
      <c r="F37" s="171"/>
      <c r="G37" s="173"/>
      <c r="H37" s="166"/>
      <c r="I37" s="171"/>
      <c r="J37" s="173"/>
      <c r="K37" s="171"/>
      <c r="L37" s="173"/>
      <c r="M37" s="166"/>
      <c r="N37" s="171"/>
      <c r="O37" s="173"/>
      <c r="P37" s="171"/>
      <c r="Q37" s="173"/>
      <c r="R37" s="166"/>
      <c r="S37" s="171"/>
      <c r="T37" s="173"/>
      <c r="U37" s="171"/>
      <c r="V37" s="173"/>
      <c r="W37" s="166"/>
      <c r="X37" s="171"/>
      <c r="Y37" s="173"/>
      <c r="Z37" s="171"/>
      <c r="AA37" s="173"/>
      <c r="AB37" s="166"/>
      <c r="AC37" s="171"/>
      <c r="AD37" s="173"/>
      <c r="AE37" s="171"/>
      <c r="AF37" s="173"/>
      <c r="AG37" s="166"/>
      <c r="AH37" s="171"/>
      <c r="AI37" s="173"/>
      <c r="AJ37" s="171"/>
      <c r="AK37" s="173"/>
      <c r="AL37" s="166"/>
      <c r="AM37" s="171"/>
      <c r="AN37" s="173"/>
      <c r="AO37" s="171"/>
      <c r="AP37" s="173"/>
      <c r="AQ37" s="166"/>
      <c r="AR37" s="171"/>
      <c r="AS37" s="173"/>
      <c r="AT37" s="171"/>
      <c r="AU37" s="173"/>
      <c r="AV37" s="166"/>
      <c r="AW37" s="171"/>
      <c r="AX37" s="173"/>
      <c r="AY37" s="171"/>
      <c r="AZ37" s="173"/>
      <c r="BA37" s="166"/>
      <c r="BB37" s="171"/>
      <c r="BC37" s="173"/>
      <c r="BD37" s="171"/>
      <c r="BE37" s="173"/>
      <c r="BF37" s="166"/>
      <c r="BG37" s="171"/>
      <c r="BH37" s="173"/>
      <c r="BI37" s="171"/>
      <c r="BJ37" s="173"/>
      <c r="BK37" s="166"/>
      <c r="BL37" s="171"/>
      <c r="BM37" s="173"/>
      <c r="BN37" s="171"/>
      <c r="BO37" s="173"/>
      <c r="BP37" s="166"/>
      <c r="BQ37" s="171"/>
      <c r="BR37" s="173"/>
      <c r="BS37" s="171"/>
      <c r="BT37" s="173"/>
      <c r="BU37" s="166"/>
      <c r="BV37" s="171"/>
      <c r="BW37" s="173"/>
      <c r="BX37" s="171"/>
      <c r="BY37" s="173"/>
    </row>
    <row r="38" spans="3:77" ht="13.5" customHeight="1">
      <c r="C38" s="166"/>
      <c r="D38" s="171"/>
      <c r="E38" s="173"/>
      <c r="F38" s="171"/>
      <c r="G38" s="173"/>
      <c r="H38" s="166"/>
      <c r="I38" s="171"/>
      <c r="J38" s="173"/>
      <c r="K38" s="171"/>
      <c r="L38" s="173"/>
      <c r="M38" s="166"/>
      <c r="N38" s="171"/>
      <c r="O38" s="173"/>
      <c r="P38" s="171"/>
      <c r="Q38" s="173"/>
      <c r="R38" s="166"/>
      <c r="S38" s="171"/>
      <c r="T38" s="173"/>
      <c r="U38" s="171"/>
      <c r="V38" s="173"/>
      <c r="W38" s="166"/>
      <c r="X38" s="171"/>
      <c r="Y38" s="173"/>
      <c r="Z38" s="171"/>
      <c r="AA38" s="173"/>
      <c r="AB38" s="166"/>
      <c r="AC38" s="171"/>
      <c r="AD38" s="173"/>
      <c r="AE38" s="171"/>
      <c r="AF38" s="173"/>
      <c r="AG38" s="166"/>
      <c r="AH38" s="171"/>
      <c r="AI38" s="173"/>
      <c r="AJ38" s="171"/>
      <c r="AK38" s="173"/>
      <c r="AL38" s="166"/>
      <c r="AM38" s="171"/>
      <c r="AN38" s="173"/>
      <c r="AO38" s="171"/>
      <c r="AP38" s="173"/>
      <c r="AQ38" s="166"/>
      <c r="AR38" s="171"/>
      <c r="AS38" s="173"/>
      <c r="AT38" s="171"/>
      <c r="AU38" s="173"/>
      <c r="AV38" s="166"/>
      <c r="AW38" s="171"/>
      <c r="AX38" s="173"/>
      <c r="AY38" s="171"/>
      <c r="AZ38" s="173"/>
      <c r="BA38" s="166"/>
      <c r="BB38" s="171"/>
      <c r="BC38" s="173"/>
      <c r="BD38" s="171"/>
      <c r="BE38" s="173"/>
      <c r="BF38" s="166"/>
      <c r="BG38" s="171"/>
      <c r="BH38" s="173"/>
      <c r="BI38" s="171"/>
      <c r="BJ38" s="173"/>
      <c r="BK38" s="166"/>
      <c r="BL38" s="171"/>
      <c r="BM38" s="173"/>
      <c r="BN38" s="171"/>
      <c r="BO38" s="173"/>
      <c r="BP38" s="166"/>
      <c r="BQ38" s="171"/>
      <c r="BR38" s="173"/>
      <c r="BS38" s="171"/>
      <c r="BT38" s="173"/>
      <c r="BU38" s="166"/>
      <c r="BV38" s="171"/>
      <c r="BW38" s="173"/>
      <c r="BX38" s="171"/>
      <c r="BY38" s="173"/>
    </row>
    <row r="39" spans="3:77" ht="13.5" customHeight="1">
      <c r="C39" s="166"/>
      <c r="D39" s="171"/>
      <c r="E39" s="173"/>
      <c r="F39" s="171"/>
      <c r="G39" s="173"/>
      <c r="H39" s="166"/>
      <c r="I39" s="171"/>
      <c r="J39" s="173"/>
      <c r="K39" s="171"/>
      <c r="L39" s="173"/>
      <c r="M39" s="166"/>
      <c r="N39" s="171"/>
      <c r="O39" s="173"/>
      <c r="P39" s="171"/>
      <c r="Q39" s="173"/>
      <c r="R39" s="166"/>
      <c r="S39" s="171"/>
      <c r="T39" s="173"/>
      <c r="U39" s="171"/>
      <c r="V39" s="173"/>
      <c r="W39" s="166"/>
      <c r="X39" s="171"/>
      <c r="Y39" s="173"/>
      <c r="Z39" s="171"/>
      <c r="AA39" s="173"/>
      <c r="AB39" s="166"/>
      <c r="AC39" s="171"/>
      <c r="AD39" s="173"/>
      <c r="AE39" s="171"/>
      <c r="AF39" s="173"/>
      <c r="AG39" s="166"/>
      <c r="AH39" s="171"/>
      <c r="AI39" s="173"/>
      <c r="AJ39" s="171"/>
      <c r="AK39" s="173"/>
      <c r="AL39" s="166"/>
      <c r="AM39" s="171"/>
      <c r="AN39" s="173"/>
      <c r="AO39" s="171"/>
      <c r="AP39" s="173"/>
      <c r="AQ39" s="166"/>
      <c r="AR39" s="171"/>
      <c r="AS39" s="173"/>
      <c r="AT39" s="171"/>
      <c r="AU39" s="173"/>
      <c r="AV39" s="166"/>
      <c r="AW39" s="171"/>
      <c r="AX39" s="173"/>
      <c r="AY39" s="171"/>
      <c r="AZ39" s="173"/>
      <c r="BA39" s="166"/>
      <c r="BB39" s="171"/>
      <c r="BC39" s="173"/>
      <c r="BD39" s="171"/>
      <c r="BE39" s="173"/>
      <c r="BF39" s="166"/>
      <c r="BG39" s="171"/>
      <c r="BH39" s="173"/>
      <c r="BI39" s="171"/>
      <c r="BJ39" s="173"/>
      <c r="BK39" s="166"/>
      <c r="BL39" s="171"/>
      <c r="BM39" s="173"/>
      <c r="BN39" s="171"/>
      <c r="BO39" s="173"/>
      <c r="BP39" s="166"/>
      <c r="BQ39" s="171"/>
      <c r="BR39" s="173"/>
      <c r="BS39" s="171"/>
      <c r="BT39" s="173"/>
      <c r="BU39" s="166"/>
      <c r="BV39" s="171"/>
      <c r="BW39" s="173"/>
      <c r="BX39" s="171"/>
      <c r="BY39" s="173"/>
    </row>
    <row r="40" spans="3:77" ht="13.5" customHeight="1">
      <c r="C40" s="166"/>
      <c r="D40" s="171"/>
      <c r="E40" s="173"/>
      <c r="F40" s="171"/>
      <c r="G40" s="173"/>
      <c r="H40" s="166"/>
      <c r="I40" s="171"/>
      <c r="J40" s="173"/>
      <c r="K40" s="171"/>
      <c r="L40" s="173"/>
      <c r="M40" s="166"/>
      <c r="N40" s="171"/>
      <c r="O40" s="173"/>
      <c r="P40" s="171"/>
      <c r="Q40" s="173"/>
      <c r="R40" s="166"/>
      <c r="S40" s="171"/>
      <c r="T40" s="173"/>
      <c r="U40" s="171"/>
      <c r="V40" s="173"/>
      <c r="W40" s="166"/>
      <c r="X40" s="171"/>
      <c r="Y40" s="173"/>
      <c r="Z40" s="171"/>
      <c r="AA40" s="173"/>
      <c r="AB40" s="166"/>
      <c r="AC40" s="171"/>
      <c r="AD40" s="173"/>
      <c r="AE40" s="171"/>
      <c r="AF40" s="173"/>
      <c r="AG40" s="166"/>
      <c r="AH40" s="171"/>
      <c r="AI40" s="173"/>
      <c r="AJ40" s="171"/>
      <c r="AK40" s="173"/>
      <c r="AL40" s="166"/>
      <c r="AM40" s="171"/>
      <c r="AN40" s="173"/>
      <c r="AO40" s="171"/>
      <c r="AP40" s="173"/>
      <c r="AQ40" s="166"/>
      <c r="AR40" s="171"/>
      <c r="AS40" s="173"/>
      <c r="AT40" s="171"/>
      <c r="AU40" s="173"/>
      <c r="AV40" s="166"/>
      <c r="AW40" s="171"/>
      <c r="AX40" s="173"/>
      <c r="AY40" s="171"/>
      <c r="AZ40" s="173"/>
      <c r="BA40" s="166"/>
      <c r="BB40" s="171"/>
      <c r="BC40" s="173"/>
      <c r="BD40" s="171"/>
      <c r="BE40" s="173"/>
      <c r="BF40" s="166"/>
      <c r="BG40" s="171"/>
      <c r="BH40" s="173"/>
      <c r="BI40" s="171"/>
      <c r="BJ40" s="173"/>
      <c r="BK40" s="166"/>
      <c r="BL40" s="171"/>
      <c r="BM40" s="173"/>
      <c r="BN40" s="171"/>
      <c r="BO40" s="173"/>
      <c r="BP40" s="166"/>
      <c r="BQ40" s="171"/>
      <c r="BR40" s="173"/>
      <c r="BS40" s="171"/>
      <c r="BT40" s="173"/>
      <c r="BU40" s="166"/>
      <c r="BV40" s="171"/>
      <c r="BW40" s="173"/>
      <c r="BX40" s="171"/>
      <c r="BY40" s="173"/>
    </row>
    <row r="41" spans="3:77" ht="13.5" customHeight="1">
      <c r="C41" s="166"/>
      <c r="D41" s="171"/>
      <c r="E41" s="173"/>
      <c r="F41" s="171"/>
      <c r="G41" s="173"/>
      <c r="H41" s="166"/>
      <c r="I41" s="171"/>
      <c r="J41" s="173"/>
      <c r="K41" s="171"/>
      <c r="L41" s="173"/>
      <c r="M41" s="166"/>
      <c r="N41" s="171"/>
      <c r="O41" s="173"/>
      <c r="P41" s="171"/>
      <c r="Q41" s="173"/>
      <c r="R41" s="166"/>
      <c r="S41" s="171"/>
      <c r="T41" s="173"/>
      <c r="U41" s="171"/>
      <c r="V41" s="173"/>
      <c r="W41" s="166"/>
      <c r="X41" s="171"/>
      <c r="Y41" s="173"/>
      <c r="Z41" s="171"/>
      <c r="AA41" s="173"/>
      <c r="AB41" s="166"/>
      <c r="AC41" s="171"/>
      <c r="AD41" s="173"/>
      <c r="AE41" s="171"/>
      <c r="AF41" s="173"/>
      <c r="AG41" s="166"/>
      <c r="AH41" s="171"/>
      <c r="AI41" s="173"/>
      <c r="AJ41" s="171"/>
      <c r="AK41" s="173"/>
      <c r="AL41" s="166"/>
      <c r="AM41" s="171"/>
      <c r="AN41" s="173"/>
      <c r="AO41" s="171"/>
      <c r="AP41" s="173"/>
      <c r="AQ41" s="166"/>
      <c r="AR41" s="171"/>
      <c r="AS41" s="173"/>
      <c r="AT41" s="171"/>
      <c r="AU41" s="173"/>
      <c r="AV41" s="166"/>
      <c r="AW41" s="171"/>
      <c r="AX41" s="173"/>
      <c r="AY41" s="171"/>
      <c r="AZ41" s="173"/>
      <c r="BA41" s="166"/>
      <c r="BB41" s="171"/>
      <c r="BC41" s="173"/>
      <c r="BD41" s="171"/>
      <c r="BE41" s="173"/>
      <c r="BF41" s="166"/>
      <c r="BG41" s="171"/>
      <c r="BH41" s="173"/>
      <c r="BI41" s="171"/>
      <c r="BJ41" s="173"/>
      <c r="BK41" s="166"/>
      <c r="BL41" s="171"/>
      <c r="BM41" s="173"/>
      <c r="BN41" s="171"/>
      <c r="BO41" s="173"/>
      <c r="BP41" s="166"/>
      <c r="BQ41" s="171"/>
      <c r="BR41" s="173"/>
      <c r="BS41" s="171"/>
      <c r="BT41" s="173"/>
      <c r="BU41" s="166"/>
      <c r="BV41" s="171"/>
      <c r="BW41" s="173"/>
      <c r="BX41" s="171"/>
      <c r="BY41" s="173"/>
    </row>
    <row r="42" spans="3:77" ht="13.5" customHeight="1">
      <c r="C42" s="166"/>
      <c r="D42" s="171"/>
      <c r="E42" s="173"/>
      <c r="F42" s="171"/>
      <c r="G42" s="173"/>
      <c r="H42" s="166"/>
      <c r="I42" s="171"/>
      <c r="J42" s="173"/>
      <c r="K42" s="171"/>
      <c r="L42" s="173"/>
      <c r="M42" s="166"/>
      <c r="N42" s="171"/>
      <c r="O42" s="173"/>
      <c r="P42" s="171"/>
      <c r="Q42" s="173"/>
      <c r="R42" s="166"/>
      <c r="S42" s="171"/>
      <c r="T42" s="173"/>
      <c r="U42" s="171"/>
      <c r="V42" s="173"/>
      <c r="W42" s="166"/>
      <c r="X42" s="171"/>
      <c r="Y42" s="173"/>
      <c r="Z42" s="171"/>
      <c r="AA42" s="173"/>
      <c r="AB42" s="166"/>
      <c r="AC42" s="171"/>
      <c r="AD42" s="173"/>
      <c r="AE42" s="171"/>
      <c r="AF42" s="173"/>
      <c r="AG42" s="166"/>
      <c r="AH42" s="171"/>
      <c r="AI42" s="173"/>
      <c r="AJ42" s="171"/>
      <c r="AK42" s="173"/>
      <c r="AL42" s="166"/>
      <c r="AM42" s="171"/>
      <c r="AN42" s="173"/>
      <c r="AO42" s="171"/>
      <c r="AP42" s="173"/>
      <c r="AQ42" s="166"/>
      <c r="AR42" s="171"/>
      <c r="AS42" s="173"/>
      <c r="AT42" s="171"/>
      <c r="AU42" s="173"/>
      <c r="AV42" s="166"/>
      <c r="AW42" s="171"/>
      <c r="AX42" s="173"/>
      <c r="AY42" s="171"/>
      <c r="AZ42" s="173"/>
      <c r="BA42" s="166"/>
      <c r="BB42" s="171"/>
      <c r="BC42" s="173"/>
      <c r="BD42" s="171"/>
      <c r="BE42" s="173"/>
      <c r="BF42" s="166"/>
      <c r="BG42" s="171"/>
      <c r="BH42" s="173"/>
      <c r="BI42" s="171"/>
      <c r="BJ42" s="173"/>
      <c r="BK42" s="166"/>
      <c r="BL42" s="171"/>
      <c r="BM42" s="173"/>
      <c r="BN42" s="171"/>
      <c r="BO42" s="173"/>
      <c r="BP42" s="166"/>
      <c r="BQ42" s="171"/>
      <c r="BR42" s="173"/>
      <c r="BS42" s="171"/>
      <c r="BT42" s="173"/>
      <c r="BU42" s="166"/>
      <c r="BV42" s="171"/>
      <c r="BW42" s="173"/>
      <c r="BX42" s="171"/>
      <c r="BY42" s="173"/>
    </row>
    <row r="43" spans="3:77" ht="13.5" customHeight="1">
      <c r="C43" s="166"/>
      <c r="D43" s="171"/>
      <c r="E43" s="173"/>
      <c r="F43" s="171"/>
      <c r="G43" s="173"/>
      <c r="H43" s="166"/>
      <c r="I43" s="171"/>
      <c r="J43" s="173"/>
      <c r="K43" s="171"/>
      <c r="L43" s="173"/>
      <c r="M43" s="166"/>
      <c r="N43" s="171"/>
      <c r="O43" s="173"/>
      <c r="P43" s="171"/>
      <c r="Q43" s="173"/>
      <c r="R43" s="166"/>
      <c r="S43" s="171"/>
      <c r="T43" s="173"/>
      <c r="U43" s="171"/>
      <c r="V43" s="173"/>
      <c r="W43" s="166"/>
      <c r="X43" s="171"/>
      <c r="Y43" s="173"/>
      <c r="Z43" s="171"/>
      <c r="AA43" s="173"/>
      <c r="AB43" s="166"/>
      <c r="AC43" s="171"/>
      <c r="AD43" s="173"/>
      <c r="AE43" s="171"/>
      <c r="AF43" s="173"/>
      <c r="AG43" s="166"/>
      <c r="AH43" s="171"/>
      <c r="AI43" s="173"/>
      <c r="AJ43" s="171"/>
      <c r="AK43" s="173"/>
      <c r="AL43" s="166"/>
      <c r="AM43" s="171"/>
      <c r="AN43" s="173"/>
      <c r="AO43" s="171"/>
      <c r="AP43" s="173"/>
      <c r="AQ43" s="166"/>
      <c r="AR43" s="171"/>
      <c r="AS43" s="173"/>
      <c r="AT43" s="171"/>
      <c r="AU43" s="173"/>
      <c r="AV43" s="166"/>
      <c r="AW43" s="171"/>
      <c r="AX43" s="173"/>
      <c r="AY43" s="171"/>
      <c r="AZ43" s="173"/>
      <c r="BA43" s="166"/>
      <c r="BB43" s="171"/>
      <c r="BC43" s="173"/>
      <c r="BD43" s="171"/>
      <c r="BE43" s="173"/>
      <c r="BF43" s="166"/>
      <c r="BG43" s="171"/>
      <c r="BH43" s="173"/>
      <c r="BI43" s="171"/>
      <c r="BJ43" s="173"/>
      <c r="BK43" s="166"/>
      <c r="BL43" s="171"/>
      <c r="BM43" s="173"/>
      <c r="BN43" s="171"/>
      <c r="BO43" s="173"/>
      <c r="BP43" s="166"/>
      <c r="BQ43" s="171"/>
      <c r="BR43" s="173"/>
      <c r="BS43" s="171"/>
      <c r="BT43" s="173"/>
      <c r="BU43" s="166"/>
      <c r="BV43" s="171"/>
      <c r="BW43" s="173"/>
      <c r="BX43" s="171"/>
      <c r="BY43" s="173"/>
    </row>
    <row r="44" spans="3:77" ht="13.5" customHeight="1">
      <c r="C44" s="166"/>
      <c r="D44" s="171"/>
      <c r="E44" s="173"/>
      <c r="F44" s="171"/>
      <c r="G44" s="173"/>
      <c r="H44" s="166"/>
      <c r="I44" s="171"/>
      <c r="J44" s="173"/>
      <c r="K44" s="171"/>
      <c r="L44" s="173"/>
      <c r="M44" s="166"/>
      <c r="N44" s="171"/>
      <c r="O44" s="173"/>
      <c r="P44" s="171"/>
      <c r="Q44" s="173"/>
      <c r="R44" s="166"/>
      <c r="S44" s="171"/>
      <c r="T44" s="173"/>
      <c r="U44" s="171"/>
      <c r="V44" s="173"/>
      <c r="W44" s="166"/>
      <c r="X44" s="171"/>
      <c r="Y44" s="173"/>
      <c r="Z44" s="171"/>
      <c r="AA44" s="173"/>
      <c r="AB44" s="166"/>
      <c r="AC44" s="171"/>
      <c r="AD44" s="173"/>
      <c r="AE44" s="171"/>
      <c r="AF44" s="173"/>
      <c r="AG44" s="166"/>
      <c r="AH44" s="171"/>
      <c r="AI44" s="173"/>
      <c r="AJ44" s="171"/>
      <c r="AK44" s="173"/>
      <c r="AL44" s="166"/>
      <c r="AM44" s="171"/>
      <c r="AN44" s="173"/>
      <c r="AO44" s="171"/>
      <c r="AP44" s="173"/>
      <c r="AQ44" s="166"/>
      <c r="AR44" s="171"/>
      <c r="AS44" s="173"/>
      <c r="AT44" s="171"/>
      <c r="AU44" s="173"/>
      <c r="AV44" s="166"/>
      <c r="AW44" s="171"/>
      <c r="AX44" s="173"/>
      <c r="AY44" s="171"/>
      <c r="AZ44" s="173"/>
      <c r="BA44" s="166"/>
      <c r="BB44" s="171"/>
      <c r="BC44" s="173"/>
      <c r="BD44" s="171"/>
      <c r="BE44" s="173"/>
      <c r="BF44" s="166"/>
      <c r="BG44" s="171"/>
      <c r="BH44" s="173"/>
      <c r="BI44" s="171"/>
      <c r="BJ44" s="173"/>
      <c r="BK44" s="166"/>
      <c r="BL44" s="171"/>
      <c r="BM44" s="173"/>
      <c r="BN44" s="171"/>
      <c r="BO44" s="173"/>
      <c r="BP44" s="166"/>
      <c r="BQ44" s="171"/>
      <c r="BR44" s="173"/>
      <c r="BS44" s="171"/>
      <c r="BT44" s="173"/>
      <c r="BU44" s="166"/>
      <c r="BV44" s="171"/>
      <c r="BW44" s="173"/>
      <c r="BX44" s="171"/>
      <c r="BY44" s="173"/>
    </row>
    <row r="45" spans="3:77" ht="13.5" customHeight="1">
      <c r="C45" s="166"/>
      <c r="D45" s="171"/>
      <c r="E45" s="173"/>
      <c r="F45" s="171"/>
      <c r="G45" s="173"/>
      <c r="H45" s="166"/>
      <c r="I45" s="171"/>
      <c r="J45" s="173"/>
      <c r="K45" s="171"/>
      <c r="L45" s="173"/>
      <c r="M45" s="166"/>
      <c r="N45" s="171"/>
      <c r="O45" s="173"/>
      <c r="P45" s="171"/>
      <c r="Q45" s="173"/>
      <c r="R45" s="166"/>
      <c r="S45" s="171"/>
      <c r="T45" s="173"/>
      <c r="U45" s="171"/>
      <c r="V45" s="173"/>
      <c r="W45" s="166"/>
      <c r="X45" s="171"/>
      <c r="Y45" s="173"/>
      <c r="Z45" s="171"/>
      <c r="AA45" s="173"/>
      <c r="AB45" s="166"/>
      <c r="AC45" s="171"/>
      <c r="AD45" s="173"/>
      <c r="AE45" s="171"/>
      <c r="AF45" s="173"/>
      <c r="AG45" s="166"/>
      <c r="AH45" s="171"/>
      <c r="AI45" s="173"/>
      <c r="AJ45" s="171"/>
      <c r="AK45" s="173"/>
      <c r="AL45" s="166"/>
      <c r="AM45" s="171"/>
      <c r="AN45" s="173"/>
      <c r="AO45" s="171"/>
      <c r="AP45" s="173"/>
      <c r="AQ45" s="166"/>
      <c r="AR45" s="171"/>
      <c r="AS45" s="173"/>
      <c r="AT45" s="171"/>
      <c r="AU45" s="173"/>
      <c r="AV45" s="166"/>
      <c r="AW45" s="171"/>
      <c r="AX45" s="173"/>
      <c r="AY45" s="171"/>
      <c r="AZ45" s="173"/>
      <c r="BA45" s="166"/>
      <c r="BB45" s="171"/>
      <c r="BC45" s="173"/>
      <c r="BD45" s="171"/>
      <c r="BE45" s="173"/>
      <c r="BF45" s="166"/>
      <c r="BG45" s="171"/>
      <c r="BH45" s="173"/>
      <c r="BI45" s="171"/>
      <c r="BJ45" s="173"/>
      <c r="BK45" s="166"/>
      <c r="BL45" s="171"/>
      <c r="BM45" s="173"/>
      <c r="BN45" s="171"/>
      <c r="BO45" s="173"/>
      <c r="BP45" s="166"/>
      <c r="BQ45" s="171"/>
      <c r="BR45" s="173"/>
      <c r="BS45" s="171"/>
      <c r="BT45" s="173"/>
      <c r="BU45" s="166"/>
      <c r="BV45" s="171"/>
      <c r="BW45" s="173"/>
      <c r="BX45" s="171"/>
      <c r="BY45" s="173"/>
    </row>
    <row r="46" spans="3:77" ht="13.5" customHeight="1">
      <c r="C46" s="166"/>
      <c r="D46" s="171"/>
      <c r="E46" s="173"/>
      <c r="F46" s="171"/>
      <c r="G46" s="173"/>
      <c r="H46" s="166"/>
      <c r="I46" s="171"/>
      <c r="J46" s="173"/>
      <c r="K46" s="171"/>
      <c r="L46" s="173"/>
      <c r="M46" s="166"/>
      <c r="N46" s="171"/>
      <c r="O46" s="173"/>
      <c r="P46" s="171"/>
      <c r="Q46" s="173"/>
      <c r="R46" s="166"/>
      <c r="S46" s="171"/>
      <c r="T46" s="173"/>
      <c r="U46" s="171"/>
      <c r="V46" s="173"/>
      <c r="W46" s="166"/>
      <c r="X46" s="171"/>
      <c r="Y46" s="173"/>
      <c r="Z46" s="171"/>
      <c r="AA46" s="173"/>
      <c r="AB46" s="166"/>
      <c r="AC46" s="171"/>
      <c r="AD46" s="173"/>
      <c r="AE46" s="171"/>
      <c r="AF46" s="173"/>
      <c r="AG46" s="166"/>
      <c r="AH46" s="171"/>
      <c r="AI46" s="173"/>
      <c r="AJ46" s="171"/>
      <c r="AK46" s="173"/>
      <c r="AL46" s="166"/>
      <c r="AM46" s="171"/>
      <c r="AN46" s="173"/>
      <c r="AO46" s="171"/>
      <c r="AP46" s="173"/>
      <c r="AQ46" s="166"/>
      <c r="AR46" s="171"/>
      <c r="AS46" s="173"/>
      <c r="AT46" s="171"/>
      <c r="AU46" s="173"/>
      <c r="AV46" s="166"/>
      <c r="AW46" s="171"/>
      <c r="AX46" s="173"/>
      <c r="AY46" s="171"/>
      <c r="AZ46" s="173"/>
      <c r="BA46" s="166"/>
      <c r="BB46" s="171"/>
      <c r="BC46" s="173"/>
      <c r="BD46" s="171"/>
      <c r="BE46" s="173"/>
      <c r="BF46" s="166"/>
      <c r="BG46" s="171"/>
      <c r="BH46" s="173"/>
      <c r="BI46" s="171"/>
      <c r="BJ46" s="173"/>
      <c r="BK46" s="166"/>
      <c r="BL46" s="171"/>
      <c r="BM46" s="173"/>
      <c r="BN46" s="171"/>
      <c r="BO46" s="173"/>
      <c r="BP46" s="166"/>
      <c r="BQ46" s="171"/>
      <c r="BR46" s="173"/>
      <c r="BS46" s="171"/>
      <c r="BT46" s="173"/>
      <c r="BU46" s="166"/>
      <c r="BV46" s="171"/>
      <c r="BW46" s="173"/>
      <c r="BX46" s="171"/>
      <c r="BY46" s="173"/>
    </row>
    <row r="47" spans="3:77" ht="13.5" customHeight="1">
      <c r="C47" s="166"/>
      <c r="D47" s="171"/>
      <c r="E47" s="173"/>
      <c r="F47" s="171"/>
      <c r="G47" s="173"/>
      <c r="H47" s="166"/>
      <c r="I47" s="171"/>
      <c r="J47" s="173"/>
      <c r="K47" s="171"/>
      <c r="L47" s="173"/>
      <c r="M47" s="166"/>
      <c r="N47" s="171"/>
      <c r="O47" s="173"/>
      <c r="P47" s="171"/>
      <c r="Q47" s="173"/>
      <c r="R47" s="166"/>
      <c r="S47" s="171"/>
      <c r="T47" s="173"/>
      <c r="U47" s="171"/>
      <c r="V47" s="173"/>
      <c r="W47" s="166"/>
      <c r="X47" s="171"/>
      <c r="Y47" s="173"/>
      <c r="Z47" s="171"/>
      <c r="AA47" s="173"/>
      <c r="AB47" s="166"/>
      <c r="AC47" s="171"/>
      <c r="AD47" s="173"/>
      <c r="AE47" s="171"/>
      <c r="AF47" s="173"/>
      <c r="AG47" s="166"/>
      <c r="AH47" s="171"/>
      <c r="AI47" s="173"/>
      <c r="AJ47" s="171"/>
      <c r="AK47" s="173"/>
      <c r="AL47" s="166"/>
      <c r="AM47" s="171"/>
      <c r="AN47" s="173"/>
      <c r="AO47" s="171"/>
      <c r="AP47" s="173"/>
      <c r="AQ47" s="166"/>
      <c r="AR47" s="171"/>
      <c r="AS47" s="173"/>
      <c r="AT47" s="171"/>
      <c r="AU47" s="173"/>
      <c r="AV47" s="166"/>
      <c r="AW47" s="171"/>
      <c r="AX47" s="173"/>
      <c r="AY47" s="171"/>
      <c r="AZ47" s="173"/>
      <c r="BA47" s="166"/>
      <c r="BB47" s="171"/>
      <c r="BC47" s="173"/>
      <c r="BD47" s="171"/>
      <c r="BE47" s="173"/>
      <c r="BF47" s="166"/>
      <c r="BG47" s="171"/>
      <c r="BH47" s="173"/>
      <c r="BI47" s="171"/>
      <c r="BJ47" s="173"/>
      <c r="BK47" s="166"/>
      <c r="BL47" s="171"/>
      <c r="BM47" s="173"/>
      <c r="BN47" s="171"/>
      <c r="BO47" s="173"/>
      <c r="BP47" s="166"/>
      <c r="BQ47" s="171"/>
      <c r="BR47" s="173"/>
      <c r="BS47" s="171"/>
      <c r="BT47" s="173"/>
      <c r="BU47" s="166"/>
      <c r="BV47" s="171"/>
      <c r="BW47" s="173"/>
      <c r="BX47" s="171"/>
      <c r="BY47" s="173"/>
    </row>
    <row r="48" spans="3:77" ht="13.5" customHeight="1">
      <c r="C48" s="166"/>
      <c r="D48" s="171"/>
      <c r="E48" s="173"/>
      <c r="F48" s="171"/>
      <c r="G48" s="173"/>
      <c r="H48" s="166"/>
      <c r="I48" s="171"/>
      <c r="J48" s="173"/>
      <c r="K48" s="171"/>
      <c r="L48" s="173"/>
      <c r="M48" s="166"/>
      <c r="N48" s="171"/>
      <c r="O48" s="173"/>
      <c r="P48" s="171"/>
      <c r="Q48" s="173"/>
      <c r="R48" s="166"/>
      <c r="S48" s="171"/>
      <c r="T48" s="173"/>
      <c r="U48" s="171"/>
      <c r="V48" s="173"/>
      <c r="W48" s="166"/>
      <c r="X48" s="171"/>
      <c r="Y48" s="173"/>
      <c r="Z48" s="171"/>
      <c r="AA48" s="173"/>
      <c r="AB48" s="166"/>
      <c r="AC48" s="171"/>
      <c r="AD48" s="173"/>
      <c r="AE48" s="171"/>
      <c r="AF48" s="173"/>
      <c r="AG48" s="166"/>
      <c r="AH48" s="171"/>
      <c r="AI48" s="173"/>
      <c r="AJ48" s="171"/>
      <c r="AK48" s="173"/>
      <c r="AL48" s="166"/>
      <c r="AM48" s="171"/>
      <c r="AN48" s="173"/>
      <c r="AO48" s="171"/>
      <c r="AP48" s="173"/>
      <c r="AQ48" s="166"/>
      <c r="AR48" s="171"/>
      <c r="AS48" s="173"/>
      <c r="AT48" s="171"/>
      <c r="AU48" s="173"/>
      <c r="AV48" s="166"/>
      <c r="AW48" s="171"/>
      <c r="AX48" s="173"/>
      <c r="AY48" s="171"/>
      <c r="AZ48" s="173"/>
      <c r="BA48" s="166"/>
      <c r="BB48" s="171"/>
      <c r="BC48" s="173"/>
      <c r="BD48" s="171"/>
      <c r="BE48" s="173"/>
      <c r="BF48" s="166"/>
      <c r="BG48" s="171"/>
      <c r="BH48" s="173"/>
      <c r="BI48" s="171"/>
      <c r="BJ48" s="173"/>
      <c r="BK48" s="166"/>
      <c r="BL48" s="171"/>
      <c r="BM48" s="173"/>
      <c r="BN48" s="171"/>
      <c r="BO48" s="173"/>
      <c r="BP48" s="166"/>
      <c r="BQ48" s="171"/>
      <c r="BR48" s="173"/>
      <c r="BS48" s="171"/>
      <c r="BT48" s="173"/>
      <c r="BU48" s="166"/>
      <c r="BV48" s="171"/>
      <c r="BW48" s="173"/>
      <c r="BX48" s="171"/>
      <c r="BY48" s="173"/>
    </row>
    <row r="49" spans="3:77" ht="13.5" customHeight="1">
      <c r="C49" s="166"/>
      <c r="D49" s="171"/>
      <c r="E49" s="173"/>
      <c r="F49" s="171"/>
      <c r="G49" s="173"/>
      <c r="H49" s="166"/>
      <c r="I49" s="171"/>
      <c r="J49" s="173"/>
      <c r="K49" s="171"/>
      <c r="L49" s="173"/>
      <c r="M49" s="166"/>
      <c r="N49" s="171"/>
      <c r="O49" s="173"/>
      <c r="P49" s="171"/>
      <c r="Q49" s="173"/>
      <c r="R49" s="166"/>
      <c r="S49" s="171"/>
      <c r="T49" s="173"/>
      <c r="U49" s="171"/>
      <c r="V49" s="173"/>
      <c r="W49" s="166"/>
      <c r="X49" s="171"/>
      <c r="Y49" s="173"/>
      <c r="Z49" s="171"/>
      <c r="AA49" s="173"/>
      <c r="AB49" s="166"/>
      <c r="AC49" s="171"/>
      <c r="AD49" s="173"/>
      <c r="AE49" s="171"/>
      <c r="AF49" s="173"/>
      <c r="AG49" s="166"/>
      <c r="AH49" s="171"/>
      <c r="AI49" s="173"/>
      <c r="AJ49" s="171"/>
      <c r="AK49" s="173"/>
      <c r="AL49" s="166"/>
      <c r="AM49" s="171"/>
      <c r="AN49" s="173"/>
      <c r="AO49" s="171"/>
      <c r="AP49" s="173"/>
      <c r="AQ49" s="166"/>
      <c r="AR49" s="171"/>
      <c r="AS49" s="173"/>
      <c r="AT49" s="171"/>
      <c r="AU49" s="173"/>
      <c r="AV49" s="166"/>
      <c r="AW49" s="171"/>
      <c r="AX49" s="173"/>
      <c r="AY49" s="171"/>
      <c r="AZ49" s="173"/>
      <c r="BA49" s="166"/>
      <c r="BB49" s="171"/>
      <c r="BC49" s="173"/>
      <c r="BD49" s="171"/>
      <c r="BE49" s="173"/>
      <c r="BF49" s="166"/>
      <c r="BG49" s="171"/>
      <c r="BH49" s="173"/>
      <c r="BI49" s="171"/>
      <c r="BJ49" s="173"/>
      <c r="BK49" s="166"/>
      <c r="BL49" s="171"/>
      <c r="BM49" s="173"/>
      <c r="BN49" s="171"/>
      <c r="BO49" s="173"/>
      <c r="BP49" s="166"/>
      <c r="BQ49" s="171"/>
      <c r="BR49" s="173"/>
      <c r="BS49" s="171"/>
      <c r="BT49" s="173"/>
      <c r="BU49" s="166"/>
      <c r="BV49" s="171"/>
      <c r="BW49" s="173"/>
      <c r="BX49" s="171"/>
      <c r="BY49" s="173"/>
    </row>
    <row r="50" spans="3:77" ht="13.5" customHeight="1">
      <c r="C50" s="166"/>
      <c r="D50" s="171"/>
      <c r="E50" s="173"/>
      <c r="F50" s="171"/>
      <c r="G50" s="173"/>
      <c r="H50" s="166"/>
      <c r="I50" s="171"/>
      <c r="J50" s="173"/>
      <c r="K50" s="171"/>
      <c r="L50" s="173"/>
      <c r="M50" s="166"/>
      <c r="N50" s="171"/>
      <c r="O50" s="173"/>
      <c r="P50" s="171"/>
      <c r="Q50" s="173"/>
      <c r="R50" s="166"/>
      <c r="S50" s="171"/>
      <c r="T50" s="173"/>
      <c r="U50" s="171"/>
      <c r="V50" s="173"/>
      <c r="W50" s="166"/>
      <c r="X50" s="171"/>
      <c r="Y50" s="173"/>
      <c r="Z50" s="171"/>
      <c r="AA50" s="173"/>
      <c r="AB50" s="166"/>
      <c r="AC50" s="171"/>
      <c r="AD50" s="173"/>
      <c r="AE50" s="171"/>
      <c r="AF50" s="173"/>
      <c r="AG50" s="166"/>
      <c r="AH50" s="171"/>
      <c r="AI50" s="173"/>
      <c r="AJ50" s="171"/>
      <c r="AK50" s="173"/>
      <c r="AL50" s="166"/>
      <c r="AM50" s="171"/>
      <c r="AN50" s="173"/>
      <c r="AO50" s="171"/>
      <c r="AP50" s="173"/>
      <c r="AQ50" s="166"/>
      <c r="AR50" s="171"/>
      <c r="AS50" s="173"/>
      <c r="AT50" s="171"/>
      <c r="AU50" s="173"/>
      <c r="AV50" s="166"/>
      <c r="AW50" s="171"/>
      <c r="AX50" s="173"/>
      <c r="AY50" s="171"/>
      <c r="AZ50" s="173"/>
      <c r="BA50" s="166"/>
      <c r="BB50" s="171"/>
      <c r="BC50" s="173"/>
      <c r="BD50" s="171"/>
      <c r="BE50" s="173"/>
      <c r="BF50" s="166"/>
      <c r="BG50" s="171"/>
      <c r="BH50" s="173"/>
      <c r="BI50" s="171"/>
      <c r="BJ50" s="173"/>
      <c r="BK50" s="166"/>
      <c r="BL50" s="171"/>
      <c r="BM50" s="173"/>
      <c r="BN50" s="171"/>
      <c r="BO50" s="173"/>
      <c r="BP50" s="166"/>
      <c r="BQ50" s="171"/>
      <c r="BR50" s="173"/>
      <c r="BS50" s="171"/>
      <c r="BT50" s="173"/>
      <c r="BU50" s="166"/>
      <c r="BV50" s="171"/>
      <c r="BW50" s="173"/>
      <c r="BX50" s="171"/>
      <c r="BY50" s="173"/>
    </row>
    <row r="51" spans="3:77" ht="13.5" customHeight="1">
      <c r="C51" s="166"/>
      <c r="D51" s="171"/>
      <c r="E51" s="173"/>
      <c r="F51" s="171"/>
      <c r="G51" s="173"/>
      <c r="H51" s="166"/>
      <c r="I51" s="171"/>
      <c r="J51" s="173"/>
      <c r="K51" s="171"/>
      <c r="L51" s="173"/>
      <c r="M51" s="166"/>
      <c r="N51" s="171"/>
      <c r="O51" s="173"/>
      <c r="P51" s="171"/>
      <c r="Q51" s="173"/>
      <c r="R51" s="166"/>
      <c r="S51" s="171"/>
      <c r="T51" s="173"/>
      <c r="U51" s="171"/>
      <c r="V51" s="173"/>
      <c r="W51" s="166"/>
      <c r="X51" s="171"/>
      <c r="Y51" s="173"/>
      <c r="Z51" s="171"/>
      <c r="AA51" s="173"/>
      <c r="AB51" s="166"/>
      <c r="AC51" s="171"/>
      <c r="AD51" s="173"/>
      <c r="AE51" s="171"/>
      <c r="AF51" s="173"/>
      <c r="AG51" s="166"/>
      <c r="AH51" s="171"/>
      <c r="AI51" s="173"/>
      <c r="AJ51" s="171"/>
      <c r="AK51" s="173"/>
      <c r="AL51" s="166"/>
      <c r="AM51" s="171"/>
      <c r="AN51" s="173"/>
      <c r="AO51" s="171"/>
      <c r="AP51" s="173"/>
      <c r="AQ51" s="166"/>
      <c r="AR51" s="171"/>
      <c r="AS51" s="173"/>
      <c r="AT51" s="171"/>
      <c r="AU51" s="173"/>
      <c r="AV51" s="166"/>
      <c r="AW51" s="171"/>
      <c r="AX51" s="173"/>
      <c r="AY51" s="171"/>
      <c r="AZ51" s="173"/>
      <c r="BA51" s="166"/>
      <c r="BB51" s="171"/>
      <c r="BC51" s="173"/>
      <c r="BD51" s="171"/>
      <c r="BE51" s="173"/>
      <c r="BF51" s="166"/>
      <c r="BG51" s="171"/>
      <c r="BH51" s="173"/>
      <c r="BI51" s="171"/>
      <c r="BJ51" s="173"/>
      <c r="BK51" s="166"/>
      <c r="BL51" s="171"/>
      <c r="BM51" s="173"/>
      <c r="BN51" s="171"/>
      <c r="BO51" s="173"/>
      <c r="BP51" s="166"/>
      <c r="BQ51" s="171"/>
      <c r="BR51" s="173"/>
      <c r="BS51" s="171"/>
      <c r="BT51" s="173"/>
      <c r="BU51" s="166"/>
      <c r="BV51" s="171"/>
      <c r="BW51" s="173"/>
      <c r="BX51" s="171"/>
      <c r="BY51" s="173"/>
    </row>
    <row r="52" spans="3:77" ht="13.5" customHeight="1">
      <c r="C52" s="166"/>
      <c r="D52" s="171"/>
      <c r="E52" s="173"/>
      <c r="F52" s="171"/>
      <c r="G52" s="173"/>
      <c r="H52" s="166"/>
      <c r="I52" s="171"/>
      <c r="J52" s="173"/>
      <c r="K52" s="171"/>
      <c r="L52" s="173"/>
      <c r="M52" s="166"/>
      <c r="N52" s="171"/>
      <c r="O52" s="173"/>
      <c r="P52" s="171"/>
      <c r="Q52" s="173"/>
      <c r="R52" s="166"/>
      <c r="S52" s="171"/>
      <c r="T52" s="173"/>
      <c r="U52" s="171"/>
      <c r="V52" s="173"/>
      <c r="W52" s="166"/>
      <c r="X52" s="171"/>
      <c r="Y52" s="173"/>
      <c r="Z52" s="171"/>
      <c r="AA52" s="173"/>
      <c r="AB52" s="166"/>
      <c r="AC52" s="171"/>
      <c r="AD52" s="173"/>
      <c r="AE52" s="171"/>
      <c r="AF52" s="173"/>
      <c r="AG52" s="166"/>
      <c r="AH52" s="171"/>
      <c r="AI52" s="173"/>
      <c r="AJ52" s="171"/>
      <c r="AK52" s="173"/>
      <c r="AL52" s="166"/>
      <c r="AM52" s="171"/>
      <c r="AN52" s="173"/>
      <c r="AO52" s="171"/>
      <c r="AP52" s="173"/>
      <c r="AQ52" s="166"/>
      <c r="AR52" s="171"/>
      <c r="AS52" s="173"/>
      <c r="AT52" s="171"/>
      <c r="AU52" s="173"/>
      <c r="AV52" s="166"/>
      <c r="AW52" s="171"/>
      <c r="AX52" s="173"/>
      <c r="AY52" s="171"/>
      <c r="AZ52" s="173"/>
      <c r="BA52" s="166"/>
      <c r="BB52" s="171"/>
      <c r="BC52" s="173"/>
      <c r="BD52" s="171"/>
      <c r="BE52" s="173"/>
      <c r="BF52" s="166"/>
      <c r="BG52" s="171"/>
      <c r="BH52" s="173"/>
      <c r="BI52" s="171"/>
      <c r="BJ52" s="173"/>
      <c r="BK52" s="166"/>
      <c r="BL52" s="171"/>
      <c r="BM52" s="173"/>
      <c r="BN52" s="171"/>
      <c r="BO52" s="173"/>
      <c r="BP52" s="166"/>
      <c r="BQ52" s="171"/>
      <c r="BR52" s="173"/>
      <c r="BS52" s="171"/>
      <c r="BT52" s="173"/>
      <c r="BU52" s="166"/>
      <c r="BV52" s="171"/>
      <c r="BW52" s="173"/>
      <c r="BX52" s="171"/>
      <c r="BY52" s="173"/>
    </row>
    <row r="53" spans="3:77" ht="13.5" customHeight="1">
      <c r="C53" s="166"/>
      <c r="D53" s="171"/>
      <c r="E53" s="173"/>
      <c r="F53" s="171"/>
      <c r="G53" s="173"/>
      <c r="H53" s="166"/>
      <c r="I53" s="171"/>
      <c r="J53" s="173"/>
      <c r="K53" s="171"/>
      <c r="L53" s="173"/>
      <c r="M53" s="166"/>
      <c r="N53" s="171"/>
      <c r="O53" s="173"/>
      <c r="P53" s="171"/>
      <c r="Q53" s="173"/>
      <c r="R53" s="166"/>
      <c r="S53" s="171"/>
      <c r="T53" s="173"/>
      <c r="U53" s="171"/>
      <c r="V53" s="173"/>
      <c r="W53" s="166"/>
      <c r="X53" s="171"/>
      <c r="Y53" s="173"/>
      <c r="Z53" s="171"/>
      <c r="AA53" s="173"/>
      <c r="AB53" s="166"/>
      <c r="AC53" s="171"/>
      <c r="AD53" s="173"/>
      <c r="AE53" s="171"/>
      <c r="AF53" s="173"/>
      <c r="AG53" s="166"/>
      <c r="AH53" s="171"/>
      <c r="AI53" s="173"/>
      <c r="AJ53" s="171"/>
      <c r="AK53" s="173"/>
      <c r="AL53" s="166"/>
      <c r="AM53" s="171"/>
      <c r="AN53" s="173"/>
      <c r="AO53" s="171"/>
      <c r="AP53" s="173"/>
      <c r="AQ53" s="166"/>
      <c r="AR53" s="171"/>
      <c r="AS53" s="173"/>
      <c r="AT53" s="171"/>
      <c r="AU53" s="173"/>
      <c r="AV53" s="166"/>
      <c r="AW53" s="171"/>
      <c r="AX53" s="173"/>
      <c r="AY53" s="171"/>
      <c r="AZ53" s="173"/>
      <c r="BA53" s="166"/>
      <c r="BB53" s="171"/>
      <c r="BC53" s="173"/>
      <c r="BD53" s="171"/>
      <c r="BE53" s="173"/>
      <c r="BF53" s="166"/>
      <c r="BG53" s="171"/>
      <c r="BH53" s="173"/>
      <c r="BI53" s="171"/>
      <c r="BJ53" s="173"/>
      <c r="BK53" s="166"/>
      <c r="BL53" s="171"/>
      <c r="BM53" s="173"/>
      <c r="BN53" s="171"/>
      <c r="BO53" s="173"/>
      <c r="BP53" s="166"/>
      <c r="BQ53" s="171"/>
      <c r="BR53" s="173"/>
      <c r="BS53" s="171"/>
      <c r="BT53" s="173"/>
      <c r="BU53" s="166"/>
      <c r="BV53" s="171"/>
      <c r="BW53" s="173"/>
      <c r="BX53" s="171"/>
      <c r="BY53" s="173"/>
    </row>
    <row r="54" spans="3:77" ht="13.5" customHeight="1">
      <c r="C54" s="166"/>
      <c r="D54" s="171"/>
      <c r="E54" s="173"/>
      <c r="F54" s="171"/>
      <c r="G54" s="173"/>
      <c r="H54" s="166"/>
      <c r="I54" s="171"/>
      <c r="J54" s="173"/>
      <c r="K54" s="171"/>
      <c r="L54" s="173"/>
      <c r="M54" s="166"/>
      <c r="N54" s="171"/>
      <c r="O54" s="173"/>
      <c r="P54" s="171"/>
      <c r="Q54" s="173"/>
      <c r="R54" s="166"/>
      <c r="S54" s="171"/>
      <c r="T54" s="173"/>
      <c r="U54" s="171"/>
      <c r="V54" s="173"/>
      <c r="W54" s="166"/>
      <c r="X54" s="171"/>
      <c r="Y54" s="173"/>
      <c r="Z54" s="171"/>
      <c r="AA54" s="173"/>
      <c r="AB54" s="166"/>
      <c r="AC54" s="171"/>
      <c r="AD54" s="173"/>
      <c r="AE54" s="171"/>
      <c r="AF54" s="173"/>
      <c r="AG54" s="166"/>
      <c r="AH54" s="171"/>
      <c r="AI54" s="173"/>
      <c r="AJ54" s="171"/>
      <c r="AK54" s="173"/>
      <c r="AL54" s="166"/>
      <c r="AM54" s="171"/>
      <c r="AN54" s="173"/>
      <c r="AO54" s="171"/>
      <c r="AP54" s="173"/>
      <c r="AQ54" s="166"/>
      <c r="AR54" s="171"/>
      <c r="AS54" s="173"/>
      <c r="AT54" s="171"/>
      <c r="AU54" s="173"/>
      <c r="AV54" s="166"/>
      <c r="AW54" s="171"/>
      <c r="AX54" s="173"/>
      <c r="AY54" s="171"/>
      <c r="AZ54" s="173"/>
      <c r="BA54" s="166"/>
      <c r="BB54" s="171"/>
      <c r="BC54" s="173"/>
      <c r="BD54" s="171"/>
      <c r="BE54" s="173"/>
      <c r="BF54" s="166"/>
      <c r="BG54" s="171"/>
      <c r="BH54" s="173"/>
      <c r="BI54" s="171"/>
      <c r="BJ54" s="173"/>
      <c r="BK54" s="166"/>
      <c r="BL54" s="171"/>
      <c r="BM54" s="173"/>
      <c r="BN54" s="171"/>
      <c r="BO54" s="173"/>
      <c r="BP54" s="166"/>
      <c r="BQ54" s="171"/>
      <c r="BR54" s="173"/>
      <c r="BS54" s="171"/>
      <c r="BT54" s="173"/>
      <c r="BU54" s="166"/>
      <c r="BV54" s="171"/>
      <c r="BW54" s="173"/>
      <c r="BX54" s="171"/>
      <c r="BY54" s="173"/>
    </row>
    <row r="55" spans="3:77" ht="13.5" customHeight="1">
      <c r="C55" s="166"/>
      <c r="D55" s="171"/>
      <c r="E55" s="173"/>
      <c r="F55" s="171"/>
      <c r="G55" s="173"/>
      <c r="H55" s="166"/>
      <c r="I55" s="171"/>
      <c r="J55" s="173"/>
      <c r="K55" s="171"/>
      <c r="L55" s="173"/>
      <c r="M55" s="166"/>
      <c r="N55" s="171"/>
      <c r="O55" s="173"/>
      <c r="P55" s="171"/>
      <c r="Q55" s="173"/>
      <c r="R55" s="166"/>
      <c r="S55" s="171"/>
      <c r="T55" s="173"/>
      <c r="U55" s="171"/>
      <c r="V55" s="173"/>
      <c r="W55" s="166"/>
      <c r="X55" s="171"/>
      <c r="Y55" s="173"/>
      <c r="Z55" s="171"/>
      <c r="AA55" s="173"/>
      <c r="AB55" s="166"/>
      <c r="AC55" s="171"/>
      <c r="AD55" s="173"/>
      <c r="AE55" s="171"/>
      <c r="AF55" s="173"/>
      <c r="AG55" s="166"/>
      <c r="AH55" s="171"/>
      <c r="AI55" s="173"/>
      <c r="AJ55" s="171"/>
      <c r="AK55" s="173"/>
      <c r="AL55" s="166"/>
      <c r="AM55" s="171"/>
      <c r="AN55" s="173"/>
      <c r="AO55" s="171"/>
      <c r="AP55" s="173"/>
      <c r="AQ55" s="166"/>
      <c r="AR55" s="171"/>
      <c r="AS55" s="173"/>
      <c r="AT55" s="171"/>
      <c r="AU55" s="173"/>
      <c r="AV55" s="166"/>
      <c r="AW55" s="171"/>
      <c r="AX55" s="173"/>
      <c r="AY55" s="171"/>
      <c r="AZ55" s="173"/>
      <c r="BA55" s="166"/>
      <c r="BB55" s="171"/>
      <c r="BC55" s="173"/>
      <c r="BD55" s="171"/>
      <c r="BE55" s="173"/>
      <c r="BF55" s="166"/>
      <c r="BG55" s="171"/>
      <c r="BH55" s="173"/>
      <c r="BI55" s="171"/>
      <c r="BJ55" s="173"/>
      <c r="BK55" s="166"/>
      <c r="BL55" s="171"/>
      <c r="BM55" s="173"/>
      <c r="BN55" s="171"/>
      <c r="BO55" s="173"/>
      <c r="BP55" s="166"/>
      <c r="BQ55" s="171"/>
      <c r="BR55" s="173"/>
      <c r="BS55" s="171"/>
      <c r="BT55" s="173"/>
      <c r="BU55" s="166"/>
      <c r="BV55" s="171"/>
      <c r="BW55" s="173"/>
      <c r="BX55" s="171"/>
      <c r="BY55" s="173"/>
    </row>
    <row r="56" spans="3:77" ht="13.5" customHeight="1">
      <c r="C56" s="166"/>
      <c r="D56" s="171"/>
      <c r="E56" s="173"/>
      <c r="F56" s="171"/>
      <c r="G56" s="173"/>
      <c r="H56" s="166"/>
      <c r="I56" s="171"/>
      <c r="J56" s="173"/>
      <c r="K56" s="171"/>
      <c r="L56" s="173"/>
      <c r="M56" s="166"/>
      <c r="N56" s="171"/>
      <c r="O56" s="173"/>
      <c r="P56" s="171"/>
      <c r="Q56" s="173"/>
      <c r="R56" s="166"/>
      <c r="S56" s="171"/>
      <c r="T56" s="173"/>
      <c r="U56" s="171"/>
      <c r="V56" s="173"/>
      <c r="W56" s="166"/>
      <c r="X56" s="171"/>
      <c r="Y56" s="173"/>
      <c r="Z56" s="171"/>
      <c r="AA56" s="173"/>
      <c r="AB56" s="166"/>
      <c r="AC56" s="171"/>
      <c r="AD56" s="173"/>
      <c r="AE56" s="171"/>
      <c r="AF56" s="173"/>
      <c r="AG56" s="166"/>
      <c r="AH56" s="171"/>
      <c r="AI56" s="173"/>
      <c r="AJ56" s="171"/>
      <c r="AK56" s="173"/>
      <c r="AL56" s="166"/>
      <c r="AM56" s="171"/>
      <c r="AN56" s="173"/>
      <c r="AO56" s="171"/>
      <c r="AP56" s="173"/>
      <c r="AQ56" s="166"/>
      <c r="AR56" s="171"/>
      <c r="AS56" s="173"/>
      <c r="AT56" s="171"/>
      <c r="AU56" s="173"/>
      <c r="AV56" s="166"/>
      <c r="AW56" s="171"/>
      <c r="AX56" s="173"/>
      <c r="AY56" s="171"/>
      <c r="AZ56" s="173"/>
      <c r="BA56" s="166"/>
      <c r="BB56" s="171"/>
      <c r="BC56" s="173"/>
      <c r="BD56" s="171"/>
      <c r="BE56" s="173"/>
      <c r="BF56" s="166"/>
      <c r="BG56" s="171"/>
      <c r="BH56" s="173"/>
      <c r="BI56" s="171"/>
      <c r="BJ56" s="173"/>
      <c r="BK56" s="166"/>
      <c r="BL56" s="171"/>
      <c r="BM56" s="173"/>
      <c r="BN56" s="171"/>
      <c r="BO56" s="173"/>
      <c r="BP56" s="166"/>
      <c r="BQ56" s="171"/>
      <c r="BR56" s="173"/>
      <c r="BS56" s="171"/>
      <c r="BT56" s="173"/>
      <c r="BU56" s="166"/>
      <c r="BV56" s="171"/>
      <c r="BW56" s="173"/>
      <c r="BX56" s="171"/>
      <c r="BY56" s="173"/>
    </row>
    <row r="57" spans="3:77" ht="13.5" customHeight="1">
      <c r="C57" s="166"/>
      <c r="D57" s="171"/>
      <c r="E57" s="173"/>
      <c r="F57" s="171"/>
      <c r="G57" s="173"/>
      <c r="H57" s="166"/>
      <c r="I57" s="171"/>
      <c r="J57" s="173"/>
      <c r="K57" s="171"/>
      <c r="L57" s="173"/>
      <c r="M57" s="166"/>
      <c r="N57" s="171"/>
      <c r="O57" s="173"/>
      <c r="P57" s="171"/>
      <c r="Q57" s="173"/>
      <c r="R57" s="166"/>
      <c r="S57" s="171"/>
      <c r="T57" s="173"/>
      <c r="U57" s="171"/>
      <c r="V57" s="173"/>
      <c r="W57" s="166"/>
      <c r="X57" s="171"/>
      <c r="Y57" s="173"/>
      <c r="Z57" s="171"/>
      <c r="AA57" s="173"/>
      <c r="AB57" s="166"/>
      <c r="AC57" s="171"/>
      <c r="AD57" s="173"/>
      <c r="AE57" s="171"/>
      <c r="AF57" s="173"/>
      <c r="AG57" s="166"/>
      <c r="AH57" s="171"/>
      <c r="AI57" s="173"/>
      <c r="AJ57" s="171"/>
      <c r="AK57" s="173"/>
      <c r="AL57" s="166"/>
      <c r="AM57" s="171"/>
      <c r="AN57" s="173"/>
      <c r="AO57" s="171"/>
      <c r="AP57" s="173"/>
      <c r="AQ57" s="166"/>
      <c r="AR57" s="171"/>
      <c r="AS57" s="173"/>
      <c r="AT57" s="171"/>
      <c r="AU57" s="173"/>
      <c r="AV57" s="166"/>
      <c r="AW57" s="171"/>
      <c r="AX57" s="173"/>
      <c r="AY57" s="171"/>
      <c r="AZ57" s="173"/>
      <c r="BA57" s="166"/>
      <c r="BB57" s="171"/>
      <c r="BC57" s="173"/>
      <c r="BD57" s="171"/>
      <c r="BE57" s="173"/>
      <c r="BF57" s="166"/>
      <c r="BG57" s="171"/>
      <c r="BH57" s="173"/>
      <c r="BI57" s="171"/>
      <c r="BJ57" s="173"/>
      <c r="BK57" s="166"/>
      <c r="BL57" s="171"/>
      <c r="BM57" s="173"/>
      <c r="BN57" s="171"/>
      <c r="BO57" s="173"/>
      <c r="BP57" s="166"/>
      <c r="BQ57" s="171"/>
      <c r="BR57" s="173"/>
      <c r="BS57" s="171"/>
      <c r="BT57" s="173"/>
      <c r="BU57" s="166"/>
      <c r="BV57" s="171"/>
      <c r="BW57" s="173"/>
      <c r="BX57" s="171"/>
      <c r="BY57" s="173"/>
    </row>
    <row r="58" spans="3:77" ht="13.5" customHeight="1">
      <c r="C58" s="166"/>
      <c r="D58" s="171"/>
      <c r="E58" s="173"/>
      <c r="F58" s="171"/>
      <c r="G58" s="173"/>
      <c r="H58" s="166"/>
      <c r="I58" s="171"/>
      <c r="J58" s="173"/>
      <c r="K58" s="171"/>
      <c r="L58" s="173"/>
      <c r="M58" s="166"/>
      <c r="N58" s="171"/>
      <c r="O58" s="173"/>
      <c r="P58" s="171"/>
      <c r="Q58" s="173"/>
      <c r="R58" s="166"/>
      <c r="S58" s="171"/>
      <c r="T58" s="173"/>
      <c r="U58" s="171"/>
      <c r="V58" s="173"/>
      <c r="W58" s="166"/>
      <c r="X58" s="171"/>
      <c r="Y58" s="173"/>
      <c r="Z58" s="171"/>
      <c r="AA58" s="173"/>
      <c r="AB58" s="166"/>
      <c r="AC58" s="171"/>
      <c r="AD58" s="173"/>
      <c r="AE58" s="171"/>
      <c r="AF58" s="173"/>
      <c r="AG58" s="166"/>
      <c r="AH58" s="171"/>
      <c r="AI58" s="173"/>
      <c r="AJ58" s="171"/>
      <c r="AK58" s="173"/>
      <c r="AL58" s="166"/>
      <c r="AM58" s="171"/>
      <c r="AN58" s="173"/>
      <c r="AO58" s="171"/>
      <c r="AP58" s="173"/>
      <c r="AQ58" s="166"/>
      <c r="AR58" s="171"/>
      <c r="AS58" s="173"/>
      <c r="AT58" s="171"/>
      <c r="AU58" s="173"/>
      <c r="AV58" s="166"/>
      <c r="AW58" s="171"/>
      <c r="AX58" s="173"/>
      <c r="AY58" s="171"/>
      <c r="AZ58" s="173"/>
      <c r="BA58" s="166"/>
      <c r="BB58" s="171"/>
      <c r="BC58" s="173"/>
      <c r="BD58" s="171"/>
      <c r="BE58" s="173"/>
      <c r="BF58" s="166"/>
      <c r="BG58" s="171"/>
      <c r="BH58" s="173"/>
      <c r="BI58" s="171"/>
      <c r="BJ58" s="173"/>
      <c r="BK58" s="166"/>
      <c r="BL58" s="171"/>
      <c r="BM58" s="173"/>
      <c r="BN58" s="171"/>
      <c r="BO58" s="173"/>
      <c r="BP58" s="166"/>
      <c r="BQ58" s="171"/>
      <c r="BR58" s="173"/>
      <c r="BS58" s="171"/>
      <c r="BT58" s="173"/>
      <c r="BU58" s="166"/>
      <c r="BV58" s="171"/>
      <c r="BW58" s="173"/>
      <c r="BX58" s="171"/>
      <c r="BY58" s="173"/>
    </row>
    <row r="59" spans="3:77" ht="13.5" customHeight="1">
      <c r="C59" s="166"/>
      <c r="D59" s="171"/>
      <c r="E59" s="173"/>
      <c r="F59" s="171"/>
      <c r="G59" s="173"/>
      <c r="H59" s="166"/>
      <c r="I59" s="171"/>
      <c r="J59" s="173"/>
      <c r="K59" s="171"/>
      <c r="L59" s="173"/>
      <c r="M59" s="166"/>
      <c r="N59" s="171"/>
      <c r="O59" s="173"/>
      <c r="P59" s="171"/>
      <c r="Q59" s="173"/>
      <c r="R59" s="166"/>
      <c r="S59" s="171"/>
      <c r="T59" s="173"/>
      <c r="U59" s="171"/>
      <c r="V59" s="173"/>
      <c r="W59" s="166"/>
      <c r="X59" s="171"/>
      <c r="Y59" s="173"/>
      <c r="Z59" s="171"/>
      <c r="AA59" s="173"/>
      <c r="AB59" s="166"/>
      <c r="AC59" s="171"/>
      <c r="AD59" s="173"/>
      <c r="AE59" s="171"/>
      <c r="AF59" s="173"/>
      <c r="AG59" s="166"/>
      <c r="AH59" s="171"/>
      <c r="AI59" s="173"/>
      <c r="AJ59" s="171"/>
      <c r="AK59" s="173"/>
      <c r="AL59" s="166"/>
      <c r="AM59" s="171"/>
      <c r="AN59" s="173"/>
      <c r="AO59" s="171"/>
      <c r="AP59" s="173"/>
      <c r="AQ59" s="166"/>
      <c r="AR59" s="171"/>
      <c r="AS59" s="173"/>
      <c r="AT59" s="171"/>
      <c r="AU59" s="173"/>
      <c r="AV59" s="166"/>
      <c r="AW59" s="171"/>
      <c r="AX59" s="173"/>
      <c r="AY59" s="171"/>
      <c r="AZ59" s="173"/>
      <c r="BA59" s="166"/>
      <c r="BB59" s="171"/>
      <c r="BC59" s="173"/>
      <c r="BD59" s="171"/>
      <c r="BE59" s="173"/>
      <c r="BF59" s="166"/>
      <c r="BG59" s="171"/>
      <c r="BH59" s="173"/>
      <c r="BI59" s="171"/>
      <c r="BJ59" s="173"/>
      <c r="BK59" s="166"/>
      <c r="BL59" s="171"/>
      <c r="BM59" s="173"/>
      <c r="BN59" s="171"/>
      <c r="BO59" s="173"/>
      <c r="BP59" s="166"/>
      <c r="BQ59" s="171"/>
      <c r="BR59" s="173"/>
      <c r="BS59" s="171"/>
      <c r="BT59" s="173"/>
      <c r="BU59" s="166"/>
      <c r="BV59" s="171"/>
      <c r="BW59" s="173"/>
      <c r="BX59" s="171"/>
      <c r="BY59" s="173"/>
    </row>
    <row r="60" spans="3:77" ht="13.5" customHeight="1">
      <c r="C60" s="166"/>
      <c r="D60" s="171"/>
      <c r="E60" s="173"/>
      <c r="F60" s="171"/>
      <c r="G60" s="173"/>
      <c r="H60" s="166"/>
      <c r="I60" s="171"/>
      <c r="J60" s="173"/>
      <c r="K60" s="171"/>
      <c r="L60" s="173"/>
      <c r="M60" s="166"/>
      <c r="N60" s="171"/>
      <c r="O60" s="173"/>
      <c r="P60" s="171"/>
      <c r="Q60" s="173"/>
      <c r="R60" s="166"/>
      <c r="S60" s="171"/>
      <c r="T60" s="173"/>
      <c r="U60" s="171"/>
      <c r="V60" s="173"/>
      <c r="W60" s="166"/>
      <c r="X60" s="171"/>
      <c r="Y60" s="173"/>
      <c r="Z60" s="171"/>
      <c r="AA60" s="173"/>
      <c r="AB60" s="166"/>
      <c r="AC60" s="171"/>
      <c r="AD60" s="173"/>
      <c r="AE60" s="171"/>
      <c r="AF60" s="173"/>
      <c r="AG60" s="166"/>
      <c r="AH60" s="171"/>
      <c r="AI60" s="173"/>
      <c r="AJ60" s="171"/>
      <c r="AK60" s="173"/>
      <c r="AL60" s="166"/>
      <c r="AM60" s="171"/>
      <c r="AN60" s="173"/>
      <c r="AO60" s="171"/>
      <c r="AP60" s="173"/>
      <c r="AQ60" s="166"/>
      <c r="AR60" s="171"/>
      <c r="AS60" s="173"/>
      <c r="AT60" s="171"/>
      <c r="AU60" s="173"/>
      <c r="AV60" s="166"/>
      <c r="AW60" s="171"/>
      <c r="AX60" s="173"/>
      <c r="AY60" s="171"/>
      <c r="AZ60" s="173"/>
      <c r="BA60" s="166"/>
      <c r="BB60" s="171"/>
      <c r="BC60" s="173"/>
      <c r="BD60" s="171"/>
      <c r="BE60" s="173"/>
      <c r="BF60" s="166"/>
      <c r="BG60" s="171"/>
      <c r="BH60" s="173"/>
      <c r="BI60" s="171"/>
      <c r="BJ60" s="173"/>
      <c r="BK60" s="166"/>
      <c r="BL60" s="171"/>
      <c r="BM60" s="173"/>
      <c r="BN60" s="171"/>
      <c r="BO60" s="173"/>
      <c r="BP60" s="166"/>
      <c r="BQ60" s="171"/>
      <c r="BR60" s="173"/>
      <c r="BS60" s="171"/>
      <c r="BT60" s="173"/>
      <c r="BU60" s="166"/>
      <c r="BV60" s="171"/>
      <c r="BW60" s="173"/>
      <c r="BX60" s="171"/>
      <c r="BY60" s="173"/>
    </row>
    <row r="61" spans="3:77" ht="13.5" customHeight="1">
      <c r="C61" s="166"/>
      <c r="D61" s="171"/>
      <c r="E61" s="173"/>
      <c r="F61" s="171"/>
      <c r="G61" s="173"/>
      <c r="H61" s="166"/>
      <c r="I61" s="171"/>
      <c r="J61" s="173"/>
      <c r="K61" s="171"/>
      <c r="L61" s="173"/>
      <c r="M61" s="166"/>
      <c r="N61" s="171"/>
      <c r="O61" s="173"/>
      <c r="P61" s="171"/>
      <c r="Q61" s="173"/>
      <c r="R61" s="166"/>
      <c r="S61" s="171"/>
      <c r="T61" s="173"/>
      <c r="U61" s="171"/>
      <c r="V61" s="173"/>
      <c r="W61" s="166"/>
      <c r="X61" s="171"/>
      <c r="Y61" s="173"/>
      <c r="Z61" s="171"/>
      <c r="AA61" s="173"/>
      <c r="AB61" s="166"/>
      <c r="AC61" s="171"/>
      <c r="AD61" s="173"/>
      <c r="AE61" s="171"/>
      <c r="AF61" s="173"/>
      <c r="AG61" s="166"/>
      <c r="AH61" s="171"/>
      <c r="AI61" s="173"/>
      <c r="AJ61" s="171"/>
      <c r="AK61" s="173"/>
      <c r="AL61" s="166"/>
      <c r="AM61" s="171"/>
      <c r="AN61" s="173"/>
      <c r="AO61" s="171"/>
      <c r="AP61" s="173"/>
      <c r="AQ61" s="166"/>
      <c r="AR61" s="171"/>
      <c r="AS61" s="173"/>
      <c r="AT61" s="171"/>
      <c r="AU61" s="173"/>
      <c r="AV61" s="166"/>
      <c r="AW61" s="171"/>
      <c r="AX61" s="173"/>
      <c r="AY61" s="171"/>
      <c r="AZ61" s="173"/>
      <c r="BA61" s="166"/>
      <c r="BB61" s="171"/>
      <c r="BC61" s="173"/>
      <c r="BD61" s="171"/>
      <c r="BE61" s="173"/>
      <c r="BF61" s="166"/>
      <c r="BG61" s="171"/>
      <c r="BH61" s="173"/>
      <c r="BI61" s="171"/>
      <c r="BJ61" s="173"/>
      <c r="BK61" s="166"/>
      <c r="BL61" s="171"/>
      <c r="BM61" s="173"/>
      <c r="BN61" s="171"/>
      <c r="BO61" s="173"/>
      <c r="BP61" s="166"/>
      <c r="BQ61" s="171"/>
      <c r="BR61" s="173"/>
      <c r="BS61" s="171"/>
      <c r="BT61" s="173"/>
      <c r="BU61" s="166"/>
      <c r="BV61" s="171"/>
      <c r="BW61" s="173"/>
      <c r="BX61" s="171"/>
      <c r="BY61" s="173"/>
    </row>
    <row r="62" spans="3:77" ht="13.5" customHeight="1">
      <c r="C62" s="166"/>
      <c r="D62" s="171"/>
      <c r="E62" s="173"/>
      <c r="F62" s="171"/>
      <c r="G62" s="173"/>
      <c r="H62" s="166"/>
      <c r="I62" s="171"/>
      <c r="J62" s="173"/>
      <c r="K62" s="171"/>
      <c r="L62" s="173"/>
      <c r="M62" s="166"/>
      <c r="N62" s="171"/>
      <c r="O62" s="173"/>
      <c r="P62" s="171"/>
      <c r="Q62" s="173"/>
      <c r="R62" s="166"/>
      <c r="S62" s="171"/>
      <c r="T62" s="173"/>
      <c r="U62" s="171"/>
      <c r="V62" s="173"/>
      <c r="W62" s="166"/>
      <c r="X62" s="171"/>
      <c r="Y62" s="173"/>
      <c r="Z62" s="171"/>
      <c r="AA62" s="173"/>
      <c r="AB62" s="166"/>
      <c r="AC62" s="171"/>
      <c r="AD62" s="173"/>
      <c r="AE62" s="171"/>
      <c r="AF62" s="173"/>
      <c r="AG62" s="166"/>
      <c r="AH62" s="171"/>
      <c r="AI62" s="173"/>
      <c r="AJ62" s="171"/>
      <c r="AK62" s="173"/>
      <c r="AL62" s="166"/>
      <c r="AM62" s="171"/>
      <c r="AN62" s="173"/>
      <c r="AO62" s="171"/>
      <c r="AP62" s="173"/>
      <c r="AQ62" s="166"/>
      <c r="AR62" s="171"/>
      <c r="AS62" s="173"/>
      <c r="AT62" s="171"/>
      <c r="AU62" s="173"/>
      <c r="AV62" s="166"/>
      <c r="AW62" s="171"/>
      <c r="AX62" s="173"/>
      <c r="AY62" s="171"/>
      <c r="AZ62" s="173"/>
      <c r="BA62" s="166"/>
      <c r="BB62" s="171"/>
      <c r="BC62" s="173"/>
      <c r="BD62" s="171"/>
      <c r="BE62" s="173"/>
      <c r="BF62" s="166"/>
      <c r="BG62" s="171"/>
      <c r="BH62" s="173"/>
      <c r="BI62" s="171"/>
      <c r="BJ62" s="173"/>
      <c r="BK62" s="166"/>
      <c r="BL62" s="171"/>
      <c r="BM62" s="173"/>
      <c r="BN62" s="171"/>
      <c r="BO62" s="173"/>
      <c r="BP62" s="166"/>
      <c r="BQ62" s="171"/>
      <c r="BR62" s="173"/>
      <c r="BS62" s="171"/>
      <c r="BT62" s="173"/>
      <c r="BU62" s="166"/>
      <c r="BV62" s="171"/>
      <c r="BW62" s="173"/>
      <c r="BX62" s="171"/>
      <c r="BY62" s="173"/>
    </row>
    <row r="63" spans="3:77" ht="13.5" customHeight="1">
      <c r="C63" s="166"/>
      <c r="D63" s="171"/>
      <c r="E63" s="173"/>
      <c r="F63" s="171"/>
      <c r="G63" s="173"/>
      <c r="H63" s="166"/>
      <c r="I63" s="171"/>
      <c r="J63" s="173"/>
      <c r="K63" s="171"/>
      <c r="L63" s="173"/>
      <c r="M63" s="166"/>
      <c r="N63" s="171"/>
      <c r="O63" s="173"/>
      <c r="P63" s="171"/>
      <c r="Q63" s="173"/>
      <c r="R63" s="166"/>
      <c r="S63" s="171"/>
      <c r="T63" s="173"/>
      <c r="U63" s="171"/>
      <c r="V63" s="173"/>
      <c r="W63" s="166"/>
      <c r="X63" s="171"/>
      <c r="Y63" s="173"/>
      <c r="Z63" s="171"/>
      <c r="AA63" s="173"/>
      <c r="AB63" s="166"/>
      <c r="AC63" s="171"/>
      <c r="AD63" s="173"/>
      <c r="AE63" s="171"/>
      <c r="AF63" s="173"/>
      <c r="AG63" s="166"/>
      <c r="AH63" s="171"/>
      <c r="AI63" s="173"/>
      <c r="AJ63" s="171"/>
      <c r="AK63" s="173"/>
      <c r="AL63" s="166"/>
      <c r="AM63" s="171"/>
      <c r="AN63" s="173"/>
      <c r="AO63" s="171"/>
      <c r="AP63" s="173"/>
      <c r="AQ63" s="166"/>
      <c r="AR63" s="171"/>
      <c r="AS63" s="173"/>
      <c r="AT63" s="171"/>
      <c r="AU63" s="173"/>
      <c r="AV63" s="166"/>
      <c r="AW63" s="171"/>
      <c r="AX63" s="173"/>
      <c r="AY63" s="171"/>
      <c r="AZ63" s="173"/>
      <c r="BA63" s="166"/>
      <c r="BB63" s="171"/>
      <c r="BC63" s="173"/>
      <c r="BD63" s="171"/>
      <c r="BE63" s="173"/>
      <c r="BF63" s="166"/>
      <c r="BG63" s="171"/>
      <c r="BH63" s="173"/>
      <c r="BI63" s="171"/>
      <c r="BJ63" s="173"/>
      <c r="BK63" s="166"/>
      <c r="BL63" s="171"/>
      <c r="BM63" s="173"/>
      <c r="BN63" s="171"/>
      <c r="BO63" s="173"/>
      <c r="BP63" s="166"/>
      <c r="BQ63" s="171"/>
      <c r="BR63" s="173"/>
      <c r="BS63" s="171"/>
      <c r="BT63" s="173"/>
      <c r="BU63" s="166"/>
      <c r="BV63" s="171"/>
      <c r="BW63" s="173"/>
      <c r="BX63" s="171"/>
      <c r="BY63" s="173"/>
    </row>
    <row r="64" spans="3:77" ht="13.5" customHeight="1">
      <c r="C64" s="166"/>
      <c r="D64" s="171"/>
      <c r="E64" s="173"/>
      <c r="F64" s="171"/>
      <c r="G64" s="173"/>
      <c r="H64" s="166"/>
      <c r="I64" s="171"/>
      <c r="J64" s="173"/>
      <c r="K64" s="171"/>
      <c r="L64" s="173"/>
      <c r="M64" s="166"/>
      <c r="N64" s="171"/>
      <c r="O64" s="173"/>
      <c r="P64" s="171"/>
      <c r="Q64" s="173"/>
      <c r="R64" s="166"/>
      <c r="S64" s="171"/>
      <c r="T64" s="173"/>
      <c r="U64" s="171"/>
      <c r="V64" s="173"/>
      <c r="W64" s="166"/>
      <c r="X64" s="171"/>
      <c r="Y64" s="173"/>
      <c r="Z64" s="171"/>
      <c r="AA64" s="173"/>
      <c r="AB64" s="166"/>
      <c r="AC64" s="171"/>
      <c r="AD64" s="173"/>
      <c r="AE64" s="171"/>
      <c r="AF64" s="173"/>
      <c r="AG64" s="166"/>
      <c r="AH64" s="171"/>
      <c r="AI64" s="173"/>
      <c r="AJ64" s="171"/>
      <c r="AK64" s="173"/>
      <c r="AL64" s="166"/>
      <c r="AM64" s="171"/>
      <c r="AN64" s="173"/>
      <c r="AO64" s="171"/>
      <c r="AP64" s="173"/>
      <c r="AQ64" s="166"/>
      <c r="AR64" s="171"/>
      <c r="AS64" s="173"/>
      <c r="AT64" s="171"/>
      <c r="AU64" s="173"/>
      <c r="AV64" s="166"/>
      <c r="AW64" s="171"/>
      <c r="AX64" s="173"/>
      <c r="AY64" s="171"/>
      <c r="AZ64" s="173"/>
      <c r="BA64" s="166"/>
      <c r="BB64" s="171"/>
      <c r="BC64" s="173"/>
      <c r="BD64" s="171"/>
      <c r="BE64" s="173"/>
      <c r="BF64" s="166"/>
      <c r="BG64" s="171"/>
      <c r="BH64" s="173"/>
      <c r="BI64" s="171"/>
      <c r="BJ64" s="173"/>
      <c r="BK64" s="166"/>
      <c r="BL64" s="171"/>
      <c r="BM64" s="173"/>
      <c r="BN64" s="171"/>
      <c r="BO64" s="173"/>
      <c r="BP64" s="166"/>
      <c r="BQ64" s="171"/>
      <c r="BR64" s="173"/>
      <c r="BS64" s="171"/>
      <c r="BT64" s="173"/>
      <c r="BU64" s="166"/>
      <c r="BV64" s="171"/>
      <c r="BW64" s="173"/>
      <c r="BX64" s="171"/>
      <c r="BY64" s="173"/>
    </row>
    <row r="65" spans="3:77" ht="13.5" customHeight="1">
      <c r="C65" s="166"/>
      <c r="D65" s="171"/>
      <c r="E65" s="173"/>
      <c r="F65" s="171"/>
      <c r="G65" s="173"/>
      <c r="H65" s="166"/>
      <c r="I65" s="171"/>
      <c r="J65" s="173"/>
      <c r="K65" s="171"/>
      <c r="L65" s="173"/>
      <c r="M65" s="166"/>
      <c r="N65" s="171"/>
      <c r="O65" s="173"/>
      <c r="P65" s="171"/>
      <c r="Q65" s="173"/>
      <c r="R65" s="166"/>
      <c r="S65" s="171"/>
      <c r="T65" s="173"/>
      <c r="U65" s="171"/>
      <c r="V65" s="173"/>
      <c r="W65" s="166"/>
      <c r="X65" s="171"/>
      <c r="Y65" s="173"/>
      <c r="Z65" s="171"/>
      <c r="AA65" s="173"/>
      <c r="AB65" s="166"/>
      <c r="AC65" s="171"/>
      <c r="AD65" s="173"/>
      <c r="AE65" s="171"/>
      <c r="AF65" s="173"/>
      <c r="AG65" s="166"/>
      <c r="AH65" s="171"/>
      <c r="AI65" s="173"/>
      <c r="AJ65" s="171"/>
      <c r="AK65" s="173"/>
      <c r="AL65" s="166"/>
      <c r="AM65" s="171"/>
      <c r="AN65" s="173"/>
      <c r="AO65" s="171"/>
      <c r="AP65" s="173"/>
      <c r="AQ65" s="166"/>
      <c r="AR65" s="171"/>
      <c r="AS65" s="173"/>
      <c r="AT65" s="171"/>
      <c r="AU65" s="173"/>
      <c r="AV65" s="166"/>
      <c r="AW65" s="171"/>
      <c r="AX65" s="173"/>
      <c r="AY65" s="171"/>
      <c r="AZ65" s="173"/>
      <c r="BA65" s="166"/>
      <c r="BB65" s="171"/>
      <c r="BC65" s="173"/>
      <c r="BD65" s="171"/>
      <c r="BE65" s="173"/>
      <c r="BF65" s="166"/>
      <c r="BG65" s="171"/>
      <c r="BH65" s="173"/>
      <c r="BI65" s="171"/>
      <c r="BJ65" s="173"/>
      <c r="BK65" s="166"/>
      <c r="BL65" s="171"/>
      <c r="BM65" s="173"/>
      <c r="BN65" s="171"/>
      <c r="BO65" s="173"/>
      <c r="BP65" s="166"/>
      <c r="BQ65" s="171"/>
      <c r="BR65" s="173"/>
      <c r="BS65" s="171"/>
      <c r="BT65" s="173"/>
      <c r="BU65" s="166"/>
      <c r="BV65" s="171"/>
      <c r="BW65" s="173"/>
      <c r="BX65" s="171"/>
      <c r="BY65" s="173"/>
    </row>
    <row r="66" spans="3:77" ht="13.5" customHeight="1">
      <c r="C66" s="166"/>
      <c r="D66" s="171"/>
      <c r="E66" s="173"/>
      <c r="F66" s="171"/>
      <c r="G66" s="173"/>
      <c r="H66" s="166"/>
      <c r="I66" s="171"/>
      <c r="J66" s="173"/>
      <c r="K66" s="171"/>
      <c r="L66" s="173"/>
      <c r="M66" s="166"/>
      <c r="N66" s="171"/>
      <c r="O66" s="173"/>
      <c r="P66" s="171"/>
      <c r="Q66" s="173"/>
      <c r="R66" s="166"/>
      <c r="S66" s="171"/>
      <c r="T66" s="173"/>
      <c r="U66" s="171"/>
      <c r="V66" s="173"/>
      <c r="W66" s="166"/>
      <c r="X66" s="171"/>
      <c r="Y66" s="173"/>
      <c r="Z66" s="171"/>
      <c r="AA66" s="173"/>
      <c r="AB66" s="166"/>
      <c r="AC66" s="171"/>
      <c r="AD66" s="173"/>
      <c r="AE66" s="171"/>
      <c r="AF66" s="173"/>
      <c r="AG66" s="166"/>
      <c r="AH66" s="171"/>
      <c r="AI66" s="173"/>
      <c r="AJ66" s="171"/>
      <c r="AK66" s="173"/>
      <c r="AL66" s="166"/>
      <c r="AM66" s="171"/>
      <c r="AN66" s="173"/>
      <c r="AO66" s="171"/>
      <c r="AP66" s="173"/>
      <c r="AQ66" s="166"/>
      <c r="AR66" s="171"/>
      <c r="AS66" s="173"/>
      <c r="AT66" s="171"/>
      <c r="AU66" s="173"/>
      <c r="AV66" s="166"/>
      <c r="AW66" s="171"/>
      <c r="AX66" s="173"/>
      <c r="AY66" s="171"/>
      <c r="AZ66" s="173"/>
      <c r="BA66" s="166"/>
      <c r="BB66" s="171"/>
      <c r="BC66" s="173"/>
      <c r="BD66" s="171"/>
      <c r="BE66" s="173"/>
      <c r="BF66" s="166"/>
      <c r="BG66" s="171"/>
      <c r="BH66" s="173"/>
      <c r="BI66" s="171"/>
      <c r="BJ66" s="173"/>
      <c r="BK66" s="166"/>
      <c r="BL66" s="171"/>
      <c r="BM66" s="173"/>
      <c r="BN66" s="171"/>
      <c r="BO66" s="173"/>
      <c r="BP66" s="166"/>
      <c r="BQ66" s="171"/>
      <c r="BR66" s="173"/>
      <c r="BS66" s="171"/>
      <c r="BT66" s="173"/>
      <c r="BU66" s="166"/>
      <c r="BV66" s="171"/>
      <c r="BW66" s="173"/>
      <c r="BX66" s="171"/>
      <c r="BY66" s="173"/>
    </row>
    <row r="67" spans="3:77" ht="13.5" customHeight="1">
      <c r="C67" s="166"/>
      <c r="D67" s="171"/>
      <c r="E67" s="173"/>
      <c r="F67" s="171"/>
      <c r="G67" s="173"/>
      <c r="H67" s="166"/>
      <c r="I67" s="171"/>
      <c r="J67" s="173"/>
      <c r="K67" s="171"/>
      <c r="L67" s="173"/>
      <c r="M67" s="166"/>
      <c r="N67" s="171"/>
      <c r="O67" s="173"/>
      <c r="P67" s="171"/>
      <c r="Q67" s="173"/>
      <c r="R67" s="166"/>
      <c r="S67" s="171"/>
      <c r="T67" s="173"/>
      <c r="U67" s="171"/>
      <c r="V67" s="173"/>
      <c r="W67" s="166"/>
      <c r="X67" s="171"/>
      <c r="Y67" s="173"/>
      <c r="Z67" s="171"/>
      <c r="AA67" s="173"/>
      <c r="AB67" s="166"/>
      <c r="AC67" s="171"/>
      <c r="AD67" s="173"/>
      <c r="AE67" s="171"/>
      <c r="AF67" s="173"/>
      <c r="AG67" s="166"/>
      <c r="AH67" s="171"/>
      <c r="AI67" s="173"/>
      <c r="AJ67" s="171"/>
      <c r="AK67" s="173"/>
      <c r="AL67" s="166"/>
      <c r="AM67" s="171"/>
      <c r="AN67" s="173"/>
      <c r="AO67" s="171"/>
      <c r="AP67" s="173"/>
      <c r="AQ67" s="166"/>
      <c r="AR67" s="171"/>
      <c r="AS67" s="173"/>
      <c r="AT67" s="171"/>
      <c r="AU67" s="173"/>
      <c r="AV67" s="166"/>
      <c r="AW67" s="171"/>
      <c r="AX67" s="173"/>
      <c r="AY67" s="171"/>
      <c r="AZ67" s="173"/>
      <c r="BA67" s="166"/>
      <c r="BB67" s="171"/>
      <c r="BC67" s="173"/>
      <c r="BD67" s="171"/>
      <c r="BE67" s="173"/>
      <c r="BF67" s="166"/>
      <c r="BG67" s="171"/>
      <c r="BH67" s="173"/>
      <c r="BI67" s="171"/>
      <c r="BJ67" s="173"/>
      <c r="BK67" s="166"/>
      <c r="BL67" s="171"/>
      <c r="BM67" s="173"/>
      <c r="BN67" s="171"/>
      <c r="BO67" s="173"/>
      <c r="BP67" s="166"/>
      <c r="BQ67" s="171"/>
      <c r="BR67" s="173"/>
      <c r="BS67" s="171"/>
      <c r="BT67" s="173"/>
      <c r="BU67" s="166"/>
      <c r="BV67" s="171"/>
      <c r="BW67" s="173"/>
      <c r="BX67" s="171"/>
      <c r="BY67" s="173"/>
    </row>
    <row r="68" spans="3:77" ht="13.5" customHeight="1">
      <c r="C68" s="166"/>
      <c r="D68" s="171"/>
      <c r="E68" s="173"/>
      <c r="F68" s="171"/>
      <c r="G68" s="173"/>
      <c r="H68" s="166"/>
      <c r="I68" s="171"/>
      <c r="J68" s="173"/>
      <c r="K68" s="171"/>
      <c r="L68" s="173"/>
      <c r="M68" s="166"/>
      <c r="N68" s="171"/>
      <c r="O68" s="173"/>
      <c r="P68" s="171"/>
      <c r="Q68" s="173"/>
      <c r="R68" s="166"/>
      <c r="S68" s="171"/>
      <c r="T68" s="173"/>
      <c r="U68" s="171"/>
      <c r="V68" s="173"/>
      <c r="W68" s="166"/>
      <c r="X68" s="171"/>
      <c r="Y68" s="173"/>
      <c r="Z68" s="171"/>
      <c r="AA68" s="173"/>
      <c r="AB68" s="166"/>
      <c r="AC68" s="171"/>
      <c r="AD68" s="173"/>
      <c r="AE68" s="171"/>
      <c r="AF68" s="173"/>
      <c r="AG68" s="166"/>
      <c r="AH68" s="171"/>
      <c r="AI68" s="173"/>
      <c r="AJ68" s="171"/>
      <c r="AK68" s="173"/>
      <c r="AL68" s="166"/>
      <c r="AM68" s="171"/>
      <c r="AN68" s="173"/>
      <c r="AO68" s="171"/>
      <c r="AP68" s="173"/>
      <c r="AQ68" s="166"/>
      <c r="AR68" s="171"/>
      <c r="AS68" s="173"/>
      <c r="AT68" s="171"/>
      <c r="AU68" s="173"/>
      <c r="AV68" s="166"/>
      <c r="AW68" s="171"/>
      <c r="AX68" s="173"/>
      <c r="AY68" s="171"/>
      <c r="AZ68" s="173"/>
      <c r="BA68" s="166"/>
      <c r="BB68" s="171"/>
      <c r="BC68" s="173"/>
      <c r="BD68" s="171"/>
      <c r="BE68" s="173"/>
      <c r="BF68" s="166"/>
      <c r="BG68" s="171"/>
      <c r="BH68" s="173"/>
      <c r="BI68" s="171"/>
      <c r="BJ68" s="173"/>
      <c r="BK68" s="166"/>
      <c r="BL68" s="171"/>
      <c r="BM68" s="173"/>
      <c r="BN68" s="171"/>
      <c r="BO68" s="173"/>
      <c r="BP68" s="166"/>
      <c r="BQ68" s="171"/>
      <c r="BR68" s="173"/>
      <c r="BS68" s="171"/>
      <c r="BT68" s="173"/>
      <c r="BU68" s="166"/>
      <c r="BV68" s="171"/>
      <c r="BW68" s="173"/>
      <c r="BX68" s="171"/>
      <c r="BY68" s="173"/>
    </row>
    <row r="69" spans="3:77" ht="13.5" customHeight="1">
      <c r="C69" s="166"/>
      <c r="D69" s="171"/>
      <c r="E69" s="173"/>
      <c r="F69" s="171"/>
      <c r="G69" s="173"/>
      <c r="H69" s="166"/>
      <c r="I69" s="171"/>
      <c r="J69" s="173"/>
      <c r="K69" s="171"/>
      <c r="L69" s="173"/>
      <c r="M69" s="166"/>
      <c r="N69" s="171"/>
      <c r="O69" s="173"/>
      <c r="P69" s="171"/>
      <c r="Q69" s="173"/>
      <c r="R69" s="166"/>
      <c r="S69" s="171"/>
      <c r="T69" s="173"/>
      <c r="U69" s="171"/>
      <c r="V69" s="173"/>
      <c r="W69" s="166"/>
      <c r="X69" s="171"/>
      <c r="Y69" s="173"/>
      <c r="Z69" s="171"/>
      <c r="AA69" s="173"/>
      <c r="AB69" s="166"/>
      <c r="AC69" s="171"/>
      <c r="AD69" s="173"/>
      <c r="AE69" s="171"/>
      <c r="AF69" s="173"/>
      <c r="AG69" s="166"/>
      <c r="AH69" s="171"/>
      <c r="AI69" s="173"/>
      <c r="AJ69" s="171"/>
      <c r="AK69" s="173"/>
      <c r="AL69" s="166"/>
      <c r="AM69" s="171"/>
      <c r="AN69" s="173"/>
      <c r="AO69" s="171"/>
      <c r="AP69" s="173"/>
      <c r="AQ69" s="166"/>
      <c r="AR69" s="171"/>
      <c r="AS69" s="173"/>
      <c r="AT69" s="171"/>
      <c r="AU69" s="173"/>
      <c r="AV69" s="166"/>
      <c r="AW69" s="171"/>
      <c r="AX69" s="173"/>
      <c r="AY69" s="171"/>
      <c r="AZ69" s="173"/>
      <c r="BA69" s="166"/>
      <c r="BB69" s="171"/>
      <c r="BC69" s="173"/>
      <c r="BD69" s="171"/>
      <c r="BE69" s="173"/>
      <c r="BF69" s="166"/>
      <c r="BG69" s="171"/>
      <c r="BH69" s="173"/>
      <c r="BI69" s="171"/>
      <c r="BJ69" s="173"/>
      <c r="BK69" s="166"/>
      <c r="BL69" s="171"/>
      <c r="BM69" s="173"/>
      <c r="BN69" s="171"/>
      <c r="BO69" s="173"/>
      <c r="BP69" s="166"/>
      <c r="BQ69" s="171"/>
      <c r="BR69" s="173"/>
      <c r="BS69" s="171"/>
      <c r="BT69" s="173"/>
      <c r="BU69" s="166"/>
      <c r="BV69" s="171"/>
      <c r="BW69" s="173"/>
      <c r="BX69" s="171"/>
      <c r="BY69" s="173"/>
    </row>
    <row r="70" spans="3:77" ht="13.5" customHeight="1">
      <c r="C70" s="166"/>
      <c r="D70" s="171"/>
      <c r="E70" s="173"/>
      <c r="F70" s="171"/>
      <c r="G70" s="173"/>
      <c r="H70" s="166"/>
      <c r="I70" s="171"/>
      <c r="J70" s="173"/>
      <c r="K70" s="171"/>
      <c r="L70" s="173"/>
      <c r="M70" s="166"/>
      <c r="N70" s="171"/>
      <c r="O70" s="173"/>
      <c r="P70" s="171"/>
      <c r="Q70" s="173"/>
      <c r="R70" s="166"/>
      <c r="S70" s="171"/>
      <c r="T70" s="173"/>
      <c r="U70" s="171"/>
      <c r="V70" s="173"/>
      <c r="W70" s="166"/>
      <c r="X70" s="171"/>
      <c r="Y70" s="173"/>
      <c r="Z70" s="171"/>
      <c r="AA70" s="173"/>
      <c r="AB70" s="166"/>
      <c r="AC70" s="171"/>
      <c r="AD70" s="173"/>
      <c r="AE70" s="171"/>
      <c r="AF70" s="173"/>
      <c r="AG70" s="166"/>
      <c r="AH70" s="171"/>
      <c r="AI70" s="173"/>
      <c r="AJ70" s="171"/>
      <c r="AK70" s="173"/>
      <c r="AL70" s="166"/>
      <c r="AM70" s="171"/>
      <c r="AN70" s="173"/>
      <c r="AO70" s="171"/>
      <c r="AP70" s="173"/>
      <c r="AQ70" s="166"/>
      <c r="AR70" s="171"/>
      <c r="AS70" s="173"/>
      <c r="AT70" s="171"/>
      <c r="AU70" s="173"/>
      <c r="AV70" s="166"/>
      <c r="AW70" s="171"/>
      <c r="AX70" s="173"/>
      <c r="AY70" s="171"/>
      <c r="AZ70" s="173"/>
      <c r="BA70" s="166"/>
      <c r="BB70" s="171"/>
      <c r="BC70" s="173"/>
      <c r="BD70" s="171"/>
      <c r="BE70" s="173"/>
      <c r="BF70" s="166"/>
      <c r="BG70" s="171"/>
      <c r="BH70" s="173"/>
      <c r="BI70" s="171"/>
      <c r="BJ70" s="173"/>
      <c r="BK70" s="166"/>
      <c r="BL70" s="171"/>
      <c r="BM70" s="173"/>
      <c r="BN70" s="171"/>
      <c r="BO70" s="173"/>
      <c r="BP70" s="166"/>
      <c r="BQ70" s="171"/>
      <c r="BR70" s="173"/>
      <c r="BS70" s="171"/>
      <c r="BT70" s="173"/>
      <c r="BU70" s="166"/>
      <c r="BV70" s="171"/>
      <c r="BW70" s="173"/>
      <c r="BX70" s="171"/>
      <c r="BY70" s="173"/>
    </row>
    <row r="71" spans="3:77" ht="13.5" customHeight="1">
      <c r="C71" s="166"/>
      <c r="D71" s="171"/>
      <c r="E71" s="173"/>
      <c r="F71" s="171"/>
      <c r="G71" s="173"/>
      <c r="H71" s="166"/>
      <c r="I71" s="171"/>
      <c r="J71" s="173"/>
      <c r="K71" s="171"/>
      <c r="L71" s="173"/>
      <c r="M71" s="166"/>
      <c r="N71" s="171"/>
      <c r="O71" s="173"/>
      <c r="P71" s="171"/>
      <c r="Q71" s="173"/>
      <c r="R71" s="166"/>
      <c r="S71" s="171"/>
      <c r="T71" s="173"/>
      <c r="U71" s="171"/>
      <c r="V71" s="173"/>
      <c r="W71" s="166"/>
      <c r="X71" s="171"/>
      <c r="Y71" s="173"/>
      <c r="Z71" s="171"/>
      <c r="AA71" s="173"/>
      <c r="AB71" s="166"/>
      <c r="AC71" s="171"/>
      <c r="AD71" s="173"/>
      <c r="AE71" s="171"/>
      <c r="AF71" s="173"/>
      <c r="AG71" s="166"/>
      <c r="AH71" s="171"/>
      <c r="AI71" s="173"/>
      <c r="AJ71" s="171"/>
      <c r="AK71" s="173"/>
      <c r="AL71" s="166"/>
      <c r="AM71" s="171"/>
      <c r="AN71" s="173"/>
      <c r="AO71" s="171"/>
      <c r="AP71" s="173"/>
      <c r="AQ71" s="166"/>
      <c r="AR71" s="171"/>
      <c r="AS71" s="173"/>
      <c r="AT71" s="171"/>
      <c r="AU71" s="173"/>
      <c r="AV71" s="166"/>
      <c r="AW71" s="171"/>
      <c r="AX71" s="173"/>
      <c r="AY71" s="171"/>
      <c r="AZ71" s="173"/>
      <c r="BA71" s="166"/>
      <c r="BB71" s="171"/>
      <c r="BC71" s="173"/>
      <c r="BD71" s="171"/>
      <c r="BE71" s="173"/>
      <c r="BF71" s="166"/>
      <c r="BG71" s="171"/>
      <c r="BH71" s="173"/>
      <c r="BI71" s="171"/>
      <c r="BJ71" s="173"/>
      <c r="BK71" s="166"/>
      <c r="BL71" s="171"/>
      <c r="BM71" s="173"/>
      <c r="BN71" s="171"/>
      <c r="BO71" s="173"/>
      <c r="BP71" s="166"/>
      <c r="BQ71" s="171"/>
      <c r="BR71" s="173"/>
      <c r="BS71" s="171"/>
      <c r="BT71" s="173"/>
      <c r="BU71" s="166"/>
      <c r="BV71" s="171"/>
      <c r="BW71" s="173"/>
      <c r="BX71" s="171"/>
      <c r="BY71" s="173"/>
    </row>
    <row r="72" spans="3:77" ht="13.5" customHeight="1">
      <c r="C72" s="166"/>
      <c r="D72" s="171"/>
      <c r="E72" s="173"/>
      <c r="F72" s="171"/>
      <c r="G72" s="173"/>
      <c r="H72" s="166"/>
      <c r="I72" s="171"/>
      <c r="J72" s="173"/>
      <c r="K72" s="171"/>
      <c r="L72" s="173"/>
      <c r="M72" s="166"/>
      <c r="N72" s="171"/>
      <c r="O72" s="173"/>
      <c r="P72" s="171"/>
      <c r="Q72" s="173"/>
      <c r="R72" s="166"/>
      <c r="S72" s="171"/>
      <c r="T72" s="173"/>
      <c r="U72" s="171"/>
      <c r="V72" s="173"/>
      <c r="W72" s="166"/>
      <c r="X72" s="171"/>
      <c r="Y72" s="173"/>
      <c r="Z72" s="171"/>
      <c r="AA72" s="173"/>
      <c r="AB72" s="166"/>
      <c r="AC72" s="171"/>
      <c r="AD72" s="173"/>
      <c r="AE72" s="171"/>
      <c r="AF72" s="173"/>
      <c r="AG72" s="166"/>
      <c r="AH72" s="171"/>
      <c r="AI72" s="173"/>
      <c r="AJ72" s="171"/>
      <c r="AK72" s="173"/>
      <c r="AL72" s="166"/>
      <c r="AM72" s="171"/>
      <c r="AN72" s="173"/>
      <c r="AO72" s="171"/>
      <c r="AP72" s="173"/>
      <c r="AQ72" s="166"/>
      <c r="AR72" s="171"/>
      <c r="AS72" s="173"/>
      <c r="AT72" s="171"/>
      <c r="AU72" s="173"/>
      <c r="AV72" s="166"/>
      <c r="AW72" s="171"/>
      <c r="AX72" s="173"/>
      <c r="AY72" s="171"/>
      <c r="AZ72" s="173"/>
      <c r="BA72" s="166"/>
      <c r="BB72" s="171"/>
      <c r="BC72" s="173"/>
      <c r="BD72" s="171"/>
      <c r="BE72" s="173"/>
      <c r="BF72" s="166"/>
      <c r="BG72" s="171"/>
      <c r="BH72" s="173"/>
      <c r="BI72" s="171"/>
      <c r="BJ72" s="173"/>
      <c r="BK72" s="166"/>
      <c r="BL72" s="171"/>
      <c r="BM72" s="173"/>
      <c r="BN72" s="171"/>
      <c r="BO72" s="173"/>
      <c r="BP72" s="166"/>
      <c r="BQ72" s="171"/>
      <c r="BR72" s="173"/>
      <c r="BS72" s="171"/>
      <c r="BT72" s="173"/>
      <c r="BU72" s="166"/>
      <c r="BV72" s="171"/>
      <c r="BW72" s="173"/>
      <c r="BX72" s="171"/>
      <c r="BY72" s="173"/>
    </row>
    <row r="73" spans="3:77" ht="13.5" customHeight="1">
      <c r="C73" s="166"/>
      <c r="D73" s="171"/>
      <c r="E73" s="173"/>
      <c r="F73" s="171"/>
      <c r="G73" s="173"/>
      <c r="H73" s="166"/>
      <c r="I73" s="171"/>
      <c r="J73" s="173"/>
      <c r="K73" s="171"/>
      <c r="L73" s="173"/>
      <c r="M73" s="166"/>
      <c r="N73" s="171"/>
      <c r="O73" s="173"/>
      <c r="P73" s="171"/>
      <c r="Q73" s="173"/>
      <c r="R73" s="166"/>
      <c r="S73" s="171"/>
      <c r="T73" s="173"/>
      <c r="U73" s="171"/>
      <c r="V73" s="173"/>
      <c r="W73" s="166"/>
      <c r="X73" s="171"/>
      <c r="Y73" s="173"/>
      <c r="Z73" s="171"/>
      <c r="AA73" s="173"/>
      <c r="AB73" s="166"/>
      <c r="AC73" s="171"/>
      <c r="AD73" s="173"/>
      <c r="AE73" s="171"/>
      <c r="AF73" s="173"/>
      <c r="AG73" s="166"/>
      <c r="AH73" s="171"/>
      <c r="AI73" s="173"/>
      <c r="AJ73" s="171"/>
      <c r="AK73" s="173"/>
      <c r="AL73" s="166"/>
      <c r="AM73" s="171"/>
      <c r="AN73" s="173"/>
      <c r="AO73" s="171"/>
      <c r="AP73" s="173"/>
      <c r="AQ73" s="166"/>
      <c r="AR73" s="171"/>
      <c r="AS73" s="173"/>
      <c r="AT73" s="171"/>
      <c r="AU73" s="173"/>
      <c r="AV73" s="166"/>
      <c r="AW73" s="171"/>
      <c r="AX73" s="173"/>
      <c r="AY73" s="171"/>
      <c r="AZ73" s="173"/>
      <c r="BA73" s="166"/>
      <c r="BB73" s="171"/>
      <c r="BC73" s="173"/>
      <c r="BD73" s="171"/>
      <c r="BE73" s="173"/>
      <c r="BF73" s="166"/>
      <c r="BG73" s="171"/>
      <c r="BH73" s="173"/>
      <c r="BI73" s="171"/>
      <c r="BJ73" s="173"/>
      <c r="BK73" s="166"/>
      <c r="BL73" s="171"/>
      <c r="BM73" s="173"/>
      <c r="BN73" s="171"/>
      <c r="BO73" s="173"/>
      <c r="BP73" s="166"/>
      <c r="BQ73" s="171"/>
      <c r="BR73" s="173"/>
      <c r="BS73" s="171"/>
      <c r="BT73" s="173"/>
      <c r="BU73" s="166"/>
      <c r="BV73" s="171"/>
      <c r="BW73" s="173"/>
      <c r="BX73" s="171"/>
      <c r="BY73" s="173"/>
    </row>
    <row r="74" spans="3:77" ht="13.5" customHeight="1">
      <c r="C74" s="166"/>
      <c r="D74" s="171"/>
      <c r="E74" s="173"/>
      <c r="F74" s="171"/>
      <c r="G74" s="173"/>
      <c r="H74" s="166"/>
      <c r="I74" s="171"/>
      <c r="J74" s="173"/>
      <c r="K74" s="171"/>
      <c r="L74" s="173"/>
      <c r="M74" s="166"/>
      <c r="N74" s="171"/>
      <c r="O74" s="173"/>
      <c r="P74" s="171"/>
      <c r="Q74" s="173"/>
      <c r="R74" s="166"/>
      <c r="S74" s="171"/>
      <c r="T74" s="173"/>
      <c r="U74" s="171"/>
      <c r="V74" s="173"/>
      <c r="W74" s="166"/>
      <c r="X74" s="171"/>
      <c r="Y74" s="173"/>
      <c r="Z74" s="171"/>
      <c r="AA74" s="173"/>
      <c r="AB74" s="166"/>
      <c r="AC74" s="171"/>
      <c r="AD74" s="173"/>
      <c r="AE74" s="171"/>
      <c r="AF74" s="173"/>
      <c r="AG74" s="166"/>
      <c r="AH74" s="171"/>
      <c r="AI74" s="173"/>
      <c r="AJ74" s="171"/>
      <c r="AK74" s="173"/>
      <c r="AL74" s="166"/>
      <c r="AM74" s="171"/>
      <c r="AN74" s="173"/>
      <c r="AO74" s="171"/>
      <c r="AP74" s="173"/>
      <c r="AQ74" s="166"/>
      <c r="AR74" s="171"/>
      <c r="AS74" s="173"/>
      <c r="AT74" s="171"/>
      <c r="AU74" s="173"/>
      <c r="AV74" s="166"/>
      <c r="AW74" s="171"/>
      <c r="AX74" s="173"/>
      <c r="AY74" s="171"/>
      <c r="AZ74" s="173"/>
      <c r="BA74" s="166"/>
      <c r="BB74" s="171"/>
      <c r="BC74" s="173"/>
      <c r="BD74" s="171"/>
      <c r="BE74" s="173"/>
      <c r="BF74" s="166"/>
      <c r="BG74" s="171"/>
      <c r="BH74" s="173"/>
      <c r="BI74" s="171"/>
      <c r="BJ74" s="173"/>
      <c r="BK74" s="166"/>
      <c r="BL74" s="171"/>
      <c r="BM74" s="173"/>
      <c r="BN74" s="171"/>
      <c r="BO74" s="173"/>
      <c r="BP74" s="166"/>
      <c r="BQ74" s="171"/>
      <c r="BR74" s="173"/>
      <c r="BS74" s="171"/>
      <c r="BT74" s="173"/>
      <c r="BU74" s="166"/>
      <c r="BV74" s="171"/>
      <c r="BW74" s="173"/>
      <c r="BX74" s="171"/>
      <c r="BY74" s="173"/>
    </row>
    <row r="75" spans="3:77" ht="13.5" customHeight="1">
      <c r="C75" s="166"/>
      <c r="D75" s="171"/>
      <c r="E75" s="173"/>
      <c r="F75" s="171"/>
      <c r="G75" s="173"/>
      <c r="H75" s="166"/>
      <c r="I75" s="171"/>
      <c r="J75" s="173"/>
      <c r="K75" s="171"/>
      <c r="L75" s="173"/>
      <c r="M75" s="166"/>
      <c r="N75" s="171"/>
      <c r="O75" s="173"/>
      <c r="P75" s="171"/>
      <c r="Q75" s="173"/>
      <c r="R75" s="166"/>
      <c r="S75" s="171"/>
      <c r="T75" s="173"/>
      <c r="U75" s="171"/>
      <c r="V75" s="173"/>
      <c r="W75" s="166"/>
      <c r="X75" s="171"/>
      <c r="Y75" s="173"/>
      <c r="Z75" s="171"/>
      <c r="AA75" s="173"/>
      <c r="AB75" s="166"/>
      <c r="AC75" s="171"/>
      <c r="AD75" s="173"/>
      <c r="AE75" s="171"/>
      <c r="AF75" s="173"/>
      <c r="AG75" s="166"/>
      <c r="AH75" s="171"/>
      <c r="AI75" s="173"/>
      <c r="AJ75" s="171"/>
      <c r="AK75" s="173"/>
      <c r="AL75" s="166"/>
      <c r="AM75" s="171"/>
      <c r="AN75" s="173"/>
      <c r="AO75" s="171"/>
      <c r="AP75" s="173"/>
      <c r="AQ75" s="166"/>
      <c r="AR75" s="171"/>
      <c r="AS75" s="173"/>
      <c r="AT75" s="171"/>
      <c r="AU75" s="173"/>
      <c r="AV75" s="166"/>
      <c r="AW75" s="171"/>
      <c r="AX75" s="173"/>
      <c r="AY75" s="171"/>
      <c r="AZ75" s="173"/>
      <c r="BA75" s="166"/>
      <c r="BB75" s="171"/>
      <c r="BC75" s="173"/>
      <c r="BD75" s="171"/>
      <c r="BE75" s="173"/>
      <c r="BF75" s="166"/>
      <c r="BG75" s="171"/>
      <c r="BH75" s="173"/>
      <c r="BI75" s="171"/>
      <c r="BJ75" s="173"/>
      <c r="BK75" s="166"/>
      <c r="BL75" s="171"/>
      <c r="BM75" s="173"/>
      <c r="BN75" s="171"/>
      <c r="BO75" s="173"/>
      <c r="BP75" s="166"/>
      <c r="BQ75" s="171"/>
      <c r="BR75" s="173"/>
      <c r="BS75" s="171"/>
      <c r="BT75" s="173"/>
      <c r="BU75" s="166"/>
      <c r="BV75" s="171"/>
      <c r="BW75" s="173"/>
      <c r="BX75" s="171"/>
      <c r="BY75" s="173"/>
    </row>
    <row r="76" spans="3:77" ht="13.5" customHeight="1">
      <c r="C76" s="166"/>
      <c r="D76" s="171"/>
      <c r="E76" s="173"/>
      <c r="F76" s="171"/>
      <c r="G76" s="173"/>
      <c r="H76" s="166"/>
      <c r="I76" s="171"/>
      <c r="J76" s="173"/>
      <c r="K76" s="171"/>
      <c r="L76" s="173"/>
      <c r="M76" s="166"/>
      <c r="N76" s="171"/>
      <c r="O76" s="173"/>
      <c r="P76" s="171"/>
      <c r="Q76" s="173"/>
      <c r="R76" s="166"/>
      <c r="S76" s="171"/>
      <c r="T76" s="173"/>
      <c r="U76" s="171"/>
      <c r="V76" s="173"/>
      <c r="W76" s="166"/>
      <c r="X76" s="171"/>
      <c r="Y76" s="173"/>
      <c r="Z76" s="171"/>
      <c r="AA76" s="173"/>
      <c r="AB76" s="166"/>
      <c r="AC76" s="171"/>
      <c r="AD76" s="173"/>
      <c r="AE76" s="171"/>
      <c r="AF76" s="173"/>
      <c r="AG76" s="166"/>
      <c r="AH76" s="171"/>
      <c r="AI76" s="173"/>
      <c r="AJ76" s="171"/>
      <c r="AK76" s="173"/>
      <c r="AL76" s="166"/>
      <c r="AM76" s="171"/>
      <c r="AN76" s="173"/>
      <c r="AO76" s="171"/>
      <c r="AP76" s="173"/>
      <c r="AQ76" s="166"/>
      <c r="AR76" s="171"/>
      <c r="AS76" s="173"/>
      <c r="AT76" s="171"/>
      <c r="AU76" s="173"/>
      <c r="AV76" s="166"/>
      <c r="AW76" s="171"/>
      <c r="AX76" s="173"/>
      <c r="AY76" s="171"/>
      <c r="AZ76" s="173"/>
      <c r="BA76" s="166"/>
      <c r="BB76" s="171"/>
      <c r="BC76" s="173"/>
      <c r="BD76" s="171"/>
      <c r="BE76" s="173"/>
      <c r="BF76" s="166"/>
      <c r="BG76" s="171"/>
      <c r="BH76" s="173"/>
      <c r="BI76" s="171"/>
      <c r="BJ76" s="173"/>
      <c r="BK76" s="166"/>
      <c r="BL76" s="171"/>
      <c r="BM76" s="173"/>
      <c r="BN76" s="171"/>
      <c r="BO76" s="173"/>
      <c r="BP76" s="166"/>
      <c r="BQ76" s="171"/>
      <c r="BR76" s="173"/>
      <c r="BS76" s="171"/>
      <c r="BT76" s="173"/>
      <c r="BU76" s="166"/>
      <c r="BV76" s="171"/>
      <c r="BW76" s="173"/>
      <c r="BX76" s="171"/>
      <c r="BY76" s="173"/>
    </row>
    <row r="77" spans="3:77" ht="13.5" customHeight="1">
      <c r="C77" s="166"/>
      <c r="D77" s="171"/>
      <c r="E77" s="173"/>
      <c r="F77" s="171"/>
      <c r="G77" s="173"/>
      <c r="H77" s="166"/>
      <c r="I77" s="171"/>
      <c r="J77" s="173"/>
      <c r="K77" s="171"/>
      <c r="L77" s="173"/>
      <c r="M77" s="166"/>
      <c r="N77" s="171"/>
      <c r="O77" s="173"/>
      <c r="P77" s="171"/>
      <c r="Q77" s="173"/>
      <c r="R77" s="166"/>
      <c r="S77" s="171"/>
      <c r="T77" s="173"/>
      <c r="U77" s="171"/>
      <c r="V77" s="173"/>
      <c r="W77" s="166"/>
      <c r="X77" s="171"/>
      <c r="Y77" s="173"/>
      <c r="Z77" s="171"/>
      <c r="AA77" s="173"/>
      <c r="AB77" s="166"/>
      <c r="AC77" s="171"/>
      <c r="AD77" s="173"/>
      <c r="AE77" s="171"/>
      <c r="AF77" s="173"/>
      <c r="AG77" s="166"/>
      <c r="AH77" s="171"/>
      <c r="AI77" s="173"/>
      <c r="AJ77" s="171"/>
      <c r="AK77" s="173"/>
      <c r="AL77" s="166"/>
      <c r="AM77" s="171"/>
      <c r="AN77" s="173"/>
      <c r="AO77" s="171"/>
      <c r="AP77" s="173"/>
      <c r="AQ77" s="166"/>
      <c r="AR77" s="171"/>
      <c r="AS77" s="173"/>
      <c r="AT77" s="171"/>
      <c r="AU77" s="173"/>
      <c r="AV77" s="166"/>
      <c r="AW77" s="171"/>
      <c r="AX77" s="173"/>
      <c r="AY77" s="171"/>
      <c r="AZ77" s="173"/>
      <c r="BA77" s="166"/>
      <c r="BB77" s="171"/>
      <c r="BC77" s="173"/>
      <c r="BD77" s="171"/>
      <c r="BE77" s="173"/>
      <c r="BF77" s="166"/>
      <c r="BG77" s="171"/>
      <c r="BH77" s="173"/>
      <c r="BI77" s="171"/>
      <c r="BJ77" s="173"/>
      <c r="BK77" s="166"/>
      <c r="BL77" s="171"/>
      <c r="BM77" s="173"/>
      <c r="BN77" s="171"/>
      <c r="BO77" s="173"/>
      <c r="BP77" s="166"/>
      <c r="BQ77" s="171"/>
      <c r="BR77" s="173"/>
      <c r="BS77" s="171"/>
      <c r="BT77" s="173"/>
      <c r="BU77" s="166"/>
      <c r="BV77" s="171"/>
      <c r="BW77" s="173"/>
      <c r="BX77" s="171"/>
      <c r="BY77" s="173"/>
    </row>
    <row r="78" spans="3:77" ht="13.5" customHeight="1">
      <c r="C78" s="166"/>
      <c r="D78" s="171"/>
      <c r="E78" s="173"/>
      <c r="F78" s="171"/>
      <c r="G78" s="173"/>
      <c r="H78" s="166"/>
      <c r="I78" s="171"/>
      <c r="J78" s="173"/>
      <c r="K78" s="171"/>
      <c r="L78" s="173"/>
      <c r="M78" s="166"/>
      <c r="N78" s="171"/>
      <c r="O78" s="173"/>
      <c r="P78" s="171"/>
      <c r="Q78" s="173"/>
      <c r="R78" s="166"/>
      <c r="S78" s="171"/>
      <c r="T78" s="173"/>
      <c r="U78" s="171"/>
      <c r="V78" s="173"/>
      <c r="W78" s="166"/>
      <c r="X78" s="171"/>
      <c r="Y78" s="173"/>
      <c r="Z78" s="171"/>
      <c r="AA78" s="173"/>
      <c r="AB78" s="166"/>
      <c r="AC78" s="171"/>
      <c r="AD78" s="173"/>
      <c r="AE78" s="171"/>
      <c r="AF78" s="173"/>
      <c r="AG78" s="166"/>
      <c r="AH78" s="171"/>
      <c r="AI78" s="173"/>
      <c r="AJ78" s="171"/>
      <c r="AK78" s="173"/>
      <c r="AL78" s="166"/>
      <c r="AM78" s="171"/>
      <c r="AN78" s="173"/>
      <c r="AO78" s="171"/>
      <c r="AP78" s="173"/>
      <c r="AQ78" s="166"/>
      <c r="AR78" s="171"/>
      <c r="AS78" s="173"/>
      <c r="AT78" s="171"/>
      <c r="AU78" s="173"/>
      <c r="AV78" s="166"/>
      <c r="AW78" s="171"/>
      <c r="AX78" s="173"/>
      <c r="AY78" s="171"/>
      <c r="AZ78" s="173"/>
      <c r="BA78" s="166"/>
      <c r="BB78" s="171"/>
      <c r="BC78" s="173"/>
      <c r="BD78" s="171"/>
      <c r="BE78" s="173"/>
      <c r="BF78" s="166"/>
      <c r="BG78" s="171"/>
      <c r="BH78" s="173"/>
      <c r="BI78" s="171"/>
      <c r="BJ78" s="173"/>
      <c r="BK78" s="166"/>
      <c r="BL78" s="171"/>
      <c r="BM78" s="173"/>
      <c r="BN78" s="171"/>
      <c r="BO78" s="173"/>
      <c r="BP78" s="166"/>
      <c r="BQ78" s="171"/>
      <c r="BR78" s="173"/>
      <c r="BS78" s="171"/>
      <c r="BT78" s="173"/>
      <c r="BU78" s="166"/>
      <c r="BV78" s="171"/>
      <c r="BW78" s="173"/>
      <c r="BX78" s="171"/>
      <c r="BY78" s="173"/>
    </row>
    <row r="79" spans="3:77" ht="13.5" customHeight="1">
      <c r="C79" s="166"/>
      <c r="D79" s="171"/>
      <c r="E79" s="173"/>
      <c r="F79" s="171"/>
      <c r="G79" s="173"/>
      <c r="H79" s="166"/>
      <c r="I79" s="171"/>
      <c r="J79" s="173"/>
      <c r="K79" s="171"/>
      <c r="L79" s="173"/>
      <c r="M79" s="166"/>
      <c r="N79" s="171"/>
      <c r="O79" s="173"/>
      <c r="P79" s="171"/>
      <c r="Q79" s="173"/>
      <c r="R79" s="166"/>
      <c r="S79" s="171"/>
      <c r="T79" s="173"/>
      <c r="U79" s="171"/>
      <c r="V79" s="173"/>
      <c r="W79" s="166"/>
      <c r="X79" s="171"/>
      <c r="Y79" s="173"/>
      <c r="Z79" s="171"/>
      <c r="AA79" s="173"/>
      <c r="AB79" s="166"/>
      <c r="AC79" s="171"/>
      <c r="AD79" s="173"/>
      <c r="AE79" s="171"/>
      <c r="AF79" s="173"/>
      <c r="AG79" s="166"/>
      <c r="AH79" s="171"/>
      <c r="AI79" s="173"/>
      <c r="AJ79" s="171"/>
      <c r="AK79" s="173"/>
      <c r="AL79" s="166"/>
      <c r="AM79" s="171"/>
      <c r="AN79" s="173"/>
      <c r="AO79" s="171"/>
      <c r="AP79" s="173"/>
      <c r="AQ79" s="166"/>
      <c r="AR79" s="171"/>
      <c r="AS79" s="173"/>
      <c r="AT79" s="171"/>
      <c r="AU79" s="173"/>
      <c r="AV79" s="166"/>
      <c r="AW79" s="171"/>
      <c r="AX79" s="173"/>
      <c r="AY79" s="171"/>
      <c r="AZ79" s="173"/>
      <c r="BA79" s="166"/>
      <c r="BB79" s="171"/>
      <c r="BC79" s="173"/>
      <c r="BD79" s="171"/>
      <c r="BE79" s="173"/>
      <c r="BF79" s="166"/>
      <c r="BG79" s="171"/>
      <c r="BH79" s="173"/>
      <c r="BI79" s="171"/>
      <c r="BJ79" s="173"/>
      <c r="BK79" s="166"/>
      <c r="BL79" s="171"/>
      <c r="BM79" s="173"/>
      <c r="BN79" s="171"/>
      <c r="BO79" s="173"/>
      <c r="BP79" s="166"/>
      <c r="BQ79" s="171"/>
      <c r="BR79" s="173"/>
      <c r="BS79" s="171"/>
      <c r="BT79" s="173"/>
      <c r="BU79" s="166"/>
      <c r="BV79" s="171"/>
      <c r="BW79" s="173"/>
      <c r="BX79" s="171"/>
      <c r="BY79" s="173"/>
    </row>
    <row r="80" spans="3:77" ht="13.5" customHeight="1">
      <c r="C80" s="166"/>
      <c r="D80" s="171"/>
      <c r="E80" s="173"/>
      <c r="F80" s="171"/>
      <c r="G80" s="173"/>
      <c r="H80" s="166"/>
      <c r="I80" s="171"/>
      <c r="J80" s="173"/>
      <c r="K80" s="171"/>
      <c r="L80" s="173"/>
      <c r="M80" s="166"/>
      <c r="N80" s="171"/>
      <c r="O80" s="173"/>
      <c r="P80" s="171"/>
      <c r="Q80" s="173"/>
      <c r="R80" s="166"/>
      <c r="S80" s="171"/>
      <c r="T80" s="173"/>
      <c r="U80" s="171"/>
      <c r="V80" s="173"/>
      <c r="W80" s="166"/>
      <c r="X80" s="171"/>
      <c r="Y80" s="173"/>
      <c r="Z80" s="171"/>
      <c r="AA80" s="173"/>
      <c r="AB80" s="166"/>
      <c r="AC80" s="171"/>
      <c r="AD80" s="173"/>
      <c r="AE80" s="171"/>
      <c r="AF80" s="173"/>
      <c r="AG80" s="166"/>
      <c r="AH80" s="171"/>
      <c r="AI80" s="173"/>
      <c r="AJ80" s="171"/>
      <c r="AK80" s="173"/>
      <c r="AL80" s="166"/>
      <c r="AM80" s="171"/>
      <c r="AN80" s="173"/>
      <c r="AO80" s="171"/>
      <c r="AP80" s="173"/>
      <c r="AQ80" s="166"/>
      <c r="AR80" s="171"/>
      <c r="AS80" s="173"/>
      <c r="AT80" s="171"/>
      <c r="AU80" s="173"/>
      <c r="AV80" s="166"/>
      <c r="AW80" s="171"/>
      <c r="AX80" s="173"/>
      <c r="AY80" s="171"/>
      <c r="AZ80" s="173"/>
      <c r="BA80" s="166"/>
      <c r="BB80" s="171"/>
      <c r="BC80" s="173"/>
      <c r="BD80" s="171"/>
      <c r="BE80" s="173"/>
      <c r="BF80" s="166"/>
      <c r="BG80" s="171"/>
      <c r="BH80" s="173"/>
      <c r="BI80" s="171"/>
      <c r="BJ80" s="173"/>
      <c r="BK80" s="166"/>
      <c r="BL80" s="171"/>
      <c r="BM80" s="173"/>
      <c r="BN80" s="171"/>
      <c r="BO80" s="173"/>
      <c r="BP80" s="166"/>
      <c r="BQ80" s="171"/>
      <c r="BR80" s="173"/>
      <c r="BS80" s="171"/>
      <c r="BT80" s="173"/>
      <c r="BU80" s="166"/>
      <c r="BV80" s="171"/>
      <c r="BW80" s="173"/>
      <c r="BX80" s="171"/>
      <c r="BY80" s="173"/>
    </row>
    <row r="81" spans="3:77" ht="13.5" customHeight="1">
      <c r="C81" s="166"/>
      <c r="D81" s="171"/>
      <c r="E81" s="173"/>
      <c r="F81" s="171"/>
      <c r="G81" s="173"/>
      <c r="H81" s="166"/>
      <c r="I81" s="171"/>
      <c r="J81" s="173"/>
      <c r="K81" s="171"/>
      <c r="L81" s="173"/>
      <c r="M81" s="166"/>
      <c r="N81" s="171"/>
      <c r="O81" s="173"/>
      <c r="P81" s="171"/>
      <c r="Q81" s="173"/>
      <c r="R81" s="166"/>
      <c r="S81" s="171"/>
      <c r="T81" s="173"/>
      <c r="U81" s="171"/>
      <c r="V81" s="173"/>
      <c r="W81" s="166"/>
      <c r="X81" s="171"/>
      <c r="Y81" s="173"/>
      <c r="Z81" s="171"/>
      <c r="AA81" s="173"/>
      <c r="AB81" s="166"/>
      <c r="AC81" s="171"/>
      <c r="AD81" s="173"/>
      <c r="AE81" s="171"/>
      <c r="AF81" s="173"/>
      <c r="AG81" s="166"/>
      <c r="AH81" s="171"/>
      <c r="AI81" s="173"/>
      <c r="AJ81" s="171"/>
      <c r="AK81" s="173"/>
      <c r="AL81" s="166"/>
      <c r="AM81" s="171"/>
      <c r="AN81" s="173"/>
      <c r="AO81" s="171"/>
      <c r="AP81" s="173"/>
      <c r="AQ81" s="166"/>
      <c r="AR81" s="171"/>
      <c r="AS81" s="173"/>
      <c r="AT81" s="171"/>
      <c r="AU81" s="173"/>
      <c r="AV81" s="166"/>
      <c r="AW81" s="171"/>
      <c r="AX81" s="173"/>
      <c r="AY81" s="171"/>
      <c r="AZ81" s="173"/>
      <c r="BA81" s="166"/>
      <c r="BB81" s="171"/>
      <c r="BC81" s="173"/>
      <c r="BD81" s="171"/>
      <c r="BE81" s="173"/>
      <c r="BF81" s="166"/>
      <c r="BG81" s="171"/>
      <c r="BH81" s="173"/>
      <c r="BI81" s="171"/>
      <c r="BJ81" s="173"/>
      <c r="BK81" s="166"/>
      <c r="BL81" s="171"/>
      <c r="BM81" s="173"/>
      <c r="BN81" s="171"/>
      <c r="BO81" s="173"/>
      <c r="BP81" s="166"/>
      <c r="BQ81" s="171"/>
      <c r="BR81" s="173"/>
      <c r="BS81" s="171"/>
      <c r="BT81" s="173"/>
      <c r="BU81" s="166"/>
      <c r="BV81" s="171"/>
      <c r="BW81" s="173"/>
      <c r="BX81" s="171"/>
      <c r="BY81" s="173"/>
    </row>
    <row r="82" spans="3:77" ht="13.5" customHeight="1">
      <c r="C82" s="166"/>
      <c r="D82" s="171"/>
      <c r="E82" s="173"/>
      <c r="F82" s="171"/>
      <c r="G82" s="173"/>
      <c r="H82" s="166"/>
      <c r="I82" s="171"/>
      <c r="J82" s="173"/>
      <c r="K82" s="171"/>
      <c r="L82" s="173"/>
      <c r="M82" s="166"/>
      <c r="N82" s="171"/>
      <c r="O82" s="173"/>
      <c r="P82" s="171"/>
      <c r="Q82" s="173"/>
      <c r="R82" s="166"/>
      <c r="S82" s="171"/>
      <c r="T82" s="173"/>
      <c r="U82" s="171"/>
      <c r="V82" s="173"/>
      <c r="W82" s="166"/>
      <c r="X82" s="171"/>
      <c r="Y82" s="173"/>
      <c r="Z82" s="171"/>
      <c r="AA82" s="173"/>
      <c r="AB82" s="166"/>
      <c r="AC82" s="171"/>
      <c r="AD82" s="173"/>
      <c r="AE82" s="171"/>
      <c r="AF82" s="173"/>
      <c r="AG82" s="166"/>
      <c r="AH82" s="171"/>
      <c r="AI82" s="173"/>
      <c r="AJ82" s="171"/>
      <c r="AK82" s="173"/>
      <c r="AL82" s="166"/>
      <c r="AM82" s="171"/>
      <c r="AN82" s="173"/>
      <c r="AO82" s="171"/>
      <c r="AP82" s="173"/>
      <c r="AQ82" s="166"/>
      <c r="AR82" s="171"/>
      <c r="AS82" s="173"/>
      <c r="AT82" s="171"/>
      <c r="AU82" s="173"/>
      <c r="AV82" s="166"/>
      <c r="AW82" s="171"/>
      <c r="AX82" s="173"/>
      <c r="AY82" s="171"/>
      <c r="AZ82" s="173"/>
      <c r="BA82" s="166"/>
      <c r="BB82" s="171"/>
      <c r="BC82" s="173"/>
      <c r="BD82" s="171"/>
      <c r="BE82" s="173"/>
      <c r="BF82" s="166"/>
      <c r="BG82" s="171"/>
      <c r="BH82" s="173"/>
      <c r="BI82" s="171"/>
      <c r="BJ82" s="173"/>
      <c r="BK82" s="166"/>
      <c r="BL82" s="171"/>
      <c r="BM82" s="173"/>
      <c r="BN82" s="171"/>
      <c r="BO82" s="173"/>
      <c r="BP82" s="166"/>
      <c r="BQ82" s="171"/>
      <c r="BR82" s="173"/>
      <c r="BS82" s="171"/>
      <c r="BT82" s="173"/>
      <c r="BU82" s="166"/>
      <c r="BV82" s="171"/>
      <c r="BW82" s="173"/>
      <c r="BX82" s="171"/>
      <c r="BY82" s="173"/>
    </row>
    <row r="83" spans="3:77" ht="13.5" customHeight="1">
      <c r="C83" s="166"/>
      <c r="D83" s="171"/>
      <c r="E83" s="173"/>
      <c r="F83" s="171"/>
      <c r="G83" s="173"/>
      <c r="H83" s="166"/>
      <c r="I83" s="171"/>
      <c r="J83" s="173"/>
      <c r="K83" s="171"/>
      <c r="L83" s="173"/>
      <c r="M83" s="166"/>
      <c r="N83" s="171"/>
      <c r="O83" s="173"/>
      <c r="P83" s="171"/>
      <c r="Q83" s="173"/>
      <c r="R83" s="166"/>
      <c r="S83" s="171"/>
      <c r="T83" s="173"/>
      <c r="U83" s="171"/>
      <c r="V83" s="173"/>
      <c r="W83" s="166"/>
      <c r="X83" s="171"/>
      <c r="Y83" s="173"/>
      <c r="Z83" s="171"/>
      <c r="AA83" s="173"/>
      <c r="AB83" s="166"/>
      <c r="AC83" s="171"/>
      <c r="AD83" s="173"/>
      <c r="AE83" s="171"/>
      <c r="AF83" s="173"/>
      <c r="AG83" s="166"/>
      <c r="AH83" s="171"/>
      <c r="AI83" s="173"/>
      <c r="AJ83" s="171"/>
      <c r="AK83" s="173"/>
      <c r="AL83" s="166"/>
      <c r="AM83" s="171"/>
      <c r="AN83" s="173"/>
      <c r="AO83" s="171"/>
      <c r="AP83" s="173"/>
      <c r="AQ83" s="166"/>
      <c r="AR83" s="171"/>
      <c r="AS83" s="173"/>
      <c r="AT83" s="171"/>
      <c r="AU83" s="173"/>
      <c r="AV83" s="166"/>
      <c r="AW83" s="171"/>
      <c r="AX83" s="173"/>
      <c r="AY83" s="171"/>
      <c r="AZ83" s="173"/>
      <c r="BA83" s="166"/>
      <c r="BB83" s="171"/>
      <c r="BC83" s="173"/>
      <c r="BD83" s="171"/>
      <c r="BE83" s="173"/>
      <c r="BF83" s="166"/>
      <c r="BG83" s="171"/>
      <c r="BH83" s="173"/>
      <c r="BI83" s="171"/>
      <c r="BJ83" s="173"/>
      <c r="BK83" s="166"/>
      <c r="BL83" s="171"/>
      <c r="BM83" s="173"/>
      <c r="BN83" s="171"/>
      <c r="BO83" s="173"/>
      <c r="BP83" s="166"/>
      <c r="BQ83" s="171"/>
      <c r="BR83" s="173"/>
      <c r="BS83" s="171"/>
      <c r="BT83" s="173"/>
      <c r="BU83" s="166"/>
      <c r="BV83" s="171"/>
      <c r="BW83" s="173"/>
      <c r="BX83" s="171"/>
      <c r="BY83" s="173"/>
    </row>
    <row r="84" spans="3:77" ht="13.5" customHeight="1">
      <c r="C84" s="166"/>
      <c r="D84" s="171"/>
      <c r="E84" s="173"/>
      <c r="F84" s="171"/>
      <c r="G84" s="173"/>
      <c r="H84" s="166"/>
      <c r="I84" s="171"/>
      <c r="J84" s="173"/>
      <c r="K84" s="171"/>
      <c r="L84" s="173"/>
      <c r="M84" s="166"/>
      <c r="N84" s="171"/>
      <c r="O84" s="173"/>
      <c r="P84" s="171"/>
      <c r="Q84" s="173"/>
      <c r="R84" s="166"/>
      <c r="S84" s="171"/>
      <c r="T84" s="173"/>
      <c r="U84" s="171"/>
      <c r="V84" s="173"/>
      <c r="W84" s="166"/>
      <c r="X84" s="171"/>
      <c r="Y84" s="173"/>
      <c r="Z84" s="171"/>
      <c r="AA84" s="173"/>
      <c r="AB84" s="166"/>
      <c r="AC84" s="171"/>
      <c r="AD84" s="173"/>
      <c r="AE84" s="171"/>
      <c r="AF84" s="173"/>
      <c r="AG84" s="166"/>
      <c r="AH84" s="171"/>
      <c r="AI84" s="173"/>
      <c r="AJ84" s="171"/>
      <c r="AK84" s="173"/>
      <c r="AL84" s="166"/>
      <c r="AM84" s="171"/>
      <c r="AN84" s="173"/>
      <c r="AO84" s="171"/>
      <c r="AP84" s="173"/>
      <c r="AQ84" s="166"/>
      <c r="AR84" s="171"/>
      <c r="AS84" s="173"/>
      <c r="AT84" s="171"/>
      <c r="AU84" s="173"/>
      <c r="AV84" s="166"/>
      <c r="AW84" s="171"/>
      <c r="AX84" s="173"/>
      <c r="AY84" s="171"/>
      <c r="AZ84" s="173"/>
      <c r="BA84" s="166"/>
      <c r="BB84" s="171"/>
      <c r="BC84" s="173"/>
      <c r="BD84" s="171"/>
      <c r="BE84" s="173"/>
      <c r="BF84" s="166"/>
      <c r="BG84" s="171"/>
      <c r="BH84" s="173"/>
      <c r="BI84" s="171"/>
      <c r="BJ84" s="173"/>
      <c r="BK84" s="166"/>
      <c r="BL84" s="171"/>
      <c r="BM84" s="173"/>
      <c r="BN84" s="171"/>
      <c r="BO84" s="173"/>
      <c r="BP84" s="166"/>
      <c r="BQ84" s="171"/>
      <c r="BR84" s="173"/>
      <c r="BS84" s="171"/>
      <c r="BT84" s="173"/>
      <c r="BU84" s="166"/>
      <c r="BV84" s="171"/>
      <c r="BW84" s="173"/>
      <c r="BX84" s="171"/>
      <c r="BY84" s="173"/>
    </row>
    <row r="85" spans="3:77" ht="13.5" customHeight="1">
      <c r="C85" s="166"/>
      <c r="D85" s="171"/>
      <c r="E85" s="173"/>
      <c r="F85" s="171"/>
      <c r="G85" s="173"/>
      <c r="H85" s="166"/>
      <c r="I85" s="171"/>
      <c r="J85" s="173"/>
      <c r="K85" s="171"/>
      <c r="L85" s="173"/>
      <c r="M85" s="166"/>
      <c r="N85" s="171"/>
      <c r="O85" s="173"/>
      <c r="P85" s="171"/>
      <c r="Q85" s="173"/>
      <c r="R85" s="166"/>
      <c r="S85" s="171"/>
      <c r="T85" s="173"/>
      <c r="U85" s="171"/>
      <c r="V85" s="173"/>
      <c r="W85" s="166"/>
      <c r="X85" s="171"/>
      <c r="Y85" s="173"/>
      <c r="Z85" s="171"/>
      <c r="AA85" s="173"/>
      <c r="AB85" s="166"/>
      <c r="AC85" s="171"/>
      <c r="AD85" s="173"/>
      <c r="AE85" s="171"/>
      <c r="AF85" s="173"/>
      <c r="AG85" s="166"/>
      <c r="AH85" s="171"/>
      <c r="AI85" s="173"/>
      <c r="AJ85" s="171"/>
      <c r="AK85" s="173"/>
      <c r="AL85" s="166"/>
      <c r="AM85" s="171"/>
      <c r="AN85" s="173"/>
      <c r="AO85" s="171"/>
      <c r="AP85" s="173"/>
      <c r="AQ85" s="166"/>
      <c r="AR85" s="171"/>
      <c r="AS85" s="173"/>
      <c r="AT85" s="171"/>
      <c r="AU85" s="173"/>
      <c r="AV85" s="166"/>
      <c r="AW85" s="171"/>
      <c r="AX85" s="173"/>
      <c r="AY85" s="171"/>
      <c r="AZ85" s="173"/>
      <c r="BA85" s="166"/>
      <c r="BB85" s="171"/>
      <c r="BC85" s="173"/>
      <c r="BD85" s="171"/>
      <c r="BE85" s="173"/>
      <c r="BF85" s="166"/>
      <c r="BG85" s="171"/>
      <c r="BH85" s="173"/>
      <c r="BI85" s="171"/>
      <c r="BJ85" s="173"/>
      <c r="BK85" s="166"/>
      <c r="BL85" s="171"/>
      <c r="BM85" s="173"/>
      <c r="BN85" s="171"/>
      <c r="BO85" s="173"/>
      <c r="BP85" s="166"/>
      <c r="BQ85" s="171"/>
      <c r="BR85" s="173"/>
      <c r="BS85" s="171"/>
      <c r="BT85" s="173"/>
      <c r="BU85" s="166"/>
      <c r="BV85" s="171"/>
      <c r="BW85" s="173"/>
      <c r="BX85" s="171"/>
      <c r="BY85" s="173"/>
    </row>
    <row r="86" spans="3:77" ht="13.5" customHeight="1">
      <c r="C86" s="166"/>
      <c r="D86" s="171"/>
      <c r="E86" s="173"/>
      <c r="F86" s="171"/>
      <c r="G86" s="173"/>
      <c r="H86" s="166"/>
      <c r="I86" s="171"/>
      <c r="J86" s="173"/>
      <c r="K86" s="171"/>
      <c r="L86" s="173"/>
      <c r="M86" s="166"/>
      <c r="N86" s="171"/>
      <c r="O86" s="173"/>
      <c r="P86" s="171"/>
      <c r="Q86" s="173"/>
      <c r="R86" s="166"/>
      <c r="S86" s="171"/>
      <c r="T86" s="173"/>
      <c r="U86" s="171"/>
      <c r="V86" s="173"/>
      <c r="W86" s="166"/>
      <c r="X86" s="171"/>
      <c r="Y86" s="173"/>
      <c r="Z86" s="171"/>
      <c r="AA86" s="173"/>
      <c r="AB86" s="166"/>
      <c r="AC86" s="171"/>
      <c r="AD86" s="173"/>
      <c r="AE86" s="171"/>
      <c r="AF86" s="173"/>
      <c r="AG86" s="166"/>
      <c r="AH86" s="171"/>
      <c r="AI86" s="173"/>
      <c r="AJ86" s="171"/>
      <c r="AK86" s="173"/>
      <c r="AL86" s="166"/>
      <c r="AM86" s="171"/>
      <c r="AN86" s="173"/>
      <c r="AO86" s="171"/>
      <c r="AP86" s="173"/>
      <c r="AQ86" s="166"/>
      <c r="AR86" s="171"/>
      <c r="AS86" s="173"/>
      <c r="AT86" s="171"/>
      <c r="AU86" s="173"/>
      <c r="AV86" s="166"/>
      <c r="AW86" s="171"/>
      <c r="AX86" s="173"/>
      <c r="AY86" s="171"/>
      <c r="AZ86" s="173"/>
      <c r="BA86" s="166"/>
      <c r="BB86" s="171"/>
      <c r="BC86" s="173"/>
      <c r="BD86" s="171"/>
      <c r="BE86" s="173"/>
      <c r="BF86" s="166"/>
      <c r="BG86" s="171"/>
      <c r="BH86" s="173"/>
      <c r="BI86" s="171"/>
      <c r="BJ86" s="173"/>
      <c r="BK86" s="166"/>
      <c r="BL86" s="171"/>
      <c r="BM86" s="173"/>
      <c r="BN86" s="171"/>
      <c r="BO86" s="173"/>
      <c r="BP86" s="166"/>
      <c r="BQ86" s="171"/>
      <c r="BR86" s="173"/>
      <c r="BS86" s="171"/>
      <c r="BT86" s="173"/>
      <c r="BU86" s="166"/>
      <c r="BV86" s="171"/>
      <c r="BW86" s="173"/>
      <c r="BX86" s="171"/>
      <c r="BY86" s="173"/>
    </row>
    <row r="87" spans="3:77" ht="13.5" customHeight="1">
      <c r="C87" s="166"/>
      <c r="D87" s="171"/>
      <c r="E87" s="173"/>
      <c r="F87" s="171"/>
      <c r="G87" s="173"/>
      <c r="H87" s="166"/>
      <c r="I87" s="171"/>
      <c r="J87" s="173"/>
      <c r="K87" s="171"/>
      <c r="L87" s="173"/>
      <c r="M87" s="166"/>
      <c r="N87" s="171"/>
      <c r="O87" s="173"/>
      <c r="P87" s="171"/>
      <c r="Q87" s="173"/>
      <c r="R87" s="166"/>
      <c r="S87" s="171"/>
      <c r="T87" s="173"/>
      <c r="U87" s="171"/>
      <c r="V87" s="173"/>
      <c r="W87" s="166"/>
      <c r="X87" s="171"/>
      <c r="Y87" s="173"/>
      <c r="Z87" s="171"/>
      <c r="AA87" s="173"/>
      <c r="AB87" s="166"/>
      <c r="AC87" s="171"/>
      <c r="AD87" s="173"/>
      <c r="AE87" s="171"/>
      <c r="AF87" s="173"/>
      <c r="AG87" s="166"/>
      <c r="AH87" s="171"/>
      <c r="AI87" s="173"/>
      <c r="AJ87" s="171"/>
      <c r="AK87" s="173"/>
      <c r="AL87" s="166"/>
      <c r="AM87" s="171"/>
      <c r="AN87" s="173"/>
      <c r="AO87" s="171"/>
      <c r="AP87" s="173"/>
      <c r="AQ87" s="166"/>
      <c r="AR87" s="171"/>
      <c r="AS87" s="173"/>
      <c r="AT87" s="171"/>
      <c r="AU87" s="173"/>
      <c r="AV87" s="166"/>
      <c r="AW87" s="171"/>
      <c r="AX87" s="173"/>
      <c r="AY87" s="171"/>
      <c r="AZ87" s="173"/>
      <c r="BA87" s="166"/>
      <c r="BB87" s="171"/>
      <c r="BC87" s="173"/>
      <c r="BD87" s="171"/>
      <c r="BE87" s="173"/>
      <c r="BF87" s="166"/>
      <c r="BG87" s="171"/>
      <c r="BH87" s="173"/>
      <c r="BI87" s="171"/>
      <c r="BJ87" s="173"/>
      <c r="BK87" s="166"/>
      <c r="BL87" s="171"/>
      <c r="BM87" s="173"/>
      <c r="BN87" s="171"/>
      <c r="BO87" s="173"/>
      <c r="BP87" s="166"/>
      <c r="BQ87" s="171"/>
      <c r="BR87" s="173"/>
      <c r="BS87" s="171"/>
      <c r="BT87" s="173"/>
      <c r="BU87" s="166"/>
      <c r="BV87" s="171"/>
      <c r="BW87" s="173"/>
      <c r="BX87" s="171"/>
      <c r="BY87" s="173"/>
    </row>
    <row r="88" spans="3:77" ht="13.5" customHeight="1">
      <c r="C88" s="166"/>
      <c r="D88" s="171"/>
      <c r="E88" s="173"/>
      <c r="F88" s="171"/>
      <c r="G88" s="173"/>
      <c r="H88" s="166"/>
      <c r="I88" s="171"/>
      <c r="J88" s="173"/>
      <c r="K88" s="171"/>
      <c r="L88" s="173"/>
      <c r="M88" s="166"/>
      <c r="N88" s="171"/>
      <c r="O88" s="173"/>
      <c r="P88" s="171"/>
      <c r="Q88" s="173"/>
      <c r="R88" s="166"/>
      <c r="S88" s="171"/>
      <c r="T88" s="173"/>
      <c r="U88" s="171"/>
      <c r="V88" s="173"/>
      <c r="W88" s="166"/>
      <c r="X88" s="171"/>
      <c r="Y88" s="173"/>
      <c r="Z88" s="171"/>
      <c r="AA88" s="173"/>
      <c r="AB88" s="166"/>
      <c r="AC88" s="171"/>
      <c r="AD88" s="173"/>
      <c r="AE88" s="171"/>
      <c r="AF88" s="173"/>
      <c r="AG88" s="166"/>
      <c r="AH88" s="171"/>
      <c r="AI88" s="173"/>
      <c r="AJ88" s="171"/>
      <c r="AK88" s="173"/>
      <c r="AL88" s="166"/>
      <c r="AM88" s="171"/>
      <c r="AN88" s="173"/>
      <c r="AO88" s="171"/>
      <c r="AP88" s="173"/>
      <c r="AQ88" s="166"/>
      <c r="AR88" s="171"/>
      <c r="AS88" s="173"/>
      <c r="AT88" s="171"/>
      <c r="AU88" s="173"/>
      <c r="AV88" s="166"/>
      <c r="AW88" s="171"/>
      <c r="AX88" s="173"/>
      <c r="AY88" s="171"/>
      <c r="AZ88" s="173"/>
      <c r="BA88" s="166"/>
      <c r="BB88" s="171"/>
      <c r="BC88" s="173"/>
      <c r="BD88" s="171"/>
      <c r="BE88" s="173"/>
      <c r="BF88" s="166"/>
      <c r="BG88" s="171"/>
      <c r="BH88" s="173"/>
      <c r="BI88" s="171"/>
      <c r="BJ88" s="173"/>
      <c r="BK88" s="166"/>
      <c r="BL88" s="171"/>
      <c r="BM88" s="173"/>
      <c r="BN88" s="171"/>
      <c r="BO88" s="173"/>
      <c r="BP88" s="166"/>
      <c r="BQ88" s="171"/>
      <c r="BR88" s="173"/>
      <c r="BS88" s="171"/>
      <c r="BT88" s="173"/>
      <c r="BU88" s="166"/>
      <c r="BV88" s="171"/>
      <c r="BW88" s="173"/>
      <c r="BX88" s="171"/>
      <c r="BY88" s="173"/>
    </row>
    <row r="89" spans="3:77" ht="13.5" customHeight="1">
      <c r="C89" s="166"/>
      <c r="D89" s="171"/>
      <c r="E89" s="173"/>
      <c r="F89" s="171"/>
      <c r="G89" s="173"/>
      <c r="H89" s="166"/>
      <c r="I89" s="171"/>
      <c r="J89" s="173"/>
      <c r="K89" s="171"/>
      <c r="L89" s="173"/>
      <c r="M89" s="166"/>
      <c r="N89" s="171"/>
      <c r="O89" s="173"/>
      <c r="P89" s="171"/>
      <c r="Q89" s="173"/>
      <c r="R89" s="166"/>
      <c r="S89" s="171"/>
      <c r="T89" s="173"/>
      <c r="U89" s="171"/>
      <c r="V89" s="173"/>
      <c r="W89" s="166"/>
      <c r="X89" s="171"/>
      <c r="Y89" s="173"/>
      <c r="Z89" s="171"/>
      <c r="AA89" s="173"/>
      <c r="AB89" s="166"/>
      <c r="AC89" s="171"/>
      <c r="AD89" s="173"/>
      <c r="AE89" s="171"/>
      <c r="AF89" s="173"/>
      <c r="AG89" s="166"/>
      <c r="AH89" s="171"/>
      <c r="AI89" s="173"/>
      <c r="AJ89" s="171"/>
      <c r="AK89" s="173"/>
      <c r="AL89" s="166"/>
      <c r="AM89" s="171"/>
      <c r="AN89" s="173"/>
      <c r="AO89" s="171"/>
      <c r="AP89" s="173"/>
      <c r="AQ89" s="166"/>
      <c r="AR89" s="171"/>
      <c r="AS89" s="173"/>
      <c r="AT89" s="171"/>
      <c r="AU89" s="173"/>
      <c r="AV89" s="166"/>
      <c r="AW89" s="171"/>
      <c r="AX89" s="173"/>
      <c r="AY89" s="171"/>
      <c r="AZ89" s="173"/>
      <c r="BA89" s="166"/>
      <c r="BB89" s="171"/>
      <c r="BC89" s="173"/>
      <c r="BD89" s="171"/>
      <c r="BE89" s="173"/>
      <c r="BF89" s="166"/>
      <c r="BG89" s="171"/>
      <c r="BH89" s="173"/>
      <c r="BI89" s="171"/>
      <c r="BJ89" s="173"/>
      <c r="BK89" s="166"/>
      <c r="BL89" s="171"/>
      <c r="BM89" s="173"/>
      <c r="BN89" s="171"/>
      <c r="BO89" s="173"/>
      <c r="BP89" s="166"/>
      <c r="BQ89" s="171"/>
      <c r="BR89" s="173"/>
      <c r="BS89" s="171"/>
      <c r="BT89" s="173"/>
      <c r="BU89" s="166"/>
      <c r="BV89" s="171"/>
      <c r="BW89" s="173"/>
      <c r="BX89" s="171"/>
      <c r="BY89" s="173"/>
    </row>
    <row r="90" spans="3:77" ht="13.5" customHeight="1">
      <c r="C90" s="166"/>
      <c r="D90" s="171"/>
      <c r="E90" s="173"/>
      <c r="F90" s="171"/>
      <c r="G90" s="173"/>
      <c r="H90" s="166"/>
      <c r="I90" s="171"/>
      <c r="J90" s="173"/>
      <c r="K90" s="171"/>
      <c r="L90" s="173"/>
      <c r="M90" s="166"/>
      <c r="N90" s="171"/>
      <c r="O90" s="173"/>
      <c r="P90" s="171"/>
      <c r="Q90" s="173"/>
      <c r="R90" s="166"/>
      <c r="S90" s="171"/>
      <c r="T90" s="173"/>
      <c r="U90" s="171"/>
      <c r="V90" s="173"/>
      <c r="W90" s="166"/>
      <c r="X90" s="171"/>
      <c r="Y90" s="173"/>
      <c r="Z90" s="171"/>
      <c r="AA90" s="173"/>
      <c r="AB90" s="166"/>
      <c r="AC90" s="171"/>
      <c r="AD90" s="173"/>
      <c r="AE90" s="171"/>
      <c r="AF90" s="173"/>
      <c r="AG90" s="166"/>
      <c r="AH90" s="171"/>
      <c r="AI90" s="173"/>
      <c r="AJ90" s="171"/>
      <c r="AK90" s="173"/>
      <c r="AL90" s="166"/>
      <c r="AM90" s="171"/>
      <c r="AN90" s="173"/>
      <c r="AO90" s="171"/>
      <c r="AP90" s="173"/>
      <c r="AQ90" s="166"/>
      <c r="AR90" s="171"/>
      <c r="AS90" s="173"/>
      <c r="AT90" s="171"/>
      <c r="AU90" s="173"/>
      <c r="AV90" s="166"/>
      <c r="AW90" s="171"/>
      <c r="AX90" s="173"/>
      <c r="AY90" s="171"/>
      <c r="AZ90" s="173"/>
      <c r="BA90" s="166"/>
      <c r="BB90" s="171"/>
      <c r="BC90" s="173"/>
      <c r="BD90" s="171"/>
      <c r="BE90" s="173"/>
      <c r="BF90" s="166"/>
      <c r="BG90" s="171"/>
      <c r="BH90" s="173"/>
      <c r="BI90" s="171"/>
      <c r="BJ90" s="173"/>
      <c r="BK90" s="166"/>
      <c r="BL90" s="171"/>
      <c r="BM90" s="173"/>
      <c r="BN90" s="171"/>
      <c r="BO90" s="173"/>
      <c r="BP90" s="166"/>
      <c r="BQ90" s="171"/>
      <c r="BR90" s="173"/>
      <c r="BS90" s="171"/>
      <c r="BT90" s="173"/>
      <c r="BU90" s="166"/>
      <c r="BV90" s="171"/>
      <c r="BW90" s="173"/>
      <c r="BX90" s="171"/>
      <c r="BY90" s="173"/>
    </row>
    <row r="91" spans="3:77" ht="13.5" customHeight="1">
      <c r="C91" s="166"/>
      <c r="D91" s="171"/>
      <c r="E91" s="173"/>
      <c r="F91" s="171"/>
      <c r="G91" s="173"/>
      <c r="H91" s="166"/>
      <c r="I91" s="171"/>
      <c r="J91" s="173"/>
      <c r="K91" s="171"/>
      <c r="L91" s="173"/>
      <c r="M91" s="166"/>
      <c r="N91" s="171"/>
      <c r="O91" s="173"/>
      <c r="P91" s="171"/>
      <c r="Q91" s="173"/>
      <c r="R91" s="166"/>
      <c r="S91" s="171"/>
      <c r="T91" s="173"/>
      <c r="U91" s="171"/>
      <c r="V91" s="173"/>
      <c r="W91" s="166"/>
      <c r="X91" s="171"/>
      <c r="Y91" s="173"/>
      <c r="Z91" s="171"/>
      <c r="AA91" s="173"/>
      <c r="AB91" s="166"/>
      <c r="AC91" s="171"/>
      <c r="AD91" s="173"/>
      <c r="AE91" s="171"/>
      <c r="AF91" s="173"/>
      <c r="AG91" s="166"/>
      <c r="AH91" s="171"/>
      <c r="AI91" s="173"/>
      <c r="AJ91" s="171"/>
      <c r="AK91" s="173"/>
      <c r="AL91" s="166"/>
      <c r="AM91" s="171"/>
      <c r="AN91" s="173"/>
      <c r="AO91" s="171"/>
      <c r="AP91" s="173"/>
      <c r="AQ91" s="166"/>
      <c r="AR91" s="171"/>
      <c r="AS91" s="173"/>
      <c r="AT91" s="171"/>
      <c r="AU91" s="173"/>
      <c r="AV91" s="166"/>
      <c r="AW91" s="171"/>
      <c r="AX91" s="173"/>
      <c r="AY91" s="171"/>
      <c r="AZ91" s="173"/>
      <c r="BA91" s="166"/>
      <c r="BB91" s="171"/>
      <c r="BC91" s="173"/>
      <c r="BD91" s="171"/>
      <c r="BE91" s="173"/>
      <c r="BF91" s="166"/>
      <c r="BG91" s="171"/>
      <c r="BH91" s="173"/>
      <c r="BI91" s="171"/>
      <c r="BJ91" s="173"/>
      <c r="BK91" s="166"/>
      <c r="BL91" s="171"/>
      <c r="BM91" s="173"/>
      <c r="BN91" s="171"/>
      <c r="BO91" s="173"/>
      <c r="BP91" s="166"/>
      <c r="BQ91" s="171"/>
      <c r="BR91" s="173"/>
      <c r="BS91" s="171"/>
      <c r="BT91" s="173"/>
      <c r="BU91" s="166"/>
      <c r="BV91" s="171"/>
      <c r="BW91" s="173"/>
      <c r="BX91" s="171"/>
      <c r="BY91" s="173"/>
    </row>
    <row r="92" spans="3:77" ht="13.5" customHeight="1">
      <c r="C92" s="166"/>
      <c r="D92" s="171"/>
      <c r="E92" s="173"/>
      <c r="F92" s="171"/>
      <c r="G92" s="173"/>
      <c r="H92" s="166"/>
      <c r="I92" s="171"/>
      <c r="J92" s="173"/>
      <c r="K92" s="171"/>
      <c r="L92" s="173"/>
      <c r="M92" s="166"/>
      <c r="N92" s="171"/>
      <c r="O92" s="173"/>
      <c r="P92" s="171"/>
      <c r="Q92" s="173"/>
      <c r="R92" s="166"/>
      <c r="S92" s="171"/>
      <c r="T92" s="173"/>
      <c r="U92" s="171"/>
      <c r="V92" s="173"/>
      <c r="W92" s="166"/>
      <c r="X92" s="171"/>
      <c r="Y92" s="173"/>
      <c r="Z92" s="171"/>
      <c r="AA92" s="173"/>
      <c r="AB92" s="166"/>
      <c r="AC92" s="171"/>
      <c r="AD92" s="173"/>
      <c r="AE92" s="171"/>
      <c r="AF92" s="173"/>
      <c r="AG92" s="166"/>
      <c r="AH92" s="171"/>
      <c r="AI92" s="173"/>
      <c r="AJ92" s="171"/>
      <c r="AK92" s="173"/>
      <c r="AL92" s="166"/>
      <c r="AM92" s="171"/>
      <c r="AN92" s="173"/>
      <c r="AO92" s="171"/>
      <c r="AP92" s="173"/>
      <c r="AQ92" s="166"/>
      <c r="AR92" s="171"/>
      <c r="AS92" s="173"/>
      <c r="AT92" s="171"/>
      <c r="AU92" s="173"/>
      <c r="AV92" s="166"/>
      <c r="AW92" s="171"/>
      <c r="AX92" s="173"/>
      <c r="AY92" s="171"/>
      <c r="AZ92" s="173"/>
      <c r="BA92" s="166"/>
      <c r="BB92" s="171"/>
      <c r="BC92" s="173"/>
      <c r="BD92" s="171"/>
      <c r="BE92" s="173"/>
      <c r="BF92" s="166"/>
      <c r="BG92" s="171"/>
      <c r="BH92" s="173"/>
      <c r="BI92" s="171"/>
      <c r="BJ92" s="173"/>
      <c r="BK92" s="166"/>
      <c r="BL92" s="171"/>
      <c r="BM92" s="173"/>
      <c r="BN92" s="171"/>
      <c r="BO92" s="173"/>
      <c r="BP92" s="166"/>
      <c r="BQ92" s="171"/>
      <c r="BR92" s="173"/>
      <c r="BS92" s="171"/>
      <c r="BT92" s="173"/>
      <c r="BU92" s="166"/>
      <c r="BV92" s="171"/>
      <c r="BW92" s="173"/>
      <c r="BX92" s="171"/>
      <c r="BY92" s="173"/>
    </row>
    <row r="93" spans="3:77" ht="13.5" customHeight="1">
      <c r="C93" s="166"/>
      <c r="D93" s="171"/>
      <c r="E93" s="173"/>
      <c r="F93" s="171"/>
      <c r="G93" s="173"/>
      <c r="H93" s="166"/>
      <c r="I93" s="171"/>
      <c r="J93" s="173"/>
      <c r="K93" s="171"/>
      <c r="L93" s="173"/>
      <c r="M93" s="166"/>
      <c r="N93" s="171"/>
      <c r="O93" s="173"/>
      <c r="P93" s="171"/>
      <c r="Q93" s="173"/>
      <c r="R93" s="166"/>
      <c r="S93" s="171"/>
      <c r="T93" s="173"/>
      <c r="U93" s="171"/>
      <c r="V93" s="173"/>
      <c r="W93" s="166"/>
      <c r="X93" s="171"/>
      <c r="Y93" s="173"/>
      <c r="Z93" s="171"/>
      <c r="AA93" s="173"/>
      <c r="AB93" s="166"/>
      <c r="AC93" s="171"/>
      <c r="AD93" s="173"/>
      <c r="AE93" s="171"/>
      <c r="AF93" s="173"/>
      <c r="AG93" s="166"/>
      <c r="AH93" s="171"/>
      <c r="AI93" s="173"/>
      <c r="AJ93" s="171"/>
      <c r="AK93" s="173"/>
      <c r="AL93" s="166"/>
      <c r="AM93" s="171"/>
      <c r="AN93" s="173"/>
      <c r="AO93" s="171"/>
      <c r="AP93" s="173"/>
      <c r="AQ93" s="166"/>
      <c r="AR93" s="171"/>
      <c r="AS93" s="173"/>
      <c r="AT93" s="171"/>
      <c r="AU93" s="173"/>
      <c r="AV93" s="166"/>
      <c r="AW93" s="171"/>
      <c r="AX93" s="173"/>
      <c r="AY93" s="171"/>
      <c r="AZ93" s="173"/>
      <c r="BA93" s="166"/>
      <c r="BB93" s="171"/>
      <c r="BC93" s="173"/>
      <c r="BD93" s="171"/>
      <c r="BE93" s="173"/>
      <c r="BF93" s="166"/>
      <c r="BG93" s="171"/>
      <c r="BH93" s="173"/>
      <c r="BI93" s="171"/>
      <c r="BJ93" s="173"/>
      <c r="BK93" s="166"/>
      <c r="BL93" s="171"/>
      <c r="BM93" s="173"/>
      <c r="BN93" s="171"/>
      <c r="BO93" s="173"/>
      <c r="BP93" s="166"/>
      <c r="BQ93" s="171"/>
      <c r="BR93" s="173"/>
      <c r="BS93" s="171"/>
      <c r="BT93" s="173"/>
      <c r="BU93" s="166"/>
      <c r="BV93" s="171"/>
      <c r="BW93" s="173"/>
      <c r="BX93" s="171"/>
      <c r="BY93" s="173"/>
    </row>
    <row r="94" spans="3:77" ht="13.5" customHeight="1">
      <c r="C94" s="166"/>
      <c r="D94" s="171"/>
      <c r="E94" s="173"/>
      <c r="F94" s="171"/>
      <c r="G94" s="173"/>
      <c r="H94" s="166"/>
      <c r="I94" s="171"/>
      <c r="J94" s="173"/>
      <c r="K94" s="171"/>
      <c r="L94" s="173"/>
      <c r="M94" s="166"/>
      <c r="N94" s="171"/>
      <c r="O94" s="173"/>
      <c r="P94" s="171"/>
      <c r="Q94" s="173"/>
      <c r="R94" s="166"/>
      <c r="S94" s="171"/>
      <c r="T94" s="173"/>
      <c r="U94" s="171"/>
      <c r="V94" s="173"/>
      <c r="W94" s="166"/>
      <c r="X94" s="171"/>
      <c r="Y94" s="173"/>
      <c r="Z94" s="171"/>
      <c r="AA94" s="173"/>
      <c r="AB94" s="166"/>
      <c r="AC94" s="171"/>
      <c r="AD94" s="173"/>
      <c r="AE94" s="171"/>
      <c r="AF94" s="173"/>
      <c r="AG94" s="166"/>
      <c r="AH94" s="171"/>
      <c r="AI94" s="173"/>
      <c r="AJ94" s="171"/>
      <c r="AK94" s="173"/>
      <c r="AL94" s="166"/>
      <c r="AM94" s="171"/>
      <c r="AN94" s="173"/>
      <c r="AO94" s="171"/>
      <c r="AP94" s="173"/>
      <c r="AQ94" s="166"/>
      <c r="AR94" s="171"/>
      <c r="AS94" s="173"/>
      <c r="AT94" s="171"/>
      <c r="AU94" s="173"/>
      <c r="AV94" s="166"/>
      <c r="AW94" s="171"/>
      <c r="AX94" s="173"/>
      <c r="AY94" s="171"/>
      <c r="AZ94" s="173"/>
      <c r="BA94" s="166"/>
      <c r="BB94" s="171"/>
      <c r="BC94" s="173"/>
      <c r="BD94" s="171"/>
      <c r="BE94" s="173"/>
      <c r="BF94" s="166"/>
      <c r="BG94" s="171"/>
      <c r="BH94" s="173"/>
      <c r="BI94" s="171"/>
      <c r="BJ94" s="173"/>
      <c r="BK94" s="166"/>
      <c r="BL94" s="171"/>
      <c r="BM94" s="173"/>
      <c r="BN94" s="171"/>
      <c r="BO94" s="173"/>
      <c r="BP94" s="166"/>
      <c r="BQ94" s="171"/>
      <c r="BR94" s="173"/>
      <c r="BS94" s="171"/>
      <c r="BT94" s="173"/>
      <c r="BU94" s="166"/>
      <c r="BV94" s="171"/>
      <c r="BW94" s="173"/>
      <c r="BX94" s="171"/>
      <c r="BY94" s="173"/>
    </row>
    <row r="95" spans="3:77" ht="13.5" customHeight="1">
      <c r="C95" s="166"/>
      <c r="D95" s="171"/>
      <c r="E95" s="173"/>
      <c r="F95" s="171"/>
      <c r="G95" s="173"/>
      <c r="H95" s="166"/>
      <c r="I95" s="171"/>
      <c r="J95" s="173"/>
      <c r="K95" s="171"/>
      <c r="L95" s="173"/>
      <c r="M95" s="166"/>
      <c r="N95" s="171"/>
      <c r="O95" s="173"/>
      <c r="P95" s="171"/>
      <c r="Q95" s="173"/>
      <c r="R95" s="166"/>
      <c r="S95" s="171"/>
      <c r="T95" s="173"/>
      <c r="U95" s="171"/>
      <c r="V95" s="173"/>
      <c r="W95" s="166"/>
      <c r="X95" s="171"/>
      <c r="Y95" s="173"/>
      <c r="Z95" s="171"/>
      <c r="AA95" s="173"/>
      <c r="AB95" s="166"/>
      <c r="AC95" s="171"/>
      <c r="AD95" s="173"/>
      <c r="AE95" s="171"/>
      <c r="AF95" s="173"/>
      <c r="AG95" s="166"/>
      <c r="AH95" s="171"/>
      <c r="AI95" s="173"/>
      <c r="AJ95" s="171"/>
      <c r="AK95" s="173"/>
      <c r="AL95" s="166"/>
      <c r="AM95" s="171"/>
      <c r="AN95" s="173"/>
      <c r="AO95" s="171"/>
      <c r="AP95" s="173"/>
      <c r="AQ95" s="166"/>
      <c r="AR95" s="171"/>
      <c r="AS95" s="173"/>
      <c r="AT95" s="171"/>
      <c r="AU95" s="173"/>
      <c r="AV95" s="166"/>
      <c r="AW95" s="171"/>
      <c r="AX95" s="173"/>
      <c r="AY95" s="171"/>
      <c r="AZ95" s="173"/>
      <c r="BA95" s="166"/>
      <c r="BB95" s="171"/>
      <c r="BC95" s="173"/>
      <c r="BD95" s="171"/>
      <c r="BE95" s="173"/>
      <c r="BF95" s="166"/>
      <c r="BG95" s="171"/>
      <c r="BH95" s="173"/>
      <c r="BI95" s="171"/>
      <c r="BJ95" s="173"/>
      <c r="BK95" s="166"/>
      <c r="BL95" s="171"/>
      <c r="BM95" s="173"/>
      <c r="BN95" s="171"/>
      <c r="BO95" s="173"/>
      <c r="BP95" s="166"/>
      <c r="BQ95" s="171"/>
      <c r="BR95" s="173"/>
      <c r="BS95" s="171"/>
      <c r="BT95" s="173"/>
      <c r="BU95" s="166"/>
      <c r="BV95" s="171"/>
      <c r="BW95" s="173"/>
      <c r="BX95" s="171"/>
      <c r="BY95" s="173"/>
    </row>
    <row r="96" spans="3:77" ht="13.5" customHeight="1">
      <c r="C96" s="166"/>
      <c r="D96" s="171"/>
      <c r="E96" s="173"/>
      <c r="F96" s="171"/>
      <c r="G96" s="173"/>
      <c r="H96" s="166"/>
      <c r="I96" s="171"/>
      <c r="J96" s="173"/>
      <c r="K96" s="171"/>
      <c r="L96" s="173"/>
      <c r="M96" s="166"/>
      <c r="N96" s="171"/>
      <c r="O96" s="173"/>
      <c r="P96" s="171"/>
      <c r="Q96" s="173"/>
      <c r="R96" s="166"/>
      <c r="S96" s="171"/>
      <c r="T96" s="173"/>
      <c r="U96" s="171"/>
      <c r="V96" s="173"/>
      <c r="W96" s="166"/>
      <c r="X96" s="171"/>
      <c r="Y96" s="173"/>
      <c r="Z96" s="171"/>
      <c r="AA96" s="173"/>
      <c r="AB96" s="166"/>
      <c r="AC96" s="171"/>
      <c r="AD96" s="173"/>
      <c r="AE96" s="171"/>
      <c r="AF96" s="173"/>
      <c r="AG96" s="166"/>
      <c r="AH96" s="171"/>
      <c r="AI96" s="173"/>
      <c r="AJ96" s="171"/>
      <c r="AK96" s="173"/>
      <c r="AL96" s="166"/>
      <c r="AM96" s="171"/>
      <c r="AN96" s="173"/>
      <c r="AO96" s="171"/>
      <c r="AP96" s="173"/>
      <c r="AQ96" s="166"/>
      <c r="AR96" s="171"/>
      <c r="AS96" s="173"/>
      <c r="AT96" s="171"/>
      <c r="AU96" s="173"/>
      <c r="AV96" s="166"/>
      <c r="AW96" s="171"/>
      <c r="AX96" s="173"/>
      <c r="AY96" s="171"/>
      <c r="AZ96" s="173"/>
      <c r="BA96" s="166"/>
      <c r="BB96" s="171"/>
      <c r="BC96" s="173"/>
      <c r="BD96" s="171"/>
      <c r="BE96" s="173"/>
      <c r="BF96" s="166"/>
      <c r="BG96" s="171"/>
      <c r="BH96" s="173"/>
      <c r="BI96" s="171"/>
      <c r="BJ96" s="173"/>
      <c r="BK96" s="166"/>
      <c r="BL96" s="171"/>
      <c r="BM96" s="173"/>
      <c r="BN96" s="171"/>
      <c r="BO96" s="173"/>
      <c r="BP96" s="166"/>
      <c r="BQ96" s="171"/>
      <c r="BR96" s="173"/>
      <c r="BS96" s="171"/>
      <c r="BT96" s="173"/>
      <c r="BU96" s="166"/>
      <c r="BV96" s="171"/>
      <c r="BW96" s="173"/>
      <c r="BX96" s="171"/>
      <c r="BY96" s="173"/>
    </row>
    <row r="97" spans="3:77" ht="13.5" customHeight="1">
      <c r="C97" s="166"/>
      <c r="D97" s="171"/>
      <c r="E97" s="173"/>
      <c r="F97" s="171"/>
      <c r="G97" s="173"/>
      <c r="H97" s="166"/>
      <c r="I97" s="171"/>
      <c r="J97" s="173"/>
      <c r="K97" s="171"/>
      <c r="L97" s="173"/>
      <c r="M97" s="166"/>
      <c r="N97" s="171"/>
      <c r="O97" s="173"/>
      <c r="P97" s="171"/>
      <c r="Q97" s="173"/>
      <c r="R97" s="166"/>
      <c r="S97" s="171"/>
      <c r="T97" s="173"/>
      <c r="U97" s="171"/>
      <c r="V97" s="173"/>
      <c r="W97" s="166"/>
      <c r="X97" s="171"/>
      <c r="Y97" s="173"/>
      <c r="Z97" s="171"/>
      <c r="AA97" s="173"/>
      <c r="AB97" s="166"/>
      <c r="AC97" s="171"/>
      <c r="AD97" s="173"/>
      <c r="AE97" s="171"/>
      <c r="AF97" s="173"/>
      <c r="AG97" s="166"/>
      <c r="AH97" s="171"/>
      <c r="AI97" s="173"/>
      <c r="AJ97" s="171"/>
      <c r="AK97" s="173"/>
      <c r="AL97" s="166"/>
      <c r="AM97" s="171"/>
      <c r="AN97" s="173"/>
      <c r="AO97" s="171"/>
      <c r="AP97" s="173"/>
      <c r="AQ97" s="166"/>
      <c r="AR97" s="171"/>
      <c r="AS97" s="173"/>
      <c r="AT97" s="171"/>
      <c r="AU97" s="173"/>
      <c r="AV97" s="166"/>
      <c r="AW97" s="171"/>
      <c r="AX97" s="173"/>
      <c r="AY97" s="171"/>
      <c r="AZ97" s="173"/>
      <c r="BA97" s="166"/>
      <c r="BB97" s="171"/>
      <c r="BC97" s="173"/>
      <c r="BD97" s="171"/>
      <c r="BE97" s="173"/>
      <c r="BF97" s="166"/>
      <c r="BG97" s="171"/>
      <c r="BH97" s="173"/>
      <c r="BI97" s="171"/>
      <c r="BJ97" s="173"/>
      <c r="BK97" s="166"/>
      <c r="BL97" s="171"/>
      <c r="BM97" s="173"/>
      <c r="BN97" s="171"/>
      <c r="BO97" s="173"/>
      <c r="BP97" s="166"/>
      <c r="BQ97" s="171"/>
      <c r="BR97" s="173"/>
      <c r="BS97" s="171"/>
      <c r="BT97" s="173"/>
      <c r="BU97" s="166"/>
      <c r="BV97" s="171"/>
      <c r="BW97" s="173"/>
      <c r="BX97" s="171"/>
      <c r="BY97" s="173"/>
    </row>
    <row r="98" spans="3:77" ht="13.5" customHeight="1">
      <c r="C98" s="166"/>
      <c r="D98" s="171"/>
      <c r="E98" s="173"/>
      <c r="F98" s="171"/>
      <c r="G98" s="173"/>
      <c r="H98" s="166"/>
      <c r="I98" s="171"/>
      <c r="J98" s="173"/>
      <c r="K98" s="171"/>
      <c r="L98" s="173"/>
      <c r="M98" s="166"/>
      <c r="N98" s="171"/>
      <c r="O98" s="173"/>
      <c r="P98" s="171"/>
      <c r="Q98" s="173"/>
      <c r="R98" s="166"/>
      <c r="S98" s="171"/>
      <c r="T98" s="173"/>
      <c r="U98" s="171"/>
      <c r="V98" s="173"/>
      <c r="W98" s="166"/>
      <c r="X98" s="171"/>
      <c r="Y98" s="173"/>
      <c r="Z98" s="171"/>
      <c r="AA98" s="173"/>
      <c r="AB98" s="166"/>
      <c r="AC98" s="171"/>
      <c r="AD98" s="173"/>
      <c r="AE98" s="171"/>
      <c r="AF98" s="173"/>
      <c r="AG98" s="166"/>
      <c r="AH98" s="171"/>
      <c r="AI98" s="173"/>
      <c r="AJ98" s="171"/>
      <c r="AK98" s="173"/>
      <c r="AL98" s="166"/>
      <c r="AM98" s="171"/>
      <c r="AN98" s="173"/>
      <c r="AO98" s="171"/>
      <c r="AP98" s="173"/>
      <c r="AQ98" s="166"/>
      <c r="AR98" s="171"/>
      <c r="AS98" s="173"/>
      <c r="AT98" s="171"/>
      <c r="AU98" s="173"/>
      <c r="AV98" s="166"/>
      <c r="AW98" s="171"/>
      <c r="AX98" s="173"/>
      <c r="AY98" s="171"/>
      <c r="AZ98" s="173"/>
      <c r="BA98" s="166"/>
      <c r="BB98" s="171"/>
      <c r="BC98" s="173"/>
      <c r="BD98" s="171"/>
      <c r="BE98" s="173"/>
      <c r="BF98" s="166"/>
      <c r="BG98" s="171"/>
      <c r="BH98" s="173"/>
      <c r="BI98" s="171"/>
      <c r="BJ98" s="173"/>
      <c r="BK98" s="166"/>
      <c r="BL98" s="171"/>
      <c r="BM98" s="173"/>
      <c r="BN98" s="171"/>
      <c r="BO98" s="173"/>
      <c r="BP98" s="166"/>
      <c r="BQ98" s="171"/>
      <c r="BR98" s="173"/>
      <c r="BS98" s="171"/>
      <c r="BT98" s="173"/>
      <c r="BU98" s="166"/>
      <c r="BV98" s="171"/>
      <c r="BW98" s="173"/>
      <c r="BX98" s="171"/>
      <c r="BY98" s="173"/>
    </row>
    <row r="99" spans="3:77" ht="13.5" customHeight="1">
      <c r="C99" s="166"/>
      <c r="D99" s="171"/>
      <c r="E99" s="173"/>
      <c r="F99" s="171"/>
      <c r="G99" s="173"/>
      <c r="H99" s="166"/>
      <c r="I99" s="171"/>
      <c r="J99" s="173"/>
      <c r="K99" s="171"/>
      <c r="L99" s="173"/>
      <c r="M99" s="166"/>
      <c r="N99" s="171"/>
      <c r="O99" s="173"/>
      <c r="P99" s="171"/>
      <c r="Q99" s="173"/>
      <c r="R99" s="166"/>
      <c r="S99" s="171"/>
      <c r="T99" s="173"/>
      <c r="U99" s="171"/>
      <c r="V99" s="173"/>
      <c r="W99" s="166"/>
      <c r="X99" s="171"/>
      <c r="Y99" s="173"/>
      <c r="Z99" s="171"/>
      <c r="AA99" s="173"/>
      <c r="AB99" s="166"/>
      <c r="AC99" s="171"/>
      <c r="AD99" s="173"/>
      <c r="AE99" s="171"/>
      <c r="AF99" s="173"/>
      <c r="AG99" s="166"/>
      <c r="AH99" s="171"/>
      <c r="AI99" s="173"/>
      <c r="AJ99" s="171"/>
      <c r="AK99" s="173"/>
      <c r="AL99" s="166"/>
      <c r="AM99" s="171"/>
      <c r="AN99" s="173"/>
      <c r="AO99" s="171"/>
      <c r="AP99" s="173"/>
      <c r="AQ99" s="166"/>
      <c r="AR99" s="171"/>
      <c r="AS99" s="173"/>
      <c r="AT99" s="171"/>
      <c r="AU99" s="173"/>
      <c r="AV99" s="166"/>
      <c r="AW99" s="171"/>
      <c r="AX99" s="173"/>
      <c r="AY99" s="171"/>
      <c r="AZ99" s="173"/>
      <c r="BA99" s="166"/>
      <c r="BB99" s="171"/>
      <c r="BC99" s="173"/>
      <c r="BD99" s="171"/>
      <c r="BE99" s="173"/>
      <c r="BF99" s="166"/>
      <c r="BG99" s="171"/>
      <c r="BH99" s="173"/>
      <c r="BI99" s="171"/>
      <c r="BJ99" s="173"/>
      <c r="BK99" s="166"/>
      <c r="BL99" s="171"/>
      <c r="BM99" s="173"/>
      <c r="BN99" s="171"/>
      <c r="BO99" s="173"/>
      <c r="BP99" s="166"/>
      <c r="BQ99" s="171"/>
      <c r="BR99" s="173"/>
      <c r="BS99" s="171"/>
      <c r="BT99" s="173"/>
      <c r="BU99" s="166"/>
      <c r="BV99" s="171"/>
      <c r="BW99" s="173"/>
      <c r="BX99" s="171"/>
      <c r="BY99" s="173"/>
    </row>
    <row r="100" spans="3:77" ht="13.5" customHeight="1">
      <c r="C100" s="166"/>
      <c r="D100" s="171"/>
      <c r="E100" s="173"/>
      <c r="F100" s="171"/>
      <c r="G100" s="173"/>
      <c r="H100" s="166"/>
      <c r="I100" s="171"/>
      <c r="J100" s="173"/>
      <c r="K100" s="171"/>
      <c r="L100" s="173"/>
      <c r="M100" s="166"/>
      <c r="N100" s="171"/>
      <c r="O100" s="173"/>
      <c r="P100" s="171"/>
      <c r="Q100" s="173"/>
      <c r="R100" s="166"/>
      <c r="S100" s="171"/>
      <c r="T100" s="173"/>
      <c r="U100" s="171"/>
      <c r="V100" s="173"/>
      <c r="W100" s="166"/>
      <c r="X100" s="171"/>
      <c r="Y100" s="173"/>
      <c r="Z100" s="171"/>
      <c r="AA100" s="173"/>
      <c r="AB100" s="166"/>
      <c r="AC100" s="171"/>
      <c r="AD100" s="173"/>
      <c r="AE100" s="171"/>
      <c r="AF100" s="173"/>
      <c r="AG100" s="166"/>
      <c r="AH100" s="171"/>
      <c r="AI100" s="173"/>
      <c r="AJ100" s="171"/>
      <c r="AK100" s="173"/>
      <c r="AL100" s="166"/>
      <c r="AM100" s="171"/>
      <c r="AN100" s="173"/>
      <c r="AO100" s="171"/>
      <c r="AP100" s="173"/>
      <c r="AQ100" s="166"/>
      <c r="AR100" s="171"/>
      <c r="AS100" s="173"/>
      <c r="AT100" s="171"/>
      <c r="AU100" s="173"/>
      <c r="AV100" s="166"/>
      <c r="AW100" s="171"/>
      <c r="AX100" s="173"/>
      <c r="AY100" s="171"/>
      <c r="AZ100" s="173"/>
      <c r="BA100" s="166"/>
      <c r="BB100" s="171"/>
      <c r="BC100" s="173"/>
      <c r="BD100" s="171"/>
      <c r="BE100" s="173"/>
      <c r="BF100" s="166"/>
      <c r="BG100" s="171"/>
      <c r="BH100" s="173"/>
      <c r="BI100" s="171"/>
      <c r="BJ100" s="173"/>
      <c r="BK100" s="166"/>
      <c r="BL100" s="171"/>
      <c r="BM100" s="173"/>
      <c r="BN100" s="171"/>
      <c r="BO100" s="173"/>
      <c r="BP100" s="166"/>
      <c r="BQ100" s="171"/>
      <c r="BR100" s="173"/>
      <c r="BS100" s="171"/>
      <c r="BT100" s="173"/>
      <c r="BU100" s="166"/>
      <c r="BV100" s="171"/>
      <c r="BW100" s="173"/>
      <c r="BX100" s="171"/>
      <c r="BY100" s="173"/>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info_parties!$A$1:$A$96</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I8" sqref="A1:XFD1048576"/>
    </sheetView>
  </sheetViews>
  <sheetFormatPr defaultRowHeight="12.5"/>
  <cols>
    <col min="5" max="5" width="10" bestFit="1" customWidth="1"/>
  </cols>
  <sheetData>
    <row r="1" spans="1:54">
      <c r="A1" s="18" t="s">
        <v>19</v>
      </c>
      <c r="B1" s="20"/>
      <c r="C1" s="20"/>
      <c r="D1" s="20"/>
      <c r="E1" s="8">
        <v>38504</v>
      </c>
      <c r="F1" s="20"/>
      <c r="G1" s="8">
        <v>42466</v>
      </c>
      <c r="H1" s="20"/>
      <c r="I1" s="8">
        <v>43180</v>
      </c>
      <c r="J1" s="20"/>
      <c r="K1" s="8"/>
      <c r="L1" s="20"/>
      <c r="M1" s="8"/>
      <c r="N1" s="20"/>
      <c r="O1" s="8"/>
      <c r="P1" s="20"/>
      <c r="Q1" s="8"/>
      <c r="R1" s="20"/>
      <c r="S1" s="8"/>
      <c r="T1" s="20"/>
      <c r="U1" s="8"/>
      <c r="V1" s="20"/>
      <c r="W1" s="8"/>
      <c r="X1" s="20"/>
      <c r="Y1" s="8"/>
      <c r="Z1" s="20"/>
      <c r="AA1" s="8"/>
      <c r="AB1" s="20"/>
      <c r="AC1" s="8"/>
      <c r="AD1" s="20"/>
      <c r="AE1" s="8"/>
      <c r="AF1" s="20"/>
      <c r="AG1" s="8"/>
      <c r="AH1" s="20"/>
      <c r="AI1" s="8"/>
      <c r="AJ1" s="20"/>
      <c r="AK1" s="8"/>
      <c r="AL1" s="20"/>
      <c r="AM1" s="8"/>
      <c r="AN1" s="20"/>
      <c r="AO1" s="8"/>
      <c r="AP1" s="20"/>
      <c r="AQ1" s="8"/>
      <c r="AR1" s="20"/>
      <c r="AS1" s="8"/>
      <c r="AT1" s="20"/>
      <c r="AU1" s="8"/>
      <c r="AV1" s="20"/>
      <c r="AW1" s="8"/>
      <c r="AX1" s="20"/>
      <c r="AY1" s="8"/>
      <c r="AZ1" s="20"/>
      <c r="BA1" s="8"/>
      <c r="BB1" s="20"/>
    </row>
    <row r="2" spans="1:54">
      <c r="A2" s="18" t="s">
        <v>20</v>
      </c>
      <c r="B2" s="20"/>
      <c r="C2" s="20"/>
      <c r="D2" s="20"/>
      <c r="E2" s="8">
        <v>38504</v>
      </c>
      <c r="F2" s="20"/>
      <c r="G2" s="8">
        <v>42466</v>
      </c>
      <c r="H2" s="20"/>
      <c r="I2" s="8">
        <v>43180</v>
      </c>
      <c r="J2" s="20"/>
      <c r="K2" s="8"/>
      <c r="L2" s="20"/>
      <c r="M2" s="8"/>
      <c r="N2" s="20"/>
      <c r="O2" s="8"/>
      <c r="P2" s="20"/>
      <c r="Q2" s="8"/>
      <c r="R2" s="20"/>
      <c r="S2" s="8"/>
      <c r="T2" s="20"/>
      <c r="U2" s="8"/>
      <c r="V2" s="20"/>
      <c r="W2" s="8"/>
      <c r="X2" s="20"/>
      <c r="Y2" s="8"/>
      <c r="Z2" s="20"/>
      <c r="AA2" s="8"/>
      <c r="AB2" s="20"/>
      <c r="AC2" s="8"/>
      <c r="AD2" s="20"/>
      <c r="AE2" s="8"/>
      <c r="AF2" s="20"/>
      <c r="AG2" s="8"/>
      <c r="AH2" s="20"/>
      <c r="AI2" s="8"/>
      <c r="AJ2" s="20"/>
      <c r="AK2" s="8"/>
      <c r="AL2" s="20"/>
      <c r="AM2" s="8"/>
      <c r="AN2" s="20"/>
      <c r="AO2" s="8"/>
      <c r="AP2" s="20"/>
      <c r="AQ2" s="8"/>
      <c r="AR2" s="20"/>
      <c r="AS2" s="8"/>
      <c r="AT2" s="20"/>
      <c r="AU2" s="8"/>
      <c r="AV2" s="20"/>
      <c r="AW2" s="8"/>
      <c r="AX2" s="20"/>
      <c r="AY2" s="8"/>
      <c r="AZ2" s="20"/>
      <c r="BA2" s="8"/>
      <c r="BB2" s="20"/>
    </row>
    <row r="3" spans="1:54">
      <c r="A3" s="76" t="s">
        <v>22</v>
      </c>
      <c r="B3" s="78"/>
      <c r="C3" s="20"/>
      <c r="D3" s="20"/>
      <c r="E3" s="79">
        <v>12172740</v>
      </c>
      <c r="F3" s="20"/>
      <c r="G3" s="79">
        <v>12862658</v>
      </c>
      <c r="H3" s="20"/>
      <c r="I3" s="79">
        <v>13064932</v>
      </c>
      <c r="J3" s="20"/>
      <c r="K3" s="79"/>
      <c r="L3" s="20"/>
      <c r="M3" s="79"/>
      <c r="N3" s="20"/>
      <c r="O3" s="79"/>
      <c r="P3" s="20"/>
      <c r="Q3" s="79"/>
      <c r="R3" s="20"/>
      <c r="S3" s="79"/>
      <c r="T3" s="20"/>
      <c r="U3" s="79"/>
      <c r="V3" s="20"/>
      <c r="W3" s="79"/>
      <c r="X3" s="20"/>
      <c r="Y3" s="79"/>
      <c r="Z3" s="20"/>
      <c r="AA3" s="79"/>
      <c r="AB3" s="20"/>
      <c r="AC3" s="79"/>
      <c r="AD3" s="20"/>
      <c r="AE3" s="79"/>
      <c r="AF3" s="20"/>
      <c r="AG3" s="79"/>
      <c r="AH3" s="20"/>
      <c r="AI3" s="79"/>
      <c r="AJ3" s="20"/>
      <c r="AK3" s="79"/>
      <c r="AL3" s="20"/>
      <c r="AM3" s="79"/>
      <c r="AN3" s="20"/>
      <c r="AO3" s="79"/>
      <c r="AP3" s="20"/>
      <c r="AQ3" s="79"/>
      <c r="AR3" s="20"/>
      <c r="AS3" s="79"/>
      <c r="AT3" s="20"/>
      <c r="AU3" s="79"/>
      <c r="AV3" s="20"/>
      <c r="AW3" s="79"/>
      <c r="AX3" s="20"/>
      <c r="AY3" s="79"/>
      <c r="AZ3" s="20"/>
      <c r="BA3" s="79"/>
      <c r="BB3" s="20"/>
    </row>
    <row r="4" spans="1:54">
      <c r="A4" s="76" t="s">
        <v>62</v>
      </c>
      <c r="B4" s="78"/>
      <c r="C4" s="20"/>
      <c r="D4" s="20"/>
      <c r="E4" s="79">
        <v>7705156</v>
      </c>
      <c r="F4" s="20"/>
      <c r="G4" s="79">
        <v>4141613</v>
      </c>
      <c r="H4" s="20"/>
      <c r="I4" s="79">
        <v>6734225</v>
      </c>
      <c r="J4" s="20"/>
      <c r="K4" s="79"/>
      <c r="L4" s="20"/>
      <c r="M4" s="79"/>
      <c r="N4" s="20"/>
      <c r="O4" s="79"/>
      <c r="P4" s="20"/>
      <c r="Q4" s="79"/>
      <c r="R4" s="20"/>
      <c r="S4" s="79"/>
      <c r="T4" s="20"/>
      <c r="U4" s="79"/>
      <c r="V4" s="20"/>
      <c r="W4" s="79"/>
      <c r="X4" s="20"/>
      <c r="Y4" s="79"/>
      <c r="Z4" s="20"/>
      <c r="AA4" s="79"/>
      <c r="AB4" s="20"/>
      <c r="AC4" s="79"/>
      <c r="AD4" s="20"/>
      <c r="AE4" s="79"/>
      <c r="AF4" s="20"/>
      <c r="AG4" s="79"/>
      <c r="AH4" s="20"/>
      <c r="AI4" s="79"/>
      <c r="AJ4" s="20"/>
      <c r="AK4" s="79"/>
      <c r="AL4" s="20"/>
      <c r="AM4" s="79"/>
      <c r="AN4" s="20"/>
      <c r="AO4" s="79"/>
      <c r="AP4" s="20"/>
      <c r="AQ4" s="79"/>
      <c r="AR4" s="20"/>
      <c r="AS4" s="79"/>
      <c r="AT4" s="20"/>
      <c r="AU4" s="79"/>
      <c r="AV4" s="20"/>
      <c r="AW4" s="79"/>
      <c r="AX4" s="20"/>
      <c r="AY4" s="79"/>
      <c r="AZ4" s="20"/>
      <c r="BA4" s="79"/>
      <c r="BB4" s="20"/>
    </row>
    <row r="5" spans="1:54">
      <c r="A5" s="76" t="s">
        <v>63</v>
      </c>
      <c r="B5" s="78"/>
      <c r="C5" s="20"/>
      <c r="D5" s="20"/>
      <c r="E5" s="36">
        <v>0.63300000000000001</v>
      </c>
      <c r="F5" s="20"/>
      <c r="G5" s="36">
        <f>G4/G3</f>
        <v>0.32198733729840284</v>
      </c>
      <c r="H5" s="20"/>
      <c r="I5" s="36">
        <f>I4/I3</f>
        <v>0.51544278990506798</v>
      </c>
      <c r="J5" s="20"/>
      <c r="K5" s="79"/>
      <c r="L5" s="20"/>
      <c r="M5" s="79"/>
      <c r="N5" s="20"/>
      <c r="O5" s="79"/>
      <c r="P5" s="20"/>
      <c r="Q5" s="79"/>
      <c r="R5" s="20"/>
      <c r="S5" s="79"/>
      <c r="T5" s="20"/>
      <c r="U5" s="79"/>
      <c r="V5" s="20"/>
      <c r="W5" s="79"/>
      <c r="X5" s="20"/>
      <c r="Y5" s="79"/>
      <c r="Z5" s="20"/>
      <c r="AA5" s="79"/>
      <c r="AB5" s="20"/>
      <c r="AC5" s="79"/>
      <c r="AD5" s="20"/>
      <c r="AE5" s="79"/>
      <c r="AF5" s="20"/>
      <c r="AG5" s="79"/>
      <c r="AH5" s="20"/>
      <c r="AI5" s="79"/>
      <c r="AJ5" s="20"/>
      <c r="AK5" s="79"/>
      <c r="AL5" s="20"/>
      <c r="AM5" s="79"/>
      <c r="AN5" s="20"/>
      <c r="AO5" s="79"/>
      <c r="AP5" s="20"/>
      <c r="AQ5" s="79"/>
      <c r="AR5" s="20"/>
      <c r="AS5" s="79"/>
      <c r="AT5" s="20"/>
      <c r="AU5" s="79"/>
      <c r="AV5" s="20"/>
      <c r="AW5" s="79"/>
      <c r="AX5" s="20"/>
      <c r="AY5" s="79"/>
      <c r="AZ5" s="20"/>
      <c r="BA5" s="79"/>
      <c r="BB5" s="20"/>
    </row>
    <row r="6" spans="1:54">
      <c r="A6" s="76" t="s">
        <v>23</v>
      </c>
      <c r="B6" s="78"/>
      <c r="C6" s="20"/>
      <c r="D6" s="20"/>
      <c r="E6" s="79">
        <v>7705156</v>
      </c>
      <c r="F6" s="20"/>
      <c r="G6" s="79">
        <v>4141613</v>
      </c>
      <c r="H6" s="20"/>
      <c r="I6" s="79">
        <v>6734225</v>
      </c>
      <c r="J6" s="20"/>
      <c r="K6" s="5"/>
      <c r="L6" s="20"/>
      <c r="M6" s="5"/>
      <c r="N6" s="20"/>
      <c r="O6" s="5"/>
      <c r="P6" s="20"/>
      <c r="Q6" s="5"/>
      <c r="R6" s="20"/>
      <c r="S6" s="5"/>
      <c r="T6" s="20"/>
      <c r="U6" s="5"/>
      <c r="V6" s="20"/>
      <c r="W6" s="5"/>
      <c r="X6" s="20"/>
      <c r="Y6" s="5"/>
      <c r="Z6" s="20"/>
      <c r="AA6" s="5"/>
      <c r="AB6" s="20"/>
      <c r="AC6" s="5"/>
      <c r="AD6" s="20"/>
      <c r="AE6" s="5"/>
      <c r="AF6" s="20"/>
      <c r="AG6" s="5"/>
      <c r="AH6" s="20"/>
      <c r="AI6" s="5"/>
      <c r="AJ6" s="20"/>
      <c r="AK6" s="5"/>
      <c r="AL6" s="20"/>
      <c r="AM6" s="5"/>
      <c r="AN6" s="20"/>
      <c r="AO6" s="5"/>
      <c r="AP6" s="20"/>
      <c r="AQ6" s="5"/>
      <c r="AR6" s="20"/>
      <c r="AS6" s="5"/>
      <c r="AT6" s="20"/>
      <c r="AU6" s="5"/>
      <c r="AV6" s="20"/>
      <c r="AW6" s="5"/>
      <c r="AX6" s="20"/>
      <c r="AY6" s="5"/>
      <c r="AZ6" s="20"/>
      <c r="BA6" s="5"/>
      <c r="BB6" s="20"/>
    </row>
    <row r="7" spans="1:54">
      <c r="A7" s="76" t="s">
        <v>60</v>
      </c>
      <c r="B7" s="78"/>
      <c r="C7" s="20"/>
      <c r="D7" s="20"/>
      <c r="E7" s="36">
        <v>0.63300000000000001</v>
      </c>
      <c r="F7" s="20"/>
      <c r="G7" s="117">
        <f>G6/G3</f>
        <v>0.32198733729840284</v>
      </c>
      <c r="H7" s="20"/>
      <c r="I7" s="117">
        <f>I6/I3</f>
        <v>0.51544278990506798</v>
      </c>
      <c r="J7" s="20"/>
      <c r="K7" s="5"/>
      <c r="L7" s="20"/>
      <c r="M7" s="5"/>
      <c r="N7" s="20"/>
      <c r="O7" s="5"/>
      <c r="P7" s="20"/>
      <c r="Q7" s="5"/>
      <c r="R7" s="20"/>
      <c r="S7" s="5"/>
      <c r="T7" s="20"/>
      <c r="U7" s="5"/>
      <c r="V7" s="20"/>
      <c r="W7" s="5"/>
      <c r="X7" s="20"/>
      <c r="Y7" s="5"/>
      <c r="Z7" s="20"/>
      <c r="AA7" s="5"/>
      <c r="AB7" s="20"/>
      <c r="AC7" s="5"/>
      <c r="AD7" s="20"/>
      <c r="AE7" s="5"/>
      <c r="AF7" s="20"/>
      <c r="AG7" s="5"/>
      <c r="AH7" s="20"/>
      <c r="AI7" s="5"/>
      <c r="AJ7" s="20"/>
      <c r="AK7" s="5"/>
      <c r="AL7" s="20"/>
      <c r="AM7" s="5"/>
      <c r="AN7" s="20"/>
      <c r="AO7" s="5"/>
      <c r="AP7" s="20"/>
      <c r="AQ7" s="5"/>
      <c r="AR7" s="20"/>
      <c r="AS7" s="5"/>
      <c r="AT7" s="20"/>
      <c r="AU7" s="5"/>
      <c r="AV7" s="20"/>
      <c r="AW7" s="5"/>
      <c r="AX7" s="20"/>
      <c r="AY7" s="5"/>
      <c r="AZ7" s="20"/>
      <c r="BA7" s="5"/>
      <c r="BB7" s="20"/>
    </row>
    <row r="8" spans="1:54">
      <c r="A8" s="76" t="s">
        <v>24</v>
      </c>
      <c r="B8" s="78"/>
      <c r="C8" s="20"/>
      <c r="D8" s="20"/>
      <c r="E8" s="79">
        <v>7646415</v>
      </c>
      <c r="F8" s="20"/>
      <c r="G8" s="5">
        <v>4113613</v>
      </c>
      <c r="H8" s="20"/>
      <c r="I8" s="9">
        <f>3122628+3317496</f>
        <v>6440124</v>
      </c>
      <c r="J8" s="20"/>
      <c r="K8" s="5"/>
      <c r="L8" s="20"/>
      <c r="M8" s="5"/>
      <c r="N8" s="20"/>
      <c r="O8" s="5"/>
      <c r="P8" s="20"/>
      <c r="Q8" s="5"/>
      <c r="R8" s="20"/>
      <c r="S8" s="5"/>
      <c r="T8" s="20"/>
      <c r="U8" s="5"/>
      <c r="V8" s="20"/>
      <c r="W8" s="5"/>
      <c r="X8" s="20"/>
      <c r="Y8" s="5"/>
      <c r="Z8" s="20"/>
      <c r="AA8" s="5"/>
      <c r="AB8" s="20"/>
      <c r="AC8" s="5"/>
      <c r="AD8" s="20"/>
      <c r="AE8" s="5"/>
      <c r="AF8" s="20"/>
      <c r="AG8" s="5"/>
      <c r="AH8" s="20"/>
      <c r="AI8" s="5"/>
      <c r="AJ8" s="20"/>
      <c r="AK8" s="5"/>
      <c r="AL8" s="20"/>
      <c r="AM8" s="5"/>
      <c r="AN8" s="20"/>
      <c r="AO8" s="5"/>
      <c r="AP8" s="20"/>
      <c r="AQ8" s="5"/>
      <c r="AR8" s="20"/>
      <c r="AS8" s="5"/>
      <c r="AT8" s="20"/>
      <c r="AU8" s="5"/>
      <c r="AV8" s="20"/>
      <c r="AW8" s="5"/>
      <c r="AX8" s="20"/>
      <c r="AY8" s="5"/>
      <c r="AZ8" s="20"/>
      <c r="BA8" s="5"/>
      <c r="BB8" s="20"/>
    </row>
    <row r="9" spans="1:54">
      <c r="A9" s="76" t="s">
        <v>61</v>
      </c>
      <c r="B9" s="78"/>
      <c r="C9" s="20"/>
      <c r="D9" s="20"/>
      <c r="E9" s="117">
        <v>0.99299999999999999</v>
      </c>
      <c r="F9" s="20"/>
      <c r="G9" s="117">
        <f>G8/G6</f>
        <v>0.99323934901691679</v>
      </c>
      <c r="H9" s="20"/>
      <c r="I9" s="117">
        <f>I8/I6</f>
        <v>0.95632741703759527</v>
      </c>
      <c r="J9" s="20"/>
      <c r="K9" s="5"/>
      <c r="L9" s="20"/>
      <c r="M9" s="5"/>
      <c r="N9" s="20"/>
      <c r="O9" s="5"/>
      <c r="P9" s="20"/>
      <c r="Q9" s="5"/>
      <c r="R9" s="20"/>
      <c r="S9" s="5"/>
      <c r="T9" s="20"/>
      <c r="U9" s="5"/>
      <c r="V9" s="20"/>
      <c r="W9" s="5"/>
      <c r="X9" s="20"/>
      <c r="Y9" s="5"/>
      <c r="Z9" s="20"/>
      <c r="AA9" s="5"/>
      <c r="AB9" s="20"/>
      <c r="AC9" s="5"/>
      <c r="AD9" s="20"/>
      <c r="AE9" s="5"/>
      <c r="AF9" s="20"/>
      <c r="AG9" s="5"/>
      <c r="AH9" s="20"/>
      <c r="AI9" s="5"/>
      <c r="AJ9" s="20"/>
      <c r="AK9" s="5"/>
      <c r="AL9" s="20"/>
      <c r="AM9" s="5"/>
      <c r="AN9" s="20"/>
      <c r="AO9" s="5"/>
      <c r="AP9" s="20"/>
      <c r="AQ9" s="5"/>
      <c r="AR9" s="20"/>
      <c r="AS9" s="5"/>
      <c r="AT9" s="20"/>
      <c r="AU9" s="5"/>
      <c r="AV9" s="20"/>
      <c r="AW9" s="5"/>
      <c r="AX9" s="20"/>
      <c r="AY9" s="5"/>
      <c r="AZ9" s="20"/>
      <c r="BA9" s="5"/>
      <c r="BB9" s="20"/>
    </row>
    <row r="10" spans="1:54">
      <c r="A10" s="40" t="s">
        <v>6</v>
      </c>
      <c r="B10" s="80"/>
      <c r="C10" s="80"/>
      <c r="D10" s="80"/>
      <c r="E10" s="81" t="s">
        <v>964</v>
      </c>
      <c r="F10" s="80"/>
      <c r="G10" s="5" t="s">
        <v>1045</v>
      </c>
      <c r="H10" s="80"/>
      <c r="I10" s="5" t="s">
        <v>1045</v>
      </c>
      <c r="J10" s="80"/>
      <c r="K10" s="5"/>
      <c r="L10" s="80"/>
      <c r="M10" s="5"/>
      <c r="N10" s="80"/>
      <c r="O10" s="5"/>
      <c r="P10" s="80"/>
      <c r="Q10" s="5"/>
      <c r="R10" s="80"/>
      <c r="S10" s="5"/>
      <c r="T10" s="80"/>
      <c r="U10" s="5"/>
      <c r="V10" s="80"/>
      <c r="W10" s="5"/>
      <c r="X10" s="80"/>
      <c r="Y10" s="5"/>
      <c r="Z10" s="80"/>
      <c r="AA10" s="5"/>
      <c r="AB10" s="80"/>
      <c r="AC10" s="5"/>
      <c r="AD10" s="80"/>
      <c r="AE10" s="5"/>
      <c r="AF10" s="80"/>
      <c r="AG10" s="5"/>
      <c r="AH10" s="80"/>
      <c r="AI10" s="5"/>
      <c r="AJ10" s="80"/>
      <c r="AK10" s="5"/>
      <c r="AL10" s="80"/>
      <c r="AM10" s="5"/>
      <c r="AN10" s="80"/>
      <c r="AO10" s="5"/>
      <c r="AP10" s="80"/>
      <c r="AQ10" s="5"/>
      <c r="AR10" s="80"/>
      <c r="AS10" s="5"/>
      <c r="AT10" s="80"/>
      <c r="AU10" s="5"/>
      <c r="AV10" s="80"/>
      <c r="AW10" s="5"/>
      <c r="AX10" s="80"/>
      <c r="AY10" s="5"/>
      <c r="AZ10" s="80"/>
      <c r="BA10" s="5"/>
      <c r="BB10" s="80"/>
    </row>
    <row r="11" spans="1:54" ht="31.5">
      <c r="A11" s="40" t="s">
        <v>137</v>
      </c>
      <c r="B11" s="40" t="s">
        <v>138</v>
      </c>
      <c r="C11" s="40" t="s">
        <v>139</v>
      </c>
      <c r="D11" s="40" t="s">
        <v>136</v>
      </c>
      <c r="E11" s="82" t="s">
        <v>41</v>
      </c>
      <c r="F11" s="83" t="s">
        <v>26</v>
      </c>
      <c r="G11" s="84" t="s">
        <v>41</v>
      </c>
      <c r="H11" s="83" t="s">
        <v>26</v>
      </c>
      <c r="I11" s="84" t="s">
        <v>41</v>
      </c>
      <c r="J11" s="83" t="s">
        <v>26</v>
      </c>
      <c r="K11" s="84" t="s">
        <v>41</v>
      </c>
      <c r="L11" s="83" t="s">
        <v>26</v>
      </c>
      <c r="M11" s="84" t="s">
        <v>41</v>
      </c>
      <c r="N11" s="83" t="s">
        <v>26</v>
      </c>
      <c r="O11" s="84" t="s">
        <v>41</v>
      </c>
      <c r="P11" s="83" t="s">
        <v>26</v>
      </c>
      <c r="Q11" s="84" t="s">
        <v>41</v>
      </c>
      <c r="R11" s="83" t="s">
        <v>26</v>
      </c>
      <c r="S11" s="84" t="s">
        <v>41</v>
      </c>
      <c r="T11" s="83" t="s">
        <v>26</v>
      </c>
      <c r="U11" s="84" t="s">
        <v>41</v>
      </c>
      <c r="V11" s="83" t="s">
        <v>26</v>
      </c>
      <c r="W11" s="84" t="s">
        <v>41</v>
      </c>
      <c r="X11" s="83" t="s">
        <v>26</v>
      </c>
      <c r="Y11" s="84" t="s">
        <v>41</v>
      </c>
      <c r="Z11" s="83" t="s">
        <v>26</v>
      </c>
      <c r="AA11" s="84" t="s">
        <v>41</v>
      </c>
      <c r="AB11" s="83" t="s">
        <v>26</v>
      </c>
      <c r="AC11" s="84" t="s">
        <v>41</v>
      </c>
      <c r="AD11" s="83" t="s">
        <v>26</v>
      </c>
      <c r="AE11" s="84" t="s">
        <v>41</v>
      </c>
      <c r="AF11" s="83" t="s">
        <v>26</v>
      </c>
      <c r="AG11" s="84" t="s">
        <v>41</v>
      </c>
      <c r="AH11" s="83" t="s">
        <v>26</v>
      </c>
      <c r="AI11" s="84" t="s">
        <v>41</v>
      </c>
      <c r="AJ11" s="83" t="s">
        <v>26</v>
      </c>
      <c r="AK11" s="84" t="s">
        <v>41</v>
      </c>
      <c r="AL11" s="83" t="s">
        <v>26</v>
      </c>
      <c r="AM11" s="84" t="s">
        <v>41</v>
      </c>
      <c r="AN11" s="83" t="s">
        <v>26</v>
      </c>
      <c r="AO11" s="84" t="s">
        <v>41</v>
      </c>
      <c r="AP11" s="83" t="s">
        <v>26</v>
      </c>
      <c r="AQ11" s="84" t="s">
        <v>41</v>
      </c>
      <c r="AR11" s="83" t="s">
        <v>26</v>
      </c>
      <c r="AS11" s="84" t="s">
        <v>41</v>
      </c>
      <c r="AT11" s="83" t="s">
        <v>26</v>
      </c>
      <c r="AU11" s="84" t="s">
        <v>41</v>
      </c>
      <c r="AV11" s="83" t="s">
        <v>26</v>
      </c>
      <c r="AW11" s="84" t="s">
        <v>41</v>
      </c>
      <c r="AX11" s="83" t="s">
        <v>26</v>
      </c>
      <c r="AY11" s="84" t="s">
        <v>41</v>
      </c>
      <c r="AZ11" s="83" t="s">
        <v>26</v>
      </c>
      <c r="BA11" s="84" t="s">
        <v>41</v>
      </c>
      <c r="BB11" s="83" t="s">
        <v>26</v>
      </c>
    </row>
    <row r="12" spans="1:54" ht="42">
      <c r="A12" s="2" t="s">
        <v>812</v>
      </c>
      <c r="B12" s="11" t="s">
        <v>808</v>
      </c>
      <c r="C12" s="2" t="s">
        <v>809</v>
      </c>
      <c r="D12" s="2" t="s">
        <v>810</v>
      </c>
      <c r="E12" s="79">
        <v>2940730</v>
      </c>
      <c r="F12" s="148">
        <v>0.38500000000000001</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ht="42">
      <c r="A13" s="2" t="s">
        <v>812</v>
      </c>
      <c r="B13" s="11" t="s">
        <v>808</v>
      </c>
      <c r="C13" s="2" t="s">
        <v>809</v>
      </c>
      <c r="D13" s="2" t="s">
        <v>811</v>
      </c>
      <c r="E13" s="79">
        <v>4705685</v>
      </c>
      <c r="F13" s="85">
        <v>0.61499999999999999</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c r="A14" s="2" t="s">
        <v>1039</v>
      </c>
      <c r="B14" s="2" t="s">
        <v>1040</v>
      </c>
      <c r="C14" s="2" t="s">
        <v>1041</v>
      </c>
      <c r="D14" s="2" t="s">
        <v>810</v>
      </c>
      <c r="E14" s="7"/>
      <c r="F14" s="74"/>
      <c r="G14" s="2">
        <v>1571874</v>
      </c>
      <c r="H14" s="38">
        <f>G14/$G$8</f>
        <v>0.3821151868199561</v>
      </c>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c r="A15" s="2" t="s">
        <v>1039</v>
      </c>
      <c r="B15" s="2" t="s">
        <v>1040</v>
      </c>
      <c r="C15" s="2" t="s">
        <v>1041</v>
      </c>
      <c r="D15" s="2" t="s">
        <v>811</v>
      </c>
      <c r="E15" s="7"/>
      <c r="F15" s="74"/>
      <c r="G15" s="2">
        <v>2509395</v>
      </c>
      <c r="H15" s="38">
        <f>G15/$G$8</f>
        <v>0.61002213868927391</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c r="A16" s="2" t="s">
        <v>1042</v>
      </c>
      <c r="B16" s="2" t="s">
        <v>1043</v>
      </c>
      <c r="C16" s="2" t="s">
        <v>1044</v>
      </c>
      <c r="D16" s="2" t="s">
        <v>810</v>
      </c>
      <c r="E16" s="7"/>
      <c r="F16" s="4"/>
      <c r="G16" s="7"/>
      <c r="H16" s="4"/>
      <c r="I16" s="7">
        <v>3122628</v>
      </c>
      <c r="J16" s="203">
        <f>I16/$I$8</f>
        <v>0.48487078820221474</v>
      </c>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c r="A17" s="2" t="s">
        <v>1042</v>
      </c>
      <c r="B17" s="2" t="s">
        <v>1043</v>
      </c>
      <c r="C17" s="2" t="s">
        <v>1044</v>
      </c>
      <c r="D17" s="2" t="s">
        <v>811</v>
      </c>
      <c r="E17" s="7"/>
      <c r="F17" s="4"/>
      <c r="G17" s="7"/>
      <c r="H17" s="4"/>
      <c r="I17" s="7">
        <v>3317496</v>
      </c>
      <c r="J17" s="203">
        <f>I17/$I$8</f>
        <v>0.51512921179778526</v>
      </c>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c r="A19" s="2"/>
      <c r="B19" s="2"/>
      <c r="C19" s="11"/>
      <c r="D19" s="11"/>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c r="A21" s="2"/>
      <c r="B21" s="2"/>
      <c r="C21" s="11"/>
      <c r="D21" s="11"/>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c r="A22" s="2"/>
      <c r="B22" s="2"/>
      <c r="C22" s="11"/>
      <c r="D22" s="11"/>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c r="A23" s="2"/>
      <c r="B23" s="2"/>
      <c r="C23" s="11"/>
      <c r="D23" s="11"/>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F30"/>
  <sheetViews>
    <sheetView zoomScaleNormal="100" workbookViewId="0">
      <pane xSplit="1" ySplit="2" topLeftCell="Q3" activePane="bottomRight" state="frozen"/>
      <selection activeCell="B3" sqref="B3"/>
      <selection pane="topRight" activeCell="B3" sqref="B3"/>
      <selection pane="bottomLeft" activeCell="B3" sqref="B3"/>
      <selection pane="bottomRight" activeCell="W1" sqref="W1:AF1048576"/>
    </sheetView>
  </sheetViews>
  <sheetFormatPr defaultColWidth="9.08984375" defaultRowHeight="13.5" customHeight="1"/>
  <cols>
    <col min="1" max="1" width="9.08984375" style="3"/>
    <col min="2" max="3" width="10.36328125" style="3" customWidth="1"/>
    <col min="4" max="7" width="9.08984375" style="3"/>
    <col min="8" max="9" width="11.08984375" style="3" customWidth="1"/>
    <col min="10" max="22" width="9.08984375" style="3"/>
    <col min="23" max="32" width="9.08984375" style="212"/>
    <col min="33" max="16384" width="9.08984375" style="3"/>
  </cols>
  <sheetData>
    <row r="1" spans="1:32" ht="13.5" customHeight="1">
      <c r="A1" s="76" t="s">
        <v>64</v>
      </c>
      <c r="B1" s="78">
        <f>VALUE(RIGHT(B20,4))</f>
        <v>1992</v>
      </c>
      <c r="C1" s="78">
        <f t="shared" ref="C1:W1" si="0">VALUE(RIGHT(C20,4))</f>
        <v>1993</v>
      </c>
      <c r="D1" s="78">
        <f t="shared" si="0"/>
        <v>1994</v>
      </c>
      <c r="E1" s="78">
        <f t="shared" si="0"/>
        <v>1995</v>
      </c>
      <c r="F1" s="78">
        <f t="shared" si="0"/>
        <v>1996</v>
      </c>
      <c r="G1" s="78">
        <f t="shared" si="0"/>
        <v>1997</v>
      </c>
      <c r="H1" s="78">
        <f t="shared" si="0"/>
        <v>1998</v>
      </c>
      <c r="I1" s="78">
        <f t="shared" ref="I1" si="1">VALUE(RIGHT(I20,4))</f>
        <v>1999</v>
      </c>
      <c r="J1" s="78">
        <f t="shared" si="0"/>
        <v>2000</v>
      </c>
      <c r="K1" s="78">
        <f t="shared" si="0"/>
        <v>2001</v>
      </c>
      <c r="L1" s="78">
        <f t="shared" si="0"/>
        <v>2002</v>
      </c>
      <c r="M1" s="78">
        <f t="shared" si="0"/>
        <v>2003</v>
      </c>
      <c r="N1" s="78">
        <f t="shared" si="0"/>
        <v>2004</v>
      </c>
      <c r="O1" s="78">
        <f t="shared" si="0"/>
        <v>2005</v>
      </c>
      <c r="P1" s="78">
        <f t="shared" si="0"/>
        <v>2006</v>
      </c>
      <c r="Q1" s="78">
        <f t="shared" si="0"/>
        <v>2007</v>
      </c>
      <c r="R1" s="78">
        <f t="shared" si="0"/>
        <v>2008</v>
      </c>
      <c r="S1" s="78">
        <f t="shared" si="0"/>
        <v>2009</v>
      </c>
      <c r="T1" s="78">
        <f t="shared" si="0"/>
        <v>2010</v>
      </c>
      <c r="U1" s="78">
        <f t="shared" si="0"/>
        <v>2011</v>
      </c>
      <c r="V1" s="78">
        <f t="shared" ref="V1:AF1" si="2">VALUE(RIGHT(V20,4))</f>
        <v>2012</v>
      </c>
      <c r="W1" s="78">
        <f t="shared" si="2"/>
        <v>2013</v>
      </c>
      <c r="X1" s="78">
        <f t="shared" si="2"/>
        <v>2014</v>
      </c>
      <c r="Y1" s="78">
        <f t="shared" si="2"/>
        <v>2015</v>
      </c>
      <c r="Z1" s="78">
        <f t="shared" si="2"/>
        <v>2016</v>
      </c>
      <c r="AA1" s="78">
        <f t="shared" si="2"/>
        <v>2017</v>
      </c>
      <c r="AB1" s="78">
        <f t="shared" si="2"/>
        <v>2018</v>
      </c>
      <c r="AC1" s="78">
        <f t="shared" si="2"/>
        <v>2019</v>
      </c>
      <c r="AD1" s="78">
        <f t="shared" si="2"/>
        <v>2020</v>
      </c>
      <c r="AE1" s="78">
        <f t="shared" si="2"/>
        <v>2021</v>
      </c>
      <c r="AF1" s="78">
        <f t="shared" si="2"/>
        <v>2022</v>
      </c>
    </row>
    <row r="2" spans="1:32" ht="13.5" customHeight="1">
      <c r="A2" s="76" t="s">
        <v>65</v>
      </c>
      <c r="B2" s="78">
        <f>B1-1</f>
        <v>1991</v>
      </c>
      <c r="C2" s="78">
        <f t="shared" ref="C2:W2" si="3">C1-1</f>
        <v>1992</v>
      </c>
      <c r="D2" s="78">
        <f t="shared" si="3"/>
        <v>1993</v>
      </c>
      <c r="E2" s="78">
        <f t="shared" si="3"/>
        <v>1994</v>
      </c>
      <c r="F2" s="78">
        <f t="shared" si="3"/>
        <v>1995</v>
      </c>
      <c r="G2" s="78">
        <f t="shared" si="3"/>
        <v>1996</v>
      </c>
      <c r="H2" s="78">
        <f t="shared" si="3"/>
        <v>1997</v>
      </c>
      <c r="I2" s="78">
        <f t="shared" ref="I2" si="4">I1-1</f>
        <v>1998</v>
      </c>
      <c r="J2" s="78">
        <f t="shared" si="3"/>
        <v>1999</v>
      </c>
      <c r="K2" s="78">
        <f t="shared" si="3"/>
        <v>2000</v>
      </c>
      <c r="L2" s="78">
        <f t="shared" si="3"/>
        <v>2001</v>
      </c>
      <c r="M2" s="78">
        <f t="shared" si="3"/>
        <v>2002</v>
      </c>
      <c r="N2" s="78">
        <f t="shared" si="3"/>
        <v>2003</v>
      </c>
      <c r="O2" s="78">
        <f t="shared" si="3"/>
        <v>2004</v>
      </c>
      <c r="P2" s="78">
        <f t="shared" si="3"/>
        <v>2005</v>
      </c>
      <c r="Q2" s="78">
        <f t="shared" si="3"/>
        <v>2006</v>
      </c>
      <c r="R2" s="78">
        <f t="shared" si="3"/>
        <v>2007</v>
      </c>
      <c r="S2" s="78">
        <f t="shared" si="3"/>
        <v>2008</v>
      </c>
      <c r="T2" s="78">
        <f t="shared" si="3"/>
        <v>2009</v>
      </c>
      <c r="U2" s="78">
        <f t="shared" si="3"/>
        <v>2010</v>
      </c>
      <c r="V2" s="78">
        <f t="shared" ref="V2:AF2" si="5">V1-1</f>
        <v>2011</v>
      </c>
      <c r="W2" s="78">
        <f t="shared" si="5"/>
        <v>2012</v>
      </c>
      <c r="X2" s="78">
        <f t="shared" si="5"/>
        <v>2013</v>
      </c>
      <c r="Y2" s="78">
        <f t="shared" si="5"/>
        <v>2014</v>
      </c>
      <c r="Z2" s="78">
        <f t="shared" si="5"/>
        <v>2015</v>
      </c>
      <c r="AA2" s="78">
        <f t="shared" si="5"/>
        <v>2016</v>
      </c>
      <c r="AB2" s="78">
        <f t="shared" si="5"/>
        <v>2017</v>
      </c>
      <c r="AC2" s="78">
        <f t="shared" si="5"/>
        <v>2018</v>
      </c>
      <c r="AD2" s="78">
        <f t="shared" si="5"/>
        <v>2019</v>
      </c>
      <c r="AE2" s="78">
        <f t="shared" si="5"/>
        <v>2020</v>
      </c>
      <c r="AF2" s="78">
        <f t="shared" si="5"/>
        <v>2021</v>
      </c>
    </row>
    <row r="3" spans="1:32" ht="13.5" customHeight="1">
      <c r="A3" s="76" t="s">
        <v>66</v>
      </c>
      <c r="B3" s="134" t="s">
        <v>813</v>
      </c>
      <c r="C3" s="134" t="s">
        <v>813</v>
      </c>
      <c r="D3" s="134" t="s">
        <v>813</v>
      </c>
      <c r="E3" s="134" t="s">
        <v>813</v>
      </c>
      <c r="F3" s="134" t="s">
        <v>813</v>
      </c>
      <c r="G3" s="134" t="s">
        <v>813</v>
      </c>
      <c r="H3" s="134" t="s">
        <v>813</v>
      </c>
      <c r="I3" s="134" t="s">
        <v>813</v>
      </c>
      <c r="J3" s="134" t="s">
        <v>813</v>
      </c>
      <c r="K3" s="134" t="s">
        <v>813</v>
      </c>
      <c r="L3" s="134" t="s">
        <v>813</v>
      </c>
      <c r="M3" s="134" t="s">
        <v>813</v>
      </c>
      <c r="N3" s="134" t="s">
        <v>813</v>
      </c>
      <c r="O3" s="134" t="s">
        <v>813</v>
      </c>
      <c r="P3" s="134" t="s">
        <v>813</v>
      </c>
      <c r="Q3" s="134" t="s">
        <v>813</v>
      </c>
      <c r="R3" s="134" t="s">
        <v>813</v>
      </c>
      <c r="S3" s="134" t="s">
        <v>813</v>
      </c>
      <c r="T3" s="134" t="s">
        <v>813</v>
      </c>
      <c r="U3" s="134" t="s">
        <v>813</v>
      </c>
      <c r="V3" s="134" t="s">
        <v>813</v>
      </c>
      <c r="W3" s="212" t="s">
        <v>813</v>
      </c>
      <c r="X3" s="212" t="s">
        <v>813</v>
      </c>
      <c r="Y3" s="212" t="s">
        <v>813</v>
      </c>
      <c r="Z3" s="212" t="s">
        <v>813</v>
      </c>
      <c r="AA3" s="212" t="s">
        <v>813</v>
      </c>
      <c r="AB3" s="212" t="s">
        <v>813</v>
      </c>
      <c r="AC3" s="212" t="s">
        <v>813</v>
      </c>
      <c r="AD3" s="212" t="s">
        <v>813</v>
      </c>
      <c r="AE3" s="212" t="s">
        <v>813</v>
      </c>
      <c r="AF3" s="212" t="s">
        <v>813</v>
      </c>
    </row>
    <row r="4" spans="1:32" ht="13.5" customHeight="1">
      <c r="A4" s="76" t="s">
        <v>67</v>
      </c>
      <c r="B4" s="134" t="s">
        <v>814</v>
      </c>
      <c r="C4" s="134" t="s">
        <v>815</v>
      </c>
      <c r="D4" s="134" t="s">
        <v>815</v>
      </c>
      <c r="E4" s="134" t="s">
        <v>815</v>
      </c>
      <c r="F4" s="134" t="s">
        <v>815</v>
      </c>
      <c r="G4" s="134" t="s">
        <v>815</v>
      </c>
      <c r="H4" s="134" t="s">
        <v>815</v>
      </c>
      <c r="I4" s="134" t="s">
        <v>815</v>
      </c>
      <c r="J4" s="134" t="s">
        <v>815</v>
      </c>
      <c r="K4" s="134" t="s">
        <v>815</v>
      </c>
      <c r="L4" s="134" t="s">
        <v>815</v>
      </c>
      <c r="M4" s="134" t="s">
        <v>815</v>
      </c>
      <c r="N4" s="134" t="s">
        <v>815</v>
      </c>
      <c r="O4" s="134" t="s">
        <v>815</v>
      </c>
      <c r="P4" s="134" t="s">
        <v>815</v>
      </c>
      <c r="Q4" s="134" t="s">
        <v>815</v>
      </c>
      <c r="R4" s="134" t="s">
        <v>815</v>
      </c>
      <c r="S4" s="134" t="s">
        <v>815</v>
      </c>
      <c r="T4" s="134" t="s">
        <v>815</v>
      </c>
      <c r="U4" s="134" t="s">
        <v>815</v>
      </c>
      <c r="V4" s="134" t="s">
        <v>814</v>
      </c>
      <c r="W4" s="212" t="s">
        <v>1101</v>
      </c>
      <c r="X4" s="212" t="s">
        <v>1101</v>
      </c>
      <c r="Y4" s="212" t="s">
        <v>1101</v>
      </c>
      <c r="Z4" s="212" t="s">
        <v>1101</v>
      </c>
      <c r="AA4" s="212" t="s">
        <v>1032</v>
      </c>
      <c r="AB4" s="212" t="s">
        <v>1032</v>
      </c>
      <c r="AC4" s="212" t="s">
        <v>1032</v>
      </c>
      <c r="AD4" s="212" t="s">
        <v>1032</v>
      </c>
      <c r="AE4" s="212" t="s">
        <v>1032</v>
      </c>
      <c r="AF4" s="212" t="s">
        <v>1032</v>
      </c>
    </row>
    <row r="5" spans="1:32" ht="13.5" customHeight="1">
      <c r="A5" s="76" t="s">
        <v>68</v>
      </c>
      <c r="B5" s="134" t="s">
        <v>815</v>
      </c>
      <c r="C5" s="134" t="s">
        <v>814</v>
      </c>
      <c r="D5" s="134" t="s">
        <v>814</v>
      </c>
      <c r="E5" s="134" t="s">
        <v>814</v>
      </c>
      <c r="F5" s="134" t="s">
        <v>814</v>
      </c>
      <c r="G5" s="134" t="s">
        <v>814</v>
      </c>
      <c r="H5" s="134" t="s">
        <v>814</v>
      </c>
      <c r="I5" s="134" t="s">
        <v>814</v>
      </c>
      <c r="J5" s="134" t="s">
        <v>814</v>
      </c>
      <c r="K5" s="134"/>
      <c r="L5" s="134" t="s">
        <v>814</v>
      </c>
      <c r="M5" s="134"/>
      <c r="N5" s="134" t="s">
        <v>814</v>
      </c>
      <c r="O5" s="134" t="s">
        <v>814</v>
      </c>
      <c r="P5" s="134" t="s">
        <v>814</v>
      </c>
      <c r="Q5" s="134"/>
      <c r="R5" s="134"/>
      <c r="S5" s="134"/>
      <c r="T5" s="134" t="s">
        <v>814</v>
      </c>
      <c r="U5" s="134" t="s">
        <v>814</v>
      </c>
      <c r="V5" s="134" t="s">
        <v>815</v>
      </c>
      <c r="W5" s="212" t="s">
        <v>814</v>
      </c>
      <c r="X5" s="212" t="s">
        <v>814</v>
      </c>
      <c r="Y5" s="212" t="s">
        <v>814</v>
      </c>
      <c r="AA5" s="212" t="s">
        <v>1033</v>
      </c>
      <c r="AB5" s="212" t="s">
        <v>1033</v>
      </c>
      <c r="AC5" s="212" t="s">
        <v>1033</v>
      </c>
      <c r="AD5" s="212" t="s">
        <v>1033</v>
      </c>
      <c r="AE5" s="212" t="s">
        <v>1102</v>
      </c>
      <c r="AF5" s="212" t="s">
        <v>1033</v>
      </c>
    </row>
    <row r="6" spans="1:32" ht="13.5" customHeight="1">
      <c r="A6" s="76" t="s">
        <v>69</v>
      </c>
      <c r="B6" s="134"/>
      <c r="C6" s="134"/>
      <c r="D6" s="134"/>
      <c r="E6" s="134"/>
      <c r="F6" s="134"/>
      <c r="G6" s="134"/>
      <c r="H6" s="134"/>
      <c r="I6" s="134"/>
      <c r="J6" s="134"/>
      <c r="K6" s="134"/>
      <c r="L6" s="134"/>
      <c r="M6" s="134"/>
      <c r="N6" s="134"/>
      <c r="O6" s="134"/>
      <c r="P6" s="134"/>
      <c r="Q6" s="134"/>
      <c r="R6" s="134"/>
      <c r="S6" s="134"/>
      <c r="T6" s="134"/>
      <c r="U6" s="134"/>
      <c r="V6" s="134"/>
    </row>
    <row r="7" spans="1:32" ht="13.5" customHeight="1">
      <c r="A7" s="76" t="s">
        <v>82</v>
      </c>
      <c r="B7" s="134"/>
      <c r="C7" s="134"/>
      <c r="D7" s="134"/>
      <c r="E7" s="134"/>
      <c r="F7" s="134"/>
      <c r="G7" s="134"/>
      <c r="H7" s="134"/>
      <c r="I7" s="134"/>
      <c r="J7" s="134"/>
      <c r="K7" s="134"/>
      <c r="L7" s="134"/>
      <c r="M7" s="134"/>
      <c r="N7" s="134"/>
      <c r="O7" s="134"/>
      <c r="P7" s="134"/>
      <c r="Q7" s="134"/>
      <c r="R7" s="134"/>
      <c r="S7" s="134"/>
      <c r="T7" s="134"/>
      <c r="U7" s="134"/>
      <c r="V7" s="134"/>
    </row>
    <row r="8" spans="1:32" ht="13.5" customHeight="1">
      <c r="A8" s="76" t="s">
        <v>70</v>
      </c>
      <c r="B8" s="134"/>
      <c r="C8" s="134"/>
      <c r="D8" s="134"/>
      <c r="E8" s="134"/>
      <c r="F8" s="134"/>
      <c r="G8" s="134"/>
      <c r="H8" s="134"/>
      <c r="I8" s="134"/>
      <c r="J8" s="134"/>
      <c r="K8" s="134"/>
      <c r="L8" s="134"/>
      <c r="M8" s="134"/>
      <c r="N8" s="134"/>
      <c r="O8" s="134"/>
      <c r="P8" s="134"/>
      <c r="Q8" s="134"/>
      <c r="R8" s="134"/>
      <c r="S8" s="134"/>
      <c r="T8" s="134"/>
      <c r="U8" s="134"/>
      <c r="V8" s="134"/>
    </row>
    <row r="9" spans="1:32" ht="13.5" customHeight="1">
      <c r="A9" s="76" t="s">
        <v>71</v>
      </c>
      <c r="B9" s="134"/>
      <c r="C9" s="134"/>
      <c r="D9" s="134"/>
      <c r="E9" s="134"/>
      <c r="F9" s="134"/>
      <c r="G9" s="134"/>
      <c r="H9" s="134"/>
      <c r="I9" s="134"/>
      <c r="J9" s="134"/>
      <c r="K9" s="134"/>
      <c r="L9" s="134"/>
      <c r="M9" s="134"/>
      <c r="N9" s="134"/>
      <c r="O9" s="134"/>
      <c r="P9" s="134"/>
      <c r="Q9" s="134"/>
      <c r="R9" s="134"/>
      <c r="S9" s="134"/>
      <c r="T9" s="134"/>
      <c r="U9" s="134"/>
      <c r="V9" s="134"/>
    </row>
    <row r="10" spans="1:32" ht="15" customHeight="1">
      <c r="A10" s="135" t="s">
        <v>126</v>
      </c>
      <c r="B10" s="134" t="s">
        <v>816</v>
      </c>
      <c r="C10" s="134" t="s">
        <v>817</v>
      </c>
      <c r="D10" s="134" t="s">
        <v>816</v>
      </c>
      <c r="E10" s="134" t="s">
        <v>816</v>
      </c>
      <c r="F10" s="134" t="s">
        <v>816</v>
      </c>
      <c r="G10" s="134" t="s">
        <v>818</v>
      </c>
      <c r="H10" s="134" t="s">
        <v>819</v>
      </c>
      <c r="I10" s="134" t="s">
        <v>816</v>
      </c>
      <c r="J10" s="134" t="s">
        <v>819</v>
      </c>
      <c r="K10" s="134" t="s">
        <v>819</v>
      </c>
      <c r="L10" s="134" t="s">
        <v>819</v>
      </c>
      <c r="M10" s="134" t="s">
        <v>819</v>
      </c>
      <c r="N10" s="134" t="s">
        <v>819</v>
      </c>
      <c r="O10" s="134" t="s">
        <v>819</v>
      </c>
      <c r="P10" s="134" t="s">
        <v>819</v>
      </c>
      <c r="Q10" s="134" t="s">
        <v>819</v>
      </c>
      <c r="R10" s="134" t="s">
        <v>819</v>
      </c>
      <c r="S10" s="134" t="s">
        <v>819</v>
      </c>
      <c r="T10" s="134" t="s">
        <v>819</v>
      </c>
      <c r="U10" s="134" t="s">
        <v>819</v>
      </c>
      <c r="V10" s="134" t="s">
        <v>819</v>
      </c>
      <c r="W10" s="212" t="s">
        <v>819</v>
      </c>
      <c r="X10" s="212" t="s">
        <v>819</v>
      </c>
      <c r="Y10" s="212" t="s">
        <v>819</v>
      </c>
      <c r="Z10" s="212" t="s">
        <v>819</v>
      </c>
      <c r="AA10" s="212" t="s">
        <v>819</v>
      </c>
      <c r="AB10" s="212" t="s">
        <v>1103</v>
      </c>
      <c r="AC10" s="212" t="s">
        <v>1104</v>
      </c>
      <c r="AD10" s="212" t="s">
        <v>1105</v>
      </c>
      <c r="AE10" s="212" t="s">
        <v>1106</v>
      </c>
      <c r="AF10" s="212" t="s">
        <v>1107</v>
      </c>
    </row>
    <row r="11" spans="1:32" ht="13.5" customHeight="1">
      <c r="A11" s="76" t="s">
        <v>72</v>
      </c>
      <c r="B11" s="134" t="s">
        <v>820</v>
      </c>
      <c r="C11" s="134" t="s">
        <v>820</v>
      </c>
      <c r="D11" s="134" t="s">
        <v>820</v>
      </c>
      <c r="E11" s="134" t="s">
        <v>820</v>
      </c>
      <c r="F11" s="134" t="s">
        <v>820</v>
      </c>
      <c r="G11" s="134" t="s">
        <v>820</v>
      </c>
      <c r="H11" s="134" t="s">
        <v>820</v>
      </c>
      <c r="I11" s="134" t="s">
        <v>820</v>
      </c>
      <c r="J11" s="134" t="s">
        <v>820</v>
      </c>
      <c r="K11" s="134" t="s">
        <v>820</v>
      </c>
      <c r="L11" s="134" t="s">
        <v>820</v>
      </c>
      <c r="M11" s="134" t="s">
        <v>820</v>
      </c>
      <c r="N11" s="134" t="s">
        <v>820</v>
      </c>
      <c r="O11" s="134" t="s">
        <v>820</v>
      </c>
      <c r="P11" s="134" t="s">
        <v>820</v>
      </c>
      <c r="Q11" s="134" t="s">
        <v>820</v>
      </c>
      <c r="R11" s="134" t="s">
        <v>820</v>
      </c>
      <c r="S11" s="134" t="s">
        <v>820</v>
      </c>
      <c r="T11" s="134" t="s">
        <v>820</v>
      </c>
      <c r="U11" s="134" t="s">
        <v>820</v>
      </c>
      <c r="V11" s="134" t="s">
        <v>821</v>
      </c>
      <c r="W11" s="212" t="s">
        <v>1108</v>
      </c>
      <c r="X11" s="212" t="s">
        <v>1108</v>
      </c>
      <c r="Y11" s="212" t="s">
        <v>1108</v>
      </c>
      <c r="Z11" s="212" t="s">
        <v>1108</v>
      </c>
      <c r="AA11" s="212" t="s">
        <v>1108</v>
      </c>
      <c r="AB11" s="212" t="s">
        <v>1108</v>
      </c>
      <c r="AC11" s="212" t="s">
        <v>1108</v>
      </c>
      <c r="AD11" s="212" t="s">
        <v>1108</v>
      </c>
      <c r="AE11" s="212" t="s">
        <v>1108</v>
      </c>
      <c r="AF11" s="212" t="s">
        <v>1108</v>
      </c>
    </row>
    <row r="12" spans="1:32" ht="13.5" customHeight="1">
      <c r="A12" s="76" t="s">
        <v>73</v>
      </c>
      <c r="B12" s="134" t="s">
        <v>822</v>
      </c>
      <c r="C12" s="134" t="s">
        <v>823</v>
      </c>
      <c r="D12" s="134" t="s">
        <v>824</v>
      </c>
      <c r="E12" s="134" t="s">
        <v>825</v>
      </c>
      <c r="F12" s="134" t="s">
        <v>826</v>
      </c>
      <c r="G12" s="134" t="s">
        <v>827</v>
      </c>
      <c r="H12" s="134" t="s">
        <v>828</v>
      </c>
      <c r="I12" s="134" t="s">
        <v>829</v>
      </c>
      <c r="J12" s="134" t="s">
        <v>830</v>
      </c>
      <c r="K12" s="134" t="s">
        <v>831</v>
      </c>
      <c r="L12" s="134" t="s">
        <v>832</v>
      </c>
      <c r="M12" s="134" t="s">
        <v>833</v>
      </c>
      <c r="N12" s="134" t="s">
        <v>834</v>
      </c>
      <c r="O12" s="134" t="s">
        <v>835</v>
      </c>
      <c r="P12" s="134" t="s">
        <v>836</v>
      </c>
      <c r="Q12" s="134" t="s">
        <v>837</v>
      </c>
      <c r="R12" s="134" t="s">
        <v>838</v>
      </c>
      <c r="S12" s="134" t="s">
        <v>839</v>
      </c>
      <c r="T12" s="134" t="s">
        <v>840</v>
      </c>
      <c r="U12" s="134" t="s">
        <v>841</v>
      </c>
      <c r="V12" s="134" t="s">
        <v>842</v>
      </c>
      <c r="W12" s="212" t="s">
        <v>993</v>
      </c>
      <c r="X12" s="212" t="s">
        <v>1109</v>
      </c>
      <c r="Y12" s="212" t="s">
        <v>1110</v>
      </c>
      <c r="Z12" s="212" t="s">
        <v>1111</v>
      </c>
      <c r="AA12" s="212" t="s">
        <v>1030</v>
      </c>
      <c r="AB12" s="212" t="s">
        <v>1112</v>
      </c>
      <c r="AC12" s="212" t="s">
        <v>1113</v>
      </c>
      <c r="AD12" s="212" t="s">
        <v>1114</v>
      </c>
      <c r="AE12" s="212" t="s">
        <v>1115</v>
      </c>
      <c r="AF12" s="212" t="s">
        <v>1116</v>
      </c>
    </row>
    <row r="13" spans="1:32" ht="13.5" customHeight="1">
      <c r="A13" s="136" t="s">
        <v>74</v>
      </c>
      <c r="B13" s="134" t="s">
        <v>843</v>
      </c>
      <c r="C13" s="134" t="s">
        <v>843</v>
      </c>
      <c r="D13" s="134" t="s">
        <v>844</v>
      </c>
      <c r="E13" s="134" t="s">
        <v>844</v>
      </c>
      <c r="F13" s="134" t="s">
        <v>844</v>
      </c>
      <c r="G13" s="134" t="s">
        <v>844</v>
      </c>
      <c r="H13" s="134" t="s">
        <v>844</v>
      </c>
      <c r="I13" s="134" t="s">
        <v>844</v>
      </c>
      <c r="J13" s="134" t="s">
        <v>844</v>
      </c>
      <c r="K13" s="134" t="s">
        <v>844</v>
      </c>
      <c r="L13" s="134" t="s">
        <v>845</v>
      </c>
      <c r="M13" s="134" t="s">
        <v>845</v>
      </c>
      <c r="N13" s="134" t="s">
        <v>845</v>
      </c>
      <c r="O13" s="134" t="s">
        <v>845</v>
      </c>
      <c r="P13" s="134" t="s">
        <v>845</v>
      </c>
      <c r="Q13" s="134" t="s">
        <v>845</v>
      </c>
      <c r="R13" s="134" t="s">
        <v>845</v>
      </c>
      <c r="S13" s="134" t="s">
        <v>845</v>
      </c>
      <c r="T13" s="134" t="s">
        <v>845</v>
      </c>
      <c r="U13" s="134" t="s">
        <v>845</v>
      </c>
      <c r="V13" s="134" t="s">
        <v>846</v>
      </c>
      <c r="W13" s="212" t="s">
        <v>846</v>
      </c>
      <c r="X13" s="212" t="s">
        <v>846</v>
      </c>
      <c r="Y13" s="212" t="s">
        <v>846</v>
      </c>
      <c r="Z13" s="212" t="s">
        <v>846</v>
      </c>
      <c r="AA13" s="212" t="s">
        <v>846</v>
      </c>
      <c r="AB13" s="212" t="s">
        <v>846</v>
      </c>
      <c r="AC13" s="212" t="s">
        <v>846</v>
      </c>
      <c r="AD13" s="212" t="s">
        <v>846</v>
      </c>
      <c r="AE13" s="212" t="s">
        <v>846</v>
      </c>
      <c r="AF13" s="212" t="s">
        <v>1117</v>
      </c>
    </row>
    <row r="14" spans="1:32" ht="13.5" customHeight="1">
      <c r="A14" s="76" t="s">
        <v>83</v>
      </c>
      <c r="B14" s="134" t="s">
        <v>847</v>
      </c>
      <c r="C14" s="134" t="s">
        <v>847</v>
      </c>
      <c r="D14" s="134" t="s">
        <v>847</v>
      </c>
      <c r="E14" s="134" t="s">
        <v>847</v>
      </c>
      <c r="F14" s="134" t="s">
        <v>847</v>
      </c>
      <c r="G14" s="134" t="s">
        <v>847</v>
      </c>
      <c r="H14" s="134" t="s">
        <v>847</v>
      </c>
      <c r="I14" s="134" t="s">
        <v>847</v>
      </c>
      <c r="J14" s="134" t="s">
        <v>847</v>
      </c>
      <c r="K14" s="134" t="s">
        <v>847</v>
      </c>
      <c r="L14" s="134" t="s">
        <v>847</v>
      </c>
      <c r="M14" s="134" t="s">
        <v>848</v>
      </c>
      <c r="N14" s="134" t="s">
        <v>848</v>
      </c>
      <c r="O14" s="134" t="s">
        <v>848</v>
      </c>
      <c r="P14" s="134" t="s">
        <v>847</v>
      </c>
      <c r="Q14" s="134" t="s">
        <v>847</v>
      </c>
      <c r="R14" s="134" t="s">
        <v>847</v>
      </c>
      <c r="S14" s="134" t="s">
        <v>847</v>
      </c>
      <c r="T14" s="134" t="s">
        <v>847</v>
      </c>
      <c r="U14" s="134" t="s">
        <v>847</v>
      </c>
      <c r="V14" s="134" t="s">
        <v>847</v>
      </c>
      <c r="W14" s="212" t="s">
        <v>1118</v>
      </c>
      <c r="X14" s="212" t="s">
        <v>1118</v>
      </c>
      <c r="Y14" s="212" t="s">
        <v>1118</v>
      </c>
      <c r="Z14" s="212" t="s">
        <v>1118</v>
      </c>
      <c r="AA14" s="212" t="s">
        <v>1118</v>
      </c>
      <c r="AB14" s="212" t="s">
        <v>1118</v>
      </c>
      <c r="AC14" s="212" t="s">
        <v>1118</v>
      </c>
      <c r="AD14" s="212" t="s">
        <v>1118</v>
      </c>
      <c r="AE14" s="212" t="s">
        <v>1118</v>
      </c>
      <c r="AF14" s="212" t="s">
        <v>1118</v>
      </c>
    </row>
    <row r="15" spans="1:32" ht="13.5" customHeight="1">
      <c r="A15" s="76" t="s">
        <v>75</v>
      </c>
      <c r="B15" s="134" t="s">
        <v>849</v>
      </c>
      <c r="C15" s="134" t="s">
        <v>849</v>
      </c>
      <c r="D15" s="134" t="s">
        <v>849</v>
      </c>
      <c r="E15" s="134" t="s">
        <v>849</v>
      </c>
      <c r="F15" s="134" t="s">
        <v>849</v>
      </c>
      <c r="G15" s="134" t="s">
        <v>849</v>
      </c>
      <c r="H15" s="134" t="s">
        <v>849</v>
      </c>
      <c r="I15" s="134" t="s">
        <v>849</v>
      </c>
      <c r="J15" s="134" t="s">
        <v>849</v>
      </c>
      <c r="K15" s="134" t="s">
        <v>849</v>
      </c>
      <c r="L15" s="134" t="s">
        <v>849</v>
      </c>
      <c r="M15" s="134" t="s">
        <v>849</v>
      </c>
      <c r="N15" s="134" t="s">
        <v>849</v>
      </c>
      <c r="O15" s="134" t="s">
        <v>849</v>
      </c>
      <c r="P15" s="134" t="s">
        <v>849</v>
      </c>
      <c r="Q15" s="134" t="s">
        <v>849</v>
      </c>
      <c r="R15" s="134" t="s">
        <v>849</v>
      </c>
      <c r="S15" s="134" t="s">
        <v>849</v>
      </c>
      <c r="T15" s="134" t="s">
        <v>849</v>
      </c>
      <c r="U15" s="134" t="s">
        <v>849</v>
      </c>
      <c r="V15" s="134" t="s">
        <v>850</v>
      </c>
      <c r="W15" s="212" t="s">
        <v>1119</v>
      </c>
      <c r="X15" s="212" t="s">
        <v>1119</v>
      </c>
      <c r="Y15" s="212" t="s">
        <v>1119</v>
      </c>
      <c r="Z15" s="212" t="s">
        <v>1119</v>
      </c>
      <c r="AA15" s="212" t="s">
        <v>1119</v>
      </c>
      <c r="AB15" s="212" t="s">
        <v>1119</v>
      </c>
      <c r="AC15" s="212" t="s">
        <v>1119</v>
      </c>
      <c r="AD15" s="212" t="s">
        <v>1119</v>
      </c>
      <c r="AE15" s="212" t="s">
        <v>1119</v>
      </c>
      <c r="AF15" s="212" t="s">
        <v>1119</v>
      </c>
    </row>
    <row r="16" spans="1:32" ht="13.5" customHeight="1">
      <c r="A16" s="76" t="s">
        <v>76</v>
      </c>
      <c r="B16" s="134" t="s">
        <v>851</v>
      </c>
      <c r="C16" s="134" t="s">
        <v>852</v>
      </c>
      <c r="D16" s="134" t="s">
        <v>853</v>
      </c>
      <c r="E16" s="134" t="s">
        <v>854</v>
      </c>
      <c r="F16" s="134" t="s">
        <v>855</v>
      </c>
      <c r="G16" s="134" t="s">
        <v>856</v>
      </c>
      <c r="H16" s="134" t="s">
        <v>857</v>
      </c>
      <c r="I16" s="134" t="s">
        <v>858</v>
      </c>
      <c r="J16" s="134" t="s">
        <v>859</v>
      </c>
      <c r="K16" s="134" t="s">
        <v>860</v>
      </c>
      <c r="L16" s="134" t="s">
        <v>861</v>
      </c>
      <c r="M16" s="134" t="s">
        <v>862</v>
      </c>
      <c r="N16" s="134" t="s">
        <v>863</v>
      </c>
      <c r="O16" s="134" t="s">
        <v>864</v>
      </c>
      <c r="P16" s="134" t="s">
        <v>865</v>
      </c>
      <c r="Q16" s="134" t="s">
        <v>866</v>
      </c>
      <c r="R16" s="134" t="s">
        <v>867</v>
      </c>
      <c r="S16" s="134" t="s">
        <v>868</v>
      </c>
      <c r="T16" s="134" t="s">
        <v>869</v>
      </c>
      <c r="U16" s="134" t="s">
        <v>870</v>
      </c>
      <c r="V16" s="134" t="s">
        <v>871</v>
      </c>
      <c r="W16" s="212" t="s">
        <v>1120</v>
      </c>
      <c r="X16" s="212" t="s">
        <v>1121</v>
      </c>
      <c r="Y16" s="212" t="s">
        <v>1122</v>
      </c>
      <c r="Z16" s="212" t="s">
        <v>1123</v>
      </c>
      <c r="AA16" s="212" t="s">
        <v>1124</v>
      </c>
      <c r="AB16" s="212" t="s">
        <v>1125</v>
      </c>
      <c r="AC16" s="212" t="s">
        <v>1126</v>
      </c>
      <c r="AD16" s="212" t="s">
        <v>1127</v>
      </c>
      <c r="AE16" s="212" t="s">
        <v>1128</v>
      </c>
      <c r="AF16" s="212" t="s">
        <v>1129</v>
      </c>
    </row>
    <row r="17" spans="1:32" ht="13.5" customHeight="1">
      <c r="A17" s="76" t="s">
        <v>77</v>
      </c>
      <c r="B17" s="134" t="s">
        <v>872</v>
      </c>
      <c r="C17" s="134" t="s">
        <v>873</v>
      </c>
      <c r="D17" s="134" t="s">
        <v>874</v>
      </c>
      <c r="E17" s="134" t="s">
        <v>875</v>
      </c>
      <c r="F17" s="134" t="s">
        <v>876</v>
      </c>
      <c r="G17" s="134" t="s">
        <v>877</v>
      </c>
      <c r="H17" s="134" t="s">
        <v>878</v>
      </c>
      <c r="I17" s="134" t="s">
        <v>879</v>
      </c>
      <c r="J17" s="134" t="s">
        <v>880</v>
      </c>
      <c r="K17" s="134" t="s">
        <v>881</v>
      </c>
      <c r="L17" s="134" t="s">
        <v>882</v>
      </c>
      <c r="M17" s="134" t="s">
        <v>883</v>
      </c>
      <c r="N17" s="134" t="s">
        <v>884</v>
      </c>
      <c r="O17" s="134" t="s">
        <v>885</v>
      </c>
      <c r="P17" s="134" t="s">
        <v>886</v>
      </c>
      <c r="Q17" s="134" t="s">
        <v>887</v>
      </c>
      <c r="R17" s="134" t="s">
        <v>888</v>
      </c>
      <c r="S17" s="134" t="s">
        <v>889</v>
      </c>
      <c r="T17" s="134" t="s">
        <v>890</v>
      </c>
      <c r="U17" s="134" t="s">
        <v>891</v>
      </c>
      <c r="V17" s="134" t="s">
        <v>892</v>
      </c>
      <c r="W17" s="212" t="s">
        <v>1130</v>
      </c>
      <c r="X17" s="212" t="s">
        <v>1131</v>
      </c>
      <c r="Y17" s="212" t="s">
        <v>1132</v>
      </c>
      <c r="Z17" s="212" t="s">
        <v>1133</v>
      </c>
      <c r="AA17" s="212" t="s">
        <v>1034</v>
      </c>
      <c r="AB17" s="212" t="s">
        <v>1134</v>
      </c>
      <c r="AC17" s="212" t="s">
        <v>1135</v>
      </c>
      <c r="AD17" s="212" t="s">
        <v>1136</v>
      </c>
      <c r="AE17" s="212" t="s">
        <v>1137</v>
      </c>
      <c r="AF17" s="212" t="s">
        <v>1138</v>
      </c>
    </row>
    <row r="18" spans="1:32" ht="13.5" customHeight="1">
      <c r="A18" s="76" t="s">
        <v>78</v>
      </c>
      <c r="B18" s="134" t="s">
        <v>893</v>
      </c>
      <c r="C18" s="134" t="s">
        <v>894</v>
      </c>
      <c r="D18" s="134" t="s">
        <v>895</v>
      </c>
      <c r="E18" s="134" t="s">
        <v>896</v>
      </c>
      <c r="F18" s="134" t="s">
        <v>897</v>
      </c>
      <c r="G18" s="134" t="s">
        <v>898</v>
      </c>
      <c r="H18" s="134" t="s">
        <v>899</v>
      </c>
      <c r="I18" s="134" t="s">
        <v>900</v>
      </c>
      <c r="J18" s="134" t="s">
        <v>901</v>
      </c>
      <c r="K18" s="134" t="s">
        <v>902</v>
      </c>
      <c r="L18" s="134" t="s">
        <v>903</v>
      </c>
      <c r="M18" s="134" t="s">
        <v>904</v>
      </c>
      <c r="N18" s="134" t="s">
        <v>905</v>
      </c>
      <c r="O18" s="134" t="s">
        <v>906</v>
      </c>
      <c r="P18" s="134" t="s">
        <v>907</v>
      </c>
      <c r="Q18" s="134" t="s">
        <v>908</v>
      </c>
      <c r="R18" s="134" t="s">
        <v>909</v>
      </c>
      <c r="S18" s="134" t="s">
        <v>910</v>
      </c>
      <c r="T18" s="134" t="s">
        <v>911</v>
      </c>
      <c r="U18" s="134" t="s">
        <v>912</v>
      </c>
      <c r="V18" s="134" t="s">
        <v>913</v>
      </c>
      <c r="W18" s="212" t="s">
        <v>991</v>
      </c>
      <c r="X18" s="212" t="s">
        <v>1139</v>
      </c>
      <c r="Y18" s="212" t="s">
        <v>1140</v>
      </c>
      <c r="Z18" s="212" t="s">
        <v>1141</v>
      </c>
      <c r="AA18" s="212" t="s">
        <v>1035</v>
      </c>
      <c r="AB18" s="212" t="s">
        <v>1142</v>
      </c>
      <c r="AC18" s="212" t="s">
        <v>1143</v>
      </c>
      <c r="AD18" s="212" t="s">
        <v>1144</v>
      </c>
      <c r="AE18" s="212" t="s">
        <v>1145</v>
      </c>
      <c r="AF18" s="212" t="s">
        <v>1146</v>
      </c>
    </row>
    <row r="19" spans="1:32" ht="13.5" customHeight="1">
      <c r="A19" s="76" t="s">
        <v>79</v>
      </c>
      <c r="B19" s="134" t="s">
        <v>914</v>
      </c>
      <c r="C19" s="134" t="s">
        <v>915</v>
      </c>
      <c r="D19" s="134" t="s">
        <v>916</v>
      </c>
      <c r="E19" s="134" t="s">
        <v>917</v>
      </c>
      <c r="F19" s="134" t="s">
        <v>918</v>
      </c>
      <c r="G19" s="134" t="s">
        <v>919</v>
      </c>
      <c r="H19" s="134" t="s">
        <v>920</v>
      </c>
      <c r="I19" s="134" t="s">
        <v>921</v>
      </c>
      <c r="J19" s="134" t="s">
        <v>922</v>
      </c>
      <c r="K19" s="134" t="s">
        <v>923</v>
      </c>
      <c r="L19" s="134" t="s">
        <v>924</v>
      </c>
      <c r="M19" s="134" t="s">
        <v>925</v>
      </c>
      <c r="N19" s="134" t="s">
        <v>926</v>
      </c>
      <c r="O19" s="134" t="s">
        <v>927</v>
      </c>
      <c r="P19" s="134" t="s">
        <v>928</v>
      </c>
      <c r="Q19" s="134" t="s">
        <v>929</v>
      </c>
      <c r="R19" s="134" t="s">
        <v>930</v>
      </c>
      <c r="S19" s="134" t="s">
        <v>931</v>
      </c>
      <c r="T19" s="134" t="s">
        <v>932</v>
      </c>
      <c r="U19" s="134" t="s">
        <v>933</v>
      </c>
      <c r="V19" s="134" t="s">
        <v>934</v>
      </c>
      <c r="W19" s="212" t="s">
        <v>992</v>
      </c>
      <c r="X19" s="212" t="s">
        <v>1147</v>
      </c>
      <c r="Y19" s="212" t="s">
        <v>934</v>
      </c>
      <c r="Z19" s="212" t="s">
        <v>1148</v>
      </c>
      <c r="AA19" s="212" t="s">
        <v>1036</v>
      </c>
      <c r="AB19" s="212" t="s">
        <v>1149</v>
      </c>
      <c r="AC19" s="212" t="s">
        <v>1150</v>
      </c>
      <c r="AD19" s="212" t="s">
        <v>1151</v>
      </c>
      <c r="AE19" s="212" t="s">
        <v>1152</v>
      </c>
      <c r="AF19" s="212" t="s">
        <v>1153</v>
      </c>
    </row>
    <row r="20" spans="1:32" ht="13.5" customHeight="1">
      <c r="A20" s="76" t="s">
        <v>80</v>
      </c>
      <c r="B20" s="134" t="s">
        <v>935</v>
      </c>
      <c r="C20" s="134" t="s">
        <v>936</v>
      </c>
      <c r="D20" s="134" t="s">
        <v>937</v>
      </c>
      <c r="E20" s="134" t="s">
        <v>938</v>
      </c>
      <c r="F20" s="134" t="s">
        <v>939</v>
      </c>
      <c r="G20" s="134" t="s">
        <v>940</v>
      </c>
      <c r="H20" s="134" t="s">
        <v>941</v>
      </c>
      <c r="I20" s="134" t="s">
        <v>942</v>
      </c>
      <c r="J20" s="134" t="s">
        <v>943</v>
      </c>
      <c r="K20" s="134" t="s">
        <v>944</v>
      </c>
      <c r="L20" s="134" t="s">
        <v>945</v>
      </c>
      <c r="M20" s="134" t="s">
        <v>946</v>
      </c>
      <c r="N20" s="134" t="s">
        <v>947</v>
      </c>
      <c r="O20" s="134" t="s">
        <v>948</v>
      </c>
      <c r="P20" s="134" t="s">
        <v>949</v>
      </c>
      <c r="Q20" s="134" t="s">
        <v>950</v>
      </c>
      <c r="R20" s="134" t="s">
        <v>951</v>
      </c>
      <c r="S20" s="134" t="s">
        <v>952</v>
      </c>
      <c r="T20" s="134" t="s">
        <v>953</v>
      </c>
      <c r="U20" s="134" t="s">
        <v>954</v>
      </c>
      <c r="V20" s="134" t="s">
        <v>955</v>
      </c>
      <c r="W20" s="212" t="s">
        <v>990</v>
      </c>
      <c r="X20" s="212" t="s">
        <v>1154</v>
      </c>
      <c r="Y20" s="212" t="s">
        <v>1155</v>
      </c>
      <c r="Z20" s="212" t="s">
        <v>1156</v>
      </c>
      <c r="AA20" s="212" t="s">
        <v>1031</v>
      </c>
      <c r="AB20" s="212" t="s">
        <v>1157</v>
      </c>
      <c r="AC20" s="212" t="s">
        <v>1158</v>
      </c>
      <c r="AD20" s="212" t="s">
        <v>1159</v>
      </c>
      <c r="AE20" s="212" t="s">
        <v>1160</v>
      </c>
      <c r="AF20" s="212" t="s">
        <v>1161</v>
      </c>
    </row>
    <row r="21" spans="1:32" ht="13.5" customHeight="1">
      <c r="A21" s="76" t="s">
        <v>81</v>
      </c>
      <c r="B21" s="134" t="s">
        <v>956</v>
      </c>
      <c r="C21" s="134" t="s">
        <v>956</v>
      </c>
      <c r="D21" s="134" t="s">
        <v>956</v>
      </c>
      <c r="E21" s="134" t="s">
        <v>956</v>
      </c>
      <c r="F21" s="134" t="s">
        <v>956</v>
      </c>
      <c r="G21" s="134" t="s">
        <v>956</v>
      </c>
      <c r="H21" s="134" t="s">
        <v>956</v>
      </c>
      <c r="I21" s="134" t="s">
        <v>956</v>
      </c>
      <c r="J21" s="134" t="s">
        <v>956</v>
      </c>
      <c r="K21" s="134" t="s">
        <v>956</v>
      </c>
      <c r="L21" s="134" t="s">
        <v>956</v>
      </c>
      <c r="M21" s="134" t="s">
        <v>956</v>
      </c>
      <c r="N21" s="134" t="s">
        <v>956</v>
      </c>
      <c r="O21" s="134" t="s">
        <v>956</v>
      </c>
      <c r="P21" s="134" t="s">
        <v>956</v>
      </c>
      <c r="Q21" s="134" t="s">
        <v>956</v>
      </c>
      <c r="R21" s="134" t="s">
        <v>956</v>
      </c>
      <c r="S21" s="134" t="s">
        <v>956</v>
      </c>
      <c r="T21" s="134" t="s">
        <v>956</v>
      </c>
      <c r="U21" s="134" t="s">
        <v>956</v>
      </c>
      <c r="V21" s="134" t="s">
        <v>956</v>
      </c>
      <c r="W21" s="212" t="s">
        <v>956</v>
      </c>
      <c r="X21" s="212" t="s">
        <v>956</v>
      </c>
      <c r="Y21" s="212" t="s">
        <v>956</v>
      </c>
      <c r="Z21" s="212" t="s">
        <v>956</v>
      </c>
      <c r="AA21" s="212" t="s">
        <v>956</v>
      </c>
      <c r="AB21" s="212" t="s">
        <v>956</v>
      </c>
      <c r="AC21" s="212" t="s">
        <v>956</v>
      </c>
      <c r="AD21" s="212" t="s">
        <v>956</v>
      </c>
      <c r="AE21" s="212" t="s">
        <v>956</v>
      </c>
      <c r="AF21" s="212" t="s">
        <v>956</v>
      </c>
    </row>
    <row r="22" spans="1:32" ht="13.5" customHeight="1">
      <c r="A22" s="76" t="s">
        <v>210</v>
      </c>
      <c r="B22" s="20" t="str">
        <f>MID(B4,7,FIND(",",B4)-4)&amp;IF(B5="","",IF(B6="",". &amp; "&amp;MID(B5,7,FIND(",",B5)-4),". et al"))&amp;". ("&amp;B1&amp;"). "&amp;PROPER(MID(B10,7,99))&amp;".  [[journalName]]. "&amp;MID(B12,7,99)&amp;"("&amp;MID(B13,7,99)&amp;")"&amp;": "&amp;MID(B18,7,99)&amp;"-"&amp;MID(B19,7,99)&amp;"."</f>
        <v>Voerman, G. &amp; Lucardie, P. (1992). The Netherlands.  [[journalName]]. 22(4): 475-478.</v>
      </c>
      <c r="C22" s="20" t="str">
        <f t="shared" ref="C22:R22" si="6">MID(C4,7,FIND(",",C4)-4)&amp;IF(C5="","",IF(C6="",". &amp; "&amp;MID(C5,7,FIND(",",C5)-4),". et al"))&amp;". ("&amp;C1&amp;"). "&amp;PROPER(MID(C10,7,99))&amp;".  [[journalName]]. "&amp;MID(C12,7,99)&amp;"("&amp;MID(C13,7,99)&amp;")"&amp;": "&amp;MID(C18,7,99)&amp;"-"&amp;MID(C19,7,99)&amp;"."</f>
        <v>Lucardie, P. &amp; Voerman, G. (1993). Netherlands.  [[journalName]]. 24(4): 501-503.</v>
      </c>
      <c r="D22" s="20" t="str">
        <f t="shared" si="6"/>
        <v>Lucardie, P. &amp; Voerman, G. (1994). The Netherlands.  [[journalName]]. 26(3-4): 369-373.</v>
      </c>
      <c r="E22" s="20" t="str">
        <f t="shared" si="6"/>
        <v>Lucardie, P. &amp; Voerman, G. (1995). The Netherlands.  [[journalName]]. 28(3-4): 427-436.</v>
      </c>
      <c r="F22" s="20" t="str">
        <f t="shared" si="6"/>
        <v>Lucardie, P. &amp; Voerman, G. (1996). The Netherlands.  [[journalName]]. 30(3-4): 415-419.</v>
      </c>
      <c r="G22" s="20" t="str">
        <f t="shared" si="6"/>
        <v>Lucardie, P. &amp; Voerman, G. (1997). The Netheralands.  [[journalName]]. 32(3-4): 447-449.</v>
      </c>
      <c r="H22" s="20" t="str">
        <f t="shared" si="6"/>
        <v>Lucardie, P. &amp; Voerman, G. (1998). The Netherlands.  [[journalName]]. 34(3-4): 471-473.</v>
      </c>
      <c r="I22" s="20" t="str">
        <f t="shared" ref="I22" si="7">MID(I4,7,FIND(",",I4)-4)&amp;IF(I5="","",IF(I6="",". &amp; "&amp;MID(I5,7,FIND(",",I5)-4),". et al"))&amp;". ("&amp;I1&amp;"). "&amp;PROPER(MID(I10,7,99))&amp;".  [[journalName]]. "&amp;MID(I12,7,99)&amp;"("&amp;MID(I13,7,99)&amp;")"&amp;": "&amp;MID(I18,7,99)&amp;"-"&amp;MID(I19,7,99)&amp;"."</f>
        <v>Lucardie, P. &amp; Voerman, G. (1999). The Netherlands.  [[journalName]]. 36(3-4): 465-471.</v>
      </c>
      <c r="J22" s="20" t="str">
        <f t="shared" si="6"/>
        <v>Lucardie, P. &amp; Voerman, G. (2000). The Netherlands.  [[journalName]]. 38(3-4): 462-469.</v>
      </c>
      <c r="K22" s="20" t="str">
        <f t="shared" si="6"/>
        <v>Lucardie, P. (2001). The Netherlands.  [[journalName]]. 40(3-4): 365-369.</v>
      </c>
      <c r="L22" s="20" t="str">
        <f t="shared" si="6"/>
        <v>Lucardie, P. &amp; Voerman, G. (2002). The Netherlands.  [[journalName]]. 41(7-8): 1037-1040.</v>
      </c>
      <c r="M22" s="20" t="str">
        <f t="shared" si="6"/>
        <v>Lucardie, P. (2003). The Netherlands.  [[journalName]]. 42(7-8): 1029-1036.</v>
      </c>
      <c r="N22" s="20" t="str">
        <f t="shared" si="6"/>
        <v>Lucardie, P. &amp; Voerman, G. (2004). The Netherlands.  [[journalName]]. 43(7-8): 1084-1092.</v>
      </c>
      <c r="O22" s="20" t="str">
        <f t="shared" si="6"/>
        <v>Lucardie, P. &amp; Voerman, G. (2005). The Netherlands.  [[journalName]]. 44(7-8): 1124-1133.</v>
      </c>
      <c r="P22" s="20" t="str">
        <f t="shared" si="6"/>
        <v>Lucardie, P. &amp; Voerman, G. (2006). The Netherlands.  [[journalName]]. 45(7-8): 1201-1206.</v>
      </c>
      <c r="Q22" s="20" t="str">
        <f t="shared" si="6"/>
        <v>Lucardie, P. (2007). The Netherlands.  [[journalName]]. 46(7-8): 1041-1048.</v>
      </c>
      <c r="R22" s="20" t="str">
        <f t="shared" si="6"/>
        <v>Lucardie, P. (2008). The Netherlands.  [[journalName]]. 47(7-8): 1074-1078.</v>
      </c>
      <c r="S22" s="20" t="str">
        <f>MID(S4,7,FIND(",",S4)-4)&amp;IF(S5="","",IF(S6="",". &amp; "&amp;MID(S5,7,FIND(",",S5)-4),". et al"))&amp;". ("&amp;S1&amp;"). "&amp;PROPER(MID(S10,7,99))&amp;".  [[journalName]]. "&amp;MID(S12,7,99)&amp;"("&amp;MID(S13,7,99)&amp;")"&amp;": "&amp;MID(S18,7,99)&amp;"-"&amp;MID(S19,7,99)&amp;"."</f>
        <v>Lucardie, P. (2009). The Netherlands.  [[journalName]]. 48(7-8): 1130-1132.</v>
      </c>
      <c r="T22" s="20" t="str">
        <f>MID(T4,7,FIND(",",T4)-4)&amp;IF(T5="","",IF(T6="",". &amp; "&amp;MID(T5,7,FIND(",",T5)-4),". et al"))&amp;". ("&amp;T1&amp;"). "&amp;PROPER(MID(T10,7,99))&amp;".  [[journalName]]. "&amp;MID(T12,7,99)&amp;"("&amp;MID(T13,7,99)&amp;")"&amp;": "&amp;MID(T18,7,99)&amp;"-"&amp;MID(T19,7,99)&amp;"."</f>
        <v>Lucardie, P. &amp; Voerman, G. (2010). The Netherlands.  [[journalName]]. 49(7-8): 1095-1101.</v>
      </c>
      <c r="U22" s="20" t="str">
        <f>MID(U4,7,FIND(",",U4)-4)&amp;IF(U5="","",IF(U6="",". &amp; "&amp;MID(U5,7,FIND(",",U5)-4),". et al"))&amp;". ("&amp;U1&amp;"). "&amp;PROPER(MID(U10,7,99))&amp;".  [[journalName]]. "&amp;MID(U12,7,99)&amp;"("&amp;MID(U13,7,99)&amp;")"&amp;": "&amp;MID(U18,7,99)&amp;"-"&amp;MID(U19,7,99)&amp;"."</f>
        <v>Lucardie, P. &amp; Voerman, G. (2011). The Netherlands.  [[journalName]]. 50(7-8): 1070-1076.</v>
      </c>
      <c r="V22" s="20" t="str">
        <f>MID(V4,7,FIND(",",V4)-4)&amp;IF(V5="","",IF(V6="",". &amp; "&amp;MID(V5,7,FIND(",",V5)-4),". et al"))&amp;". ("&amp;V1&amp;"). "&amp;PROPER(MID(V10,7,99))&amp;".  [[journalName]]. "&amp;MID(V12,7,99)&amp;"("&amp;MID(V13,7,99)&amp;")"&amp;": "&amp;MID(V18,7,99)&amp;"-"&amp;MID(V19,7,99)&amp;"."</f>
        <v>Voerman, G. &amp; Lucardie, P. (2012). The Netherlands.  [[journalName]]. 51(1): 215-220.</v>
      </c>
      <c r="W22" s="20" t="str">
        <f t="shared" ref="W22:AF22" si="8">MID(W4,7,FIND(",",W4)-4)&amp;IF(W5="","",IF(W6="",". &amp; "&amp;MID(W5,7,FIND(",",W5)-4),". et al"))&amp;". ("&amp;W1&amp;"). "&amp;PROPER(MID(W10,7,99))&amp;".  [[journalName]]. "&amp;MID(W12,7,99)&amp;"("&amp;MID(W13,7,99)&amp;")"&amp;": "&amp;MID(W18,7,99)&amp;"-"&amp;MID(W19,7,99)&amp;"."</f>
        <v>Otjes, S. &amp; Voerman, G. (2013). The Netherlands.  [[journalName]]. 52(1): 162-169.</v>
      </c>
      <c r="X22" s="20" t="str">
        <f t="shared" si="8"/>
        <v>Otjes, S. &amp; Voerman, G. (2014). The Netherlands.  [[journalName]]. 53(1): 229-234.</v>
      </c>
      <c r="Y22" s="20" t="str">
        <f t="shared" si="8"/>
        <v>Otjes, S. &amp; Voerman, G. (2015). The Netherlands.  [[journalName]]. 54(1): 213-220.</v>
      </c>
      <c r="Z22" s="20" t="str">
        <f t="shared" si="8"/>
        <v>Otjes, S. (2016). The Netherlands.  [[journalName]]. 55(1): 188-193.</v>
      </c>
      <c r="AA22" s="20" t="str">
        <f t="shared" si="8"/>
        <v>OTJES, S. &amp; VOERMAN, G. (2017). The Netherlands.  [[journalName]]. 56(1): 197-203.</v>
      </c>
      <c r="AB22" s="20" t="str">
        <f t="shared" si="8"/>
        <v>OTJES, S. &amp; VOERMAN, G. (2018). The Netherlands: Political Development And Data For 2017.  [[journalName]]. 57(1): 203-211.</v>
      </c>
      <c r="AC22" s="20" t="str">
        <f t="shared" si="8"/>
        <v>OTJES, S. &amp; VOERMAN, G. (2019). The Netherlands: Political Developments And Data In 2018.  [[journalName]]. 58(1): 198-204.</v>
      </c>
      <c r="AD22" s="20" t="str">
        <f t="shared" si="8"/>
        <v>OTJES, S. &amp; VOERMAN, G. (2020). The Netherlands: Political Developments And Data In 2019.  [[journalName]]. 59(1): 261-271.</v>
      </c>
      <c r="AE22" s="20" t="str">
        <f t="shared" si="8"/>
        <v>OTJES, S. &amp; HANSMA, L. (2021). The Netherlands: Political Developments And Data In 2020.  [[journalName]]. 60(1): 273-282.</v>
      </c>
      <c r="AF22" s="20" t="str">
        <f t="shared" si="8"/>
        <v>OTJES, S. &amp; VOERMAN, G. (2022). The Netherlands: Political Developments And Data In 2021.  [[journalName]]. (): -.</v>
      </c>
    </row>
    <row r="23" spans="1:32" ht="13.5" customHeight="1">
      <c r="A23" s="135" t="s">
        <v>211</v>
      </c>
      <c r="B23" s="137"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THE NETHERLANDS
AU  - Voerman, Gerrit
AU  - Lucardie, Paul
VL  - 22
JO  - European Journal of Political Research
IS  - 4
SP  - 475
EP  - 478
PY  - 1992
PB  - Blackwell Publishing Ltd
UR  - http://onlinelibrary.wiley.com/doi/10.1111/j.1475-6765.1992.tb00336.x/full</v>
      </c>
      <c r="C23" s="137" t="str">
        <f t="shared" ref="C23:T23" si="9">"TY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3" s="137" t="str">
        <f t="shared" si="9"/>
        <v>TY  - JOUR
TI  - THE NETHERLANDS
AU  - Lucardie, Paul
AU  - Voerman, Gerrit
VL  - 26
JO  - European Journal of Political Research
IS  - 3-4
SP  - 369
EP  - 373
PY  - 1994
PB  - Blackwell Publishing Ltd
UR  - http://onlinelibrary.wiley.com/doi/10.1111/j.1475-6765.1994.tb00460.x/full</v>
      </c>
      <c r="E23" s="137" t="str">
        <f t="shared" si="9"/>
        <v>TY  - JOUR
TI  - THE NETHERLANDS
AU  - Lucardie, Paul
AU  - Voerman, Gerrit
VL  - 28
JO  - European Journal of Political Research
IS  - 3-4
SP  - 427
EP  - 436
PY  - 1995
PB  - Blackwell Publishing Ltd
UR  - http://onlinelibrary.wiley.com/doi/10.1111/j.1475-6765.1995.tb00509.x/full</v>
      </c>
      <c r="F23" s="137" t="str">
        <f t="shared" si="9"/>
        <v>TY  - JOUR
TI  - THE NETHERLANDS
AU  - Lucardie, Paul
AU  - Voerman, Gerrit
VL  - 30
JO  - European Journal of Political Research
IS  - 3-4
SP  - 415
EP  - 419
PY  - 1996
PB  - Blackwell Publishing Ltd
UR  - http://onlinelibrary.wiley.com/doi/10.1111/j.1475-6765.1996.tb00696.x/full</v>
      </c>
      <c r="G23" s="137" t="str">
        <f t="shared" si="9"/>
        <v>TY  - JOUR
TI  - The Netheralands
AU  - Lucardie, Paul
AU  - Voerman, Gerrit
VL  - 32
JO  - European Journal of Political Research
IS  - 3-4
SP  - 447
EP  - 449
PY  - 1997
PB  - Blackwell Publishing Ltd
UR  - http://onlinelibrary.wiley.com/doi/10.1111/1475-6765.00363/full</v>
      </c>
      <c r="H23" s="137" t="str">
        <f t="shared" si="9"/>
        <v>TY  - JOUR
TI  - The Netherlands
AU  - Lucardie, Paul
AU  - Voerman, Gerrit
VL  - 34
JO  - European Journal of Political Research
IS  - 3-4
SP  - 471
EP  - 473
PY  - 1998
PB  - Blackwell Publishing Ltd
UR  - http://onlinelibrary.wiley.com/doi/10.1111/1475-6765.00060/full</v>
      </c>
      <c r="I23" s="137" t="str">
        <f t="shared" ref="I23" si="10">"TY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THE NETHERLANDS
AU  - Lucardie, Paul
AU  - Voerman, Gerrit
VL  - 36
JO  - European Journal of Political Research
IS  - 3-4
SP  - 465
EP  - 471
PY  - 1999
PB  - Blackwell Publishing Ltd
UR  - http://onlinelibrary.wiley.com/doi/10.1111/j.1475-6765.1999.tb00726.x/full</v>
      </c>
      <c r="J23" s="137" t="str">
        <f t="shared" si="9"/>
        <v>TY  - JOUR
TI  - The Netherlands
AU  - Lucardie, Paul
AU  - Voerman, Gerrit
VL  - 38
JO  - European Journal of Political Research
IS  - 3-4
SP  - 462
EP  - 469
PY  - 2000
PB  - Blackwell Publishing Ltd
UR  - http://onlinelibrary.wiley.com/doi/10.1111/j.1475-6765.2000.tb01155.x/full</v>
      </c>
      <c r="K23" s="137" t="str">
        <f t="shared" si="9"/>
        <v>TY  - JOUR
TI  - The Netherlands
AU  - Lucardie, Paul
VL  - 40
JO  - European Journal of Political Research
IS  - 3-4
SP  - 365
EP  - 369
PY  - 2001
PB  - Blackwell Publishing Ltd
UR  - http://onlinelibrary.wiley.com/doi/10.1111/1475-6765.00060-i2/full</v>
      </c>
      <c r="L23" s="137" t="str">
        <f t="shared" si="9"/>
        <v>TY  - JOUR
TI  - The Netherlands
AU  - Lucardie, Paul
AU  - Voerman, Gerrit
VL  - 41
JO  - European Journal of Political Research
IS  - 7-8
SP  - 1037
EP  - 1040
PY  - 2002
PB  - Blackwell Publishing Ltd
UR  - http://onlinelibrary.wiley.com/doi/10.1111/1475-6765.t01-1-00060/full</v>
      </c>
      <c r="M23" s="137" t="str">
        <f t="shared" si="9"/>
        <v>TY  - JOUR
TI  - The Netherlands
AU  - Lucardie, Paul
VL  - 42
JO  - European Journal of Political Research
IS  - 7-8
SP  - 1029
EP  - 1036
PY  - 2003
PB  - Blackwell Publishing Ltd.
UR  - http://onlinelibrary.wiley.com/doi/10.1111/j.0304-4130.2003.00131.x/full</v>
      </c>
      <c r="N23" s="137" t="str">
        <f t="shared" si="9"/>
        <v>TY  - JOUR
TI  - The Netherlands
AU  - Lucardie, Paul
AU  - Voerman, Gerrit
VL  - 43
JO  - European Journal of Political Research
IS  - 7-8
SP  - 1084
EP  - 1092
PY  - 2004
PB  - Blackwell Publishing Ltd.
UR  - http://onlinelibrary.wiley.com/doi/10.1111/j.1475-6765.2004.00204.x/full</v>
      </c>
      <c r="O23" s="137" t="str">
        <f t="shared" si="9"/>
        <v>TY  - JOUR
TI  - The Netherlands
AU  - Lucardie, Paul
AU  - Voerman, Gerrit
VL  - 44
JO  - European Journal of Political Research
IS  - 7-8
SP  - 1124
EP  - 1133
PY  - 2005
PB  - Blackwell Publishing Ltd.
UR  - http://onlinelibrary.wiley.com/doi/10.1111/j.1475-6765.2005.00276.x/full</v>
      </c>
      <c r="P23" s="137" t="str">
        <f t="shared" si="9"/>
        <v>TY  - JOUR
TI  - The Netherlands
AU  - Lucardie, Paul
AU  - Voerman, Gerrit
VL  - 45
JO  - European Journal of Political Research
IS  - 7-8
SP  - 1201
EP  - 1206
PY  - 2006
PB  - Blackwell Publishing Ltd
UR  - http://onlinelibrary.wiley.com/doi/10.1111/j.1475-6765.2006.00676.x/full</v>
      </c>
      <c r="Q23" s="137"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The Netherlands
AU  - Lucardie, Paul
JO  - European Journal of Political Research
VL  - 46
IS  - 7-8
SP  - 1041
EP  - 1048
PY  - 2007
PB  - Blackwell Publishing Ltd
UR  - http://onlinelibrary.wiley.com/doi/10.1111/j.1475-6765.2007.00749.x/full</v>
      </c>
      <c r="R23" s="137" t="str">
        <f t="shared" si="9"/>
        <v>TY  - JOUR
TI  - The Netherlands
AU  - Lucardie, Paul
VL  - 47
JO  - European Journal of Political Research
IS  - 7-8
SP  - 1074
EP  - 1078
PY  - 2008
PB  - Blackwell Publishing Ltd
UR  - http://onlinelibrary.wiley.com/doi/10.1111/j.1475-6765.2008.00802.x/full</v>
      </c>
      <c r="S23" s="137" t="str">
        <f t="shared" si="9"/>
        <v>TY  - JOUR
TI  - The Netherlands
AU  - Lucardie, Paul
VL  - 48
JO  - European Journal of Political Research
IS  - 7-8
SP  - 1130
EP  - 1132
PY  - 2009
PB  - Blackwell Publishing Ltd
UR  - http://onlinelibrary.wiley.com/doi/10.1111/j.1475-6765.2009.01863.x/full</v>
      </c>
      <c r="T23" s="137" t="str">
        <f t="shared" si="9"/>
        <v>TY  - JOUR
TI  - The Netherlands
AU  - Lucardie, Paul
AU  - Voerman, Gerrit
VL  - 49
JO  - European Journal of Political Research
IS  - 7-8
SP  - 1095
EP  - 1101
PY  - 2010
PB  - Blackwell Publishing Ltd
UR  - http://onlinelibrary.wiley.com/doi/10.1111/j.1475-6765.2010.01965.x/full</v>
      </c>
      <c r="U23" s="137" t="str">
        <f t="shared" ref="U23:W23" si="11">"TY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The Netherlands
AU  - Lucardie, Paul
AU  - Voerman, Gerrit
VL  - 50
JO  - European Journal of Political Research
IS  - 7-8
SP  - 1070
EP  - 1076
PY  - 2011
PB  - Blackwell Publishing Ltd
UR  - http://onlinelibrary.wiley.com/doi/10.1111/j.1475-6765.2011.02034.x/full</v>
      </c>
      <c r="V23" s="137" t="str">
        <f t="shared" ref="V23:AF23" si="12">"TY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The Netherlands
AU  - Voerman, Gerrit
AU  - Lucardie, Paul
VL  - 51
JO  - European Journal of Political Research Political Data Yearbook
IS  - 1
SP  - 215
EP  - 220
PY  - 2012
PB  - Blackwell Publishing Ltd
UR  - http://onlinelibrary.wiley.com/doi/10.1111/j.2047-8852.2012.00024.x/full</v>
      </c>
      <c r="W23" s="137" t="str">
        <f t="shared" si="12"/>
        <v>TY  - JOUR
TI  - The Netherlands
AU  - Otjes, Simon
AU  - Voerman, Gerrit
VL  - 52
JO  - EUROPEAN JOURNAL OF POLITICAL RESEARCH POLITICAL DATA YEARBOOK
IS  - 1
SP  - 162
EP  - 169
PY  - 2013
PB  - John Wiley &amp; Sons, Ltd
UR  - https:/onlinelibrary.wiley.com/doi/10.1111/2047-8852.12023/full</v>
      </c>
      <c r="X23" s="137" t="str">
        <f t="shared" si="12"/>
        <v>TY  - JOUR
TI  - The Netherlands
AU  - Otjes, Simon
AU  - Voerman, Gerrit
VL  - 53
JO  - EUROPEAN JOURNAL OF POLITICAL RESEARCH POLITICAL DATA YEARBOOK
IS  - 1
SP  - 229
EP  - 234
PY  - 2014
PB  - John Wiley &amp; Sons, Ltd
UR  - https:/onlinelibrary.wiley.com/doi/10.1111/2047-8852.12060/full</v>
      </c>
      <c r="Y23" s="137" t="str">
        <f t="shared" si="12"/>
        <v>TY  - JOUR
TI  - The Netherlands
AU  - Otjes, Simon
AU  - Voerman, Gerrit
VL  - 54
JO  - EUROPEAN JOURNAL OF POLITICAL RESEARCH POLITICAL DATA YEARBOOK
IS  - 1
SP  - 213
EP  - 220
PY  - 2015
PB  - John Wiley &amp; Sons, Ltd
UR  - https:/onlinelibrary.wiley.com/doi/10.1111/2047-8852.12100/full</v>
      </c>
      <c r="Z23" s="137" t="str">
        <f t="shared" si="12"/>
        <v>TY  - JOUR
TI  - The Netherlands
AU  - Otjes, Simon
VL  - 55
JO  - EUROPEAN JOURNAL OF POLITICAL RESEARCH POLITICAL DATA YEARBOOK
IS  - 1
SP  - 188
EP  - 193
PY  - 2016
PB  - John Wiley &amp; Sons, Ltd
UR  - https:/onlinelibrary.wiley.com/doi/10.1111/2047-8852.12139/full</v>
      </c>
      <c r="AA23" s="137" t="str">
        <f t="shared" si="12"/>
        <v>TY  - JOUR
TI  - The Netherlands
AU  - OTJES, SIMON
AU  - VOERMAN, GERRIT
VL  - 56
JO  - EUROPEAN JOURNAL OF POLITICAL RESEARCH POLITICAL DATA YEARBOOK
IS  - 1
SP  - 197
EP  - 203
PY  - 2017
PB  - John Wiley &amp; Sons, Ltd
UR  - https:/onlinelibrary.wiley.com/doi/10.1111/2047-8852.12159/full</v>
      </c>
      <c r="AB23" s="137" t="str">
        <f t="shared" si="12"/>
        <v>TY  - JOUR
TI  - The Netherlands: Political development and data for 2017
AU  - OTJES, SIMON
AU  - VOERMAN, GERRIT
VL  - 57
JO  - EUROPEAN JOURNAL OF POLITICAL RESEARCH POLITICAL DATA YEARBOOK
IS  - 1
SP  - 203
EP  - 211
PY  - 2018
PB  - John Wiley &amp; Sons, Ltd
UR  - https:/onlinelibrary.wiley.com/doi/10.1111/2047-8852.12216/full</v>
      </c>
      <c r="AC23" s="137" t="str">
        <f t="shared" si="12"/>
        <v>TY  - JOUR
TI  - The Netherlands: Political developments and data in 2018
AU  - OTJES, SIMON
AU  - VOERMAN, GERRIT
VL  - 58
JO  - EUROPEAN JOURNAL OF POLITICAL RESEARCH POLITICAL DATA YEARBOOK
IS  - 1
SP  - 198
EP  - 204
PY  - 2019
PB  - John Wiley &amp; Sons, Ltd
UR  - https:/onlinelibrary.wiley.com/doi/10.1111/2047-8852.12261/full</v>
      </c>
      <c r="AD23" s="137" t="str">
        <f t="shared" si="12"/>
        <v>TY  - JOUR
TI  - The Netherlands: Political Developments and Data in 2019
AU  - OTJES, SIMON
AU  - VOERMAN, GERRIT
VL  - 59
JO  - EUROPEAN JOURNAL OF POLITICAL RESEARCH POLITICAL DATA YEARBOOK
IS  - 1
SP  - 261
EP  - 271
PY  - 2020
PB  - John Wiley &amp; Sons, Ltd
UR  - https:/onlinelibrary.wiley.com/doi/10.1111/2047-8852.12277/full</v>
      </c>
      <c r="AE23" s="137" t="str">
        <f t="shared" si="12"/>
        <v>TY  - JOUR
TI  - The Netherlands: Political Developments and Data in 2020
AU  - OTJES, SIMON
AU  - HANSMA, LAUIEN
VL  - 60
JO  - EUROPEAN JOURNAL OF POLITICAL RESEARCH POLITICAL DATA YEARBOOK
IS  - 1
SP  - 273
EP  - 282
PY  - 2021
PB  - John Wiley &amp; Sons, Ltd
UR  - https:/onlinelibrary.wiley.com/doi/10.1111/2047-8852.12310/full</v>
      </c>
      <c r="AF23" s="137" t="str">
        <f t="shared" si="12"/>
        <v>TY  - JOUR
TI  - The Netherlands: Political Developments and Data in 2021
AU  - OTJES, SIMON
AU  - VOERMAN, GERRIT
VL  - 
JO  - EUROPEAN JOURNAL OF POLITICAL RESEARCH POLITICAL DATA YEARBOOK
IS  - 
SP  - 
EP  - 
PY  - 2022
PB  - John Wiley &amp; Sons, Ltd
UR  - https:/onlinelibrary.wiley.com/doi/10.1111/2047-8852.12351/full</v>
      </c>
    </row>
    <row r="24" spans="1:32" ht="13.5" customHeight="1">
      <c r="A24" s="135" t="s">
        <v>212</v>
      </c>
      <c r="B24" s="137"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24" s="137" t="str">
        <f t="shared" ref="C24:T24" si="13">"@article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24" s="137" t="str">
        <f t="shared" si="13"/>
        <v>@article {ecprPDY_1994_the netherlands,
title = "THE NETHERLANDS",
author = "Lucardie, Paul and Voerman, Gerrit",
journal = "European Journal of Political Research",
volume = 26,
number = 3-4,
pages = "369--373",
year = 1994,
publisher = "Blackwell Publishing Ltd"
}</v>
      </c>
      <c r="E24" s="137" t="str">
        <f t="shared" si="13"/>
        <v>@article {ecprPDY_1995_the netherlands,
title = "THE NETHERLANDS",
author = "Lucardie, Paul and Voerman, Gerrit",
journal = "European Journal of Political Research",
volume = 28,
number = 3-4,
pages = "427--436",
year = 1995,
publisher = "Blackwell Publishing Ltd"
}</v>
      </c>
      <c r="F24" s="137" t="str">
        <f t="shared" si="13"/>
        <v>@article {ecprPDY_1996_the netherlands,
title = "THE NETHERLANDS",
author = "Lucardie, Paul and Voerman, Gerrit",
journal = "European Journal of Political Research",
volume = 30,
number = 3-4,
pages = "415--419",
year = 1996,
publisher = "Blackwell Publishing Ltd"
}</v>
      </c>
      <c r="G24" s="137" t="str">
        <f t="shared" si="13"/>
        <v>@article {ecprPDY_1997_the netheralands,
title = "The Netheralands",
author = "Lucardie, Paul and Voerman, Gerrit",
journal = "European Journal of Political Research",
volume = 32,
number = 3-4,
pages = "447--449",
year = 1997,
publisher = "Blackwell Publishing Ltd"
}</v>
      </c>
      <c r="H24" s="137" t="str">
        <f t="shared" si="13"/>
        <v>@article {ecprPDY_1998_the netherlands,
title = "The Netherlands",
author = "Lucardie, Paul and Voerman, Gerrit",
journal = "European Journal of Political Research",
volume = 34,
number = 3-4,
pages = "471--473",
year = 1998,
publisher = "Blackwell Publishing Ltd"
}</v>
      </c>
      <c r="I24" s="137" t="str">
        <f t="shared" ref="I24" si="14">"@article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{ecprPDY_1999_the netherlands,
title = "THE NETHERLANDS",
author = "Lucardie, Paul and Voerman, Gerrit",
journal = "European Journal of Political Research",
volume = 36,
number = 3-4,
pages = "465--471",
year = 1999,
publisher = "Blackwell Publishing Ltd"
}</v>
      </c>
      <c r="J24" s="137" t="str">
        <f t="shared" si="13"/>
        <v>@article {ecprPDY_2000_the netherlands,
title = "The Netherlands",
author = "Lucardie, Paul and Voerman, Gerrit",
journal = "European Journal of Political Research",
volume = 38,
number = 3-4,
pages = "462--469",
year = 2000,
publisher = "Blackwell Publishing Ltd"
}</v>
      </c>
      <c r="K24" s="137" t="str">
        <f t="shared" si="13"/>
        <v>@article {ecprPDY_2001_the netherlands,
title = "The Netherlands",
author = "Lucardie, Paul",
journal = "European Journal of Political Research",
volume = 40,
number = 3-4,
pages = "365--369",
year = 2001,
publisher = "Blackwell Publishing Ltd"
}</v>
      </c>
      <c r="L24" s="137" t="str">
        <f t="shared" si="13"/>
        <v>@article {ecprPDY_2002_the netherlands,
title = "The Netherlands",
author = "Lucardie, Paul and Voerman, Gerrit",
journal = "European Journal of Political Research",
volume = 41,
number = 7-8,
pages = "1037--1040",
year = 2002,
publisher = "Blackwell Publishing Ltd"
}</v>
      </c>
      <c r="M24" s="137" t="str">
        <f t="shared" si="13"/>
        <v>@article {ecprPDY_2003_the netherlands,
title = "The Netherlands",
author = "Lucardie, Paul",
journal = "European Journal of Political Research",
volume = 42,
number = 7-8,
pages = "1029--1036",
year = 2003,
publisher = "Blackwell Publishing Ltd."
}</v>
      </c>
      <c r="N24" s="137" t="str">
        <f t="shared" si="13"/>
        <v>@article {ecprPDY_2004_the netherlands,
title = "The Netherlands",
author = "Lucardie, Paul and Voerman, Gerrit",
journal = "European Journal of Political Research",
volume = 43,
number = 7-8,
pages = "1084--1092",
year = 2004,
publisher = "Blackwell Publishing Ltd."
}</v>
      </c>
      <c r="O24" s="137" t="str">
        <f t="shared" si="13"/>
        <v>@article {ecprPDY_2005_the netherlands,
title = "The Netherlands",
author = "Lucardie, Paul and Voerman, Gerrit",
journal = "European Journal of Political Research",
volume = 44,
number = 7-8,
pages = "1124--1133",
year = 2005,
publisher = "Blackwell Publishing Ltd."
}</v>
      </c>
      <c r="P24" s="137" t="str">
        <f t="shared" si="13"/>
        <v>@article {ecprPDY_2006_the netherlands,
title = "The Netherlands",
author = "Lucardie, Paul and Voerman, Gerrit",
journal = "European Journal of Political Research",
volume = 45,
number = 7-8,
pages = "1201--1206",
year = 2006,
publisher = "Blackwell Publishing Ltd"
}</v>
      </c>
      <c r="Q24" s="137" t="str">
        <f t="shared" si="13"/>
        <v>@article {ecprPDY_2007_the netherlands,
title = "The Netherlands",
author = "Lucardie, Paul",
journal = "European Journal of Political Research",
volume = 46,
number = 7-8,
pages = "1041--1048",
year = 2007,
publisher = "Blackwell Publishing Ltd"
}</v>
      </c>
      <c r="R24" s="137" t="str">
        <f t="shared" si="13"/>
        <v>@article {ecprPDY_2008_the netherlands,
title = "The Netherlands",
author = "Lucardie, Paul",
journal = "European Journal of Political Research",
volume = 47,
number = 7-8,
pages = "1074--1078",
year = 2008,
publisher = "Blackwell Publishing Ltd"
}</v>
      </c>
      <c r="S24" s="137" t="str">
        <f t="shared" si="13"/>
        <v>@article {ecprPDY_2009_the netherlands,
title = "The Netherlands",
author = "Lucardie, Paul",
journal = "European Journal of Political Research",
volume = 48,
number = 7-8,
pages = "1130--1132",
year = 2009,
publisher = "Blackwell Publishing Ltd"
}</v>
      </c>
      <c r="T24" s="137" t="str">
        <f t="shared" si="13"/>
        <v>@article {ecprPDY_2010_the netherlands,
title = "The Netherlands",
author = "Lucardie, Paul and Voerman, Gerrit",
journal = "European Journal of Political Research",
volume = 49,
number = 7-8,
pages = "1095--1101",
year = 2010,
publisher = "Blackwell Publishing Ltd"
}</v>
      </c>
      <c r="U24" s="137" t="str">
        <f t="shared" ref="U24:W24" si="15">"@article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{ecprPDY_2011_the netherlands,
title = "The Netherlands",
author = "Lucardie, Paul and Voerman, Gerrit",
journal = "European Journal of Political Research",
volume = 50,
number = 7-8,
pages = "1070--1076",
year = 2011,
publisher = "Blackwell Publishing Ltd"
}</v>
      </c>
      <c r="V24" s="137" t="str">
        <f t="shared" ref="V24:AF24" si="16">"@article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{ecprPDY_2012_the netherlands,
title = "The Netherlands",
author = "Voerman, Gerrit and Lucardie, Paul",
journal = "European Journal of Political Research Political Data Yearbook",
volume = 51,
number = 1,
pages = "215--220",
year = 2012,
publisher = "Blackwell Publishing Ltd"
}</v>
      </c>
      <c r="W24" s="137" t="str">
        <f t="shared" si="16"/>
        <v>@article {ecprPDY_2013_the netherlands,
title = "The Netherlands",
author = "Otjes, Simon and Voerman, Gerrit",
journal = "EUROPEAN JOURNAL OF POLITICAL RESEARCH POLITICAL DATA YEARBOOK",
volume = 52,
number = 1,
pages = "162--169",
year = 2013,
publisher = "John Wiley &amp; Sons, Ltd"
}</v>
      </c>
      <c r="X24" s="137" t="str">
        <f t="shared" si="16"/>
        <v>@article {ecprPDY_2014_the netherlands,
title = "The Netherlands",
author = "Otjes, Simon and Voerman, Gerrit",
journal = "EUROPEAN JOURNAL OF POLITICAL RESEARCH POLITICAL DATA YEARBOOK",
volume = 53,
number = 1,
pages = "229--234",
year = 2014,
publisher = "John Wiley &amp; Sons, Ltd"
}</v>
      </c>
      <c r="Y24" s="137" t="str">
        <f t="shared" si="16"/>
        <v>@article {ecprPDY_2015_the netherlands,
title = "The Netherlands",
author = "Otjes, Simon and Voerman, Gerrit",
journal = "EUROPEAN JOURNAL OF POLITICAL RESEARCH POLITICAL DATA YEARBOOK",
volume = 54,
number = 1,
pages = "213--220",
year = 2015,
publisher = "John Wiley &amp; Sons, Ltd"
}</v>
      </c>
      <c r="Z24" s="137" t="str">
        <f t="shared" si="16"/>
        <v>@article {ecprPDY_2016_the netherlands,
title = "The Netherlands",
author = "Otjes, Simon",
journal = "EUROPEAN JOURNAL OF POLITICAL RESEARCH POLITICAL DATA YEARBOOK",
volume = 55,
number = 1,
pages = "188--193",
year = 2016,
publisher = "John Wiley &amp; Sons, Ltd"
}</v>
      </c>
      <c r="AA24" s="137" t="str">
        <f t="shared" si="16"/>
        <v>@article {ecprPDY_2017_the netherlands,
title = "The Netherlands",
author = "OTJES, SIMON and VOERMAN, GERRIT",
journal = "EUROPEAN JOURNAL OF POLITICAL RESEARCH POLITICAL DATA YEARBOOK",
volume = 56,
number = 1,
pages = "197--203",
year = 2017,
publisher = "John Wiley &amp; Sons, Ltd"
}</v>
      </c>
      <c r="AB24" s="137" t="str">
        <f t="shared" si="16"/>
        <v>@article {ecprPDY_2018_the netherlands: political development and data for 2017,
title = "The Netherlands: Political development and data for 2017",
author = "OTJES, SIMON and VOERMAN, GERRIT",
journal = "EUROPEAN JOURNAL OF POLITICAL RESEARCH POLITICAL DATA YEARBOOK",
volume = 57,
number = 1,
pages = "203--211",
year = 2018,
publisher = "John Wiley &amp; Sons, Ltd"
}</v>
      </c>
      <c r="AC24" s="137" t="str">
        <f t="shared" si="16"/>
        <v>@article {ecprPDY_2019_the netherlands: political developments and data in 2018,
title = "The Netherlands: Political developments and data in 2018",
author = "OTJES, SIMON and VOERMAN, GERRIT",
journal = "EUROPEAN JOURNAL OF POLITICAL RESEARCH POLITICAL DATA YEARBOOK",
volume = 58,
number = 1,
pages = "198--204",
year = 2019,
publisher = "John Wiley &amp; Sons, Ltd"
}</v>
      </c>
      <c r="AD24" s="137" t="str">
        <f t="shared" si="16"/>
        <v>@article {ecprPDY_2020_the netherlands: political developments and data in 2019,
title = "The Netherlands: Political Developments and Data in 2019",
author = "OTJES, SIMON and VOERMAN, GERRIT",
journal = "EUROPEAN JOURNAL OF POLITICAL RESEARCH POLITICAL DATA YEARBOOK",
volume = 59,
number = 1,
pages = "261--271",
year = 2020,
publisher = "John Wiley &amp; Sons, Ltd"
}</v>
      </c>
      <c r="AE24" s="137" t="str">
        <f t="shared" si="16"/>
        <v>@article {ecprPDY_2021_the netherlands: political developments and data in 2020,
title = "The Netherlands: Political Developments and Data in 2020",
author = "OTJES, SIMON and HANSMA, LAUIEN",
journal = "EUROPEAN JOURNAL OF POLITICAL RESEARCH POLITICAL DATA YEARBOOK",
volume = 60,
number = 1,
pages = "273--282",
year = 2021,
publisher = "John Wiley &amp; Sons, Ltd"
}</v>
      </c>
      <c r="AF24" s="137" t="str">
        <f t="shared" si="16"/>
        <v>@article {ecprPDY_2022_the netherlands: political developments and data in 2021,
title = "The Netherlands: Political Developments and Data in 2021",
author = "OTJES, SIMON and VOERMAN, GERRIT",
journal = "EUROPEAN JOURNAL OF POLITICAL RESEARCH POLITICAL DATA YEARBOOK",
volume = ,
number = ,
pages = "--",
year = 2022,
publisher = "John Wiley &amp; Sons, Ltd"
}</v>
      </c>
    </row>
    <row r="25" spans="1:32" ht="13.5" customHeight="1">
      <c r="A25" s="76" t="s">
        <v>213</v>
      </c>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row>
    <row r="26" spans="1:32" ht="13.5" customHeight="1">
      <c r="A26" s="76" t="s">
        <v>214</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row>
    <row r="27" spans="1:32" ht="13.5" customHeight="1">
      <c r="A27" s="76" t="s">
        <v>215</v>
      </c>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row>
    <row r="28" spans="1:32" ht="13.5" customHeight="1">
      <c r="A28" s="76" t="s">
        <v>216</v>
      </c>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row>
    <row r="29" spans="1:32" ht="13.5" customHeight="1">
      <c r="A29" s="76" t="s">
        <v>217</v>
      </c>
      <c r="B29" s="138"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THE NETHERLANDS
AU  - Voerman, Gerrit
AU  - Lucardie, Paul
JO  - European Journal of Political Research
VL  - 22
IS  - 4
SP  - 475
EP  - 478
PY  - 1992
PB  - Blackwell Publishing Ltd
UR  - http://onlinelibrary.wiley.com/doi/10.1111/j.1475-6765.1992.tb00336.x/full</v>
      </c>
      <c r="C29" s="138"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9" s="138"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THE NETHERLANDS
AU  - Lucardie, Paul
AU  - Voerman, Gerrit
VL  - 26
JO  - European Journal of Political Research
IS  - 3-4
SP  - 369
EP  - 373
PY  - 1994
PB  - Blackwell Publishing Ltd
UR  - http://onlinelibrary.wiley.com/doi/10.1111/j.1475-6765.1994.tb00460.x/full</v>
      </c>
      <c r="E29" s="138" t="str">
        <f>"TY  - JOUR"&amp;REPT("@",3)&amp;""&amp;E10&amp;REPT("@",3)&amp;E4&amp;REPT("@",3)&amp;IF(E5="","",E5&amp;REPT("@",3))&amp;IF(E6="","",E6&amp;REPT("@",3))&amp;IF(E7="","",E7&amp;REPT("@",3))&amp;E12&amp;REPT("@",3)&amp;E11&amp;REPT("@",3)&amp;E13&amp;REPT("@",3)&amp;E18&amp;REPT("@",3)&amp;E19&amp;REPT("@",3)&amp;E20&amp;REPT("@",3)&amp;E14&amp;REPT("@",3)&amp;LEFT(E16,13)&amp;"onlinelibrary.wiley.com/doi/"&amp;MID(E17,7,999)&amp;"/full"</f>
        <v>TY  - JOUR@@@TI  - THE NETHERLANDS@@@AU  - Lucardie, Paul@@@AU  - Voerman, Gerrit@@@VL  - 28@@@JO  - European Journal of Political Research@@@IS  - 3-4@@@SP  - 427@@@EP  - 436@@@PY  - 1995@@@PB  - Blackwell Publishing Ltd@@@UR  - http://onlinelibrary.wiley.com/doi/10.1111/j.1475-6765.1995.tb00509.x/full</v>
      </c>
      <c r="F29" s="138" t="str">
        <f t="shared" ref="F29:T29" si="17">"TY  - JOUR"&amp;REPT("@",3)&amp;""&amp;F10&amp;REPT("@",3)&amp;F4&amp;REPT("@",3)&amp;IF(F5="","",F5&amp;REPT("@",3))&amp;IF(F6="","",F6&amp;REPT("@",3))&amp;IF(F7="","",F7&amp;REPT("@",3))&amp;F12&amp;REPT("@",3)&amp;F11&amp;REPT("@",3)&amp;F13&amp;REPT("@",3)&amp;F18&amp;REPT("@",3)&amp;F19&amp;REPT("@",3)&amp;F20&amp;REPT("@",3)&amp;F14&amp;REPT("@",3)&amp;LEFT(F16,13)&amp;"onlinelibrary.wiley.com/doi/"&amp;MID(F17,7,999)&amp;"/full"</f>
        <v>TY  - JOUR@@@TI  - THE NETHERLANDS@@@AU  - Lucardie, Paul@@@AU  - Voerman, Gerrit@@@VL  - 30@@@JO  - European Journal of Political Research@@@IS  - 3-4@@@SP  - 415@@@EP  - 419@@@PY  - 1996@@@PB  - Blackwell Publishing Ltd@@@UR  - http://onlinelibrary.wiley.com/doi/10.1111/j.1475-6765.1996.tb00696.x/full</v>
      </c>
      <c r="G29" s="138" t="str">
        <f t="shared" si="17"/>
        <v>TY  - JOUR@@@TI  - The Netheralands@@@AU  - Lucardie, Paul@@@AU  - Voerman, Gerrit@@@VL  - 32@@@JO  - European Journal of Political Research@@@IS  - 3-4@@@SP  - 447@@@EP  - 449@@@PY  - 1997@@@PB  - Blackwell Publishing Ltd@@@UR  - http://onlinelibrary.wiley.com/doi/10.1111/1475-6765.00363/full</v>
      </c>
      <c r="H29" s="138" t="str">
        <f t="shared" si="17"/>
        <v>TY  - JOUR@@@TI  - The Netherlands@@@AU  - Lucardie, Paul@@@AU  - Voerman, Gerrit@@@VL  - 34@@@JO  - European Journal of Political Research@@@IS  - 3-4@@@SP  - 471@@@EP  - 473@@@PY  - 1998@@@PB  - Blackwell Publishing Ltd@@@UR  - http://onlinelibrary.wiley.com/doi/10.1111/1475-6765.00060/full</v>
      </c>
      <c r="I29" s="138" t="str">
        <f t="shared" ref="I29" si="18">"TY  - JOUR"&amp;REPT("@",3)&amp;""&amp;I10&amp;REPT("@",3)&amp;I4&amp;REPT("@",3)&amp;IF(I5="","",I5&amp;REPT("@",3))&amp;IF(I6="","",I6&amp;REPT("@",3))&amp;IF(I7="","",I7&amp;REPT("@",3))&amp;I12&amp;REPT("@",3)&amp;I11&amp;REPT("@",3)&amp;I13&amp;REPT("@",3)&amp;I18&amp;REPT("@",3)&amp;I19&amp;REPT("@",3)&amp;I20&amp;REPT("@",3)&amp;I14&amp;REPT("@",3)&amp;LEFT(I16,13)&amp;"onlinelibrary.wiley.com/doi/"&amp;MID(I17,7,999)&amp;"/full"</f>
        <v>TY  - JOUR@@@TI  - THE NETHERLANDS@@@AU  - Lucardie, Paul@@@AU  - Voerman, Gerrit@@@VL  - 36@@@JO  - European Journal of Political Research@@@IS  - 3-4@@@SP  - 465@@@EP  - 471@@@PY  - 1999@@@PB  - Blackwell Publishing Ltd@@@UR  - http://onlinelibrary.wiley.com/doi/10.1111/j.1475-6765.1999.tb00726.x/full</v>
      </c>
      <c r="J29" s="138" t="str">
        <f t="shared" si="17"/>
        <v>TY  - JOUR@@@TI  - The Netherlands@@@AU  - Lucardie, Paul@@@AU  - Voerman, Gerrit@@@VL  - 38@@@JO  - European Journal of Political Research@@@IS  - 3-4@@@SP  - 462@@@EP  - 469@@@PY  - 2000@@@PB  - Blackwell Publishing Ltd@@@UR  - http://onlinelibrary.wiley.com/doi/10.1111/j.1475-6765.2000.tb01155.x/full</v>
      </c>
      <c r="K29" s="138" t="str">
        <f t="shared" si="17"/>
        <v>TY  - JOUR@@@TI  - The Netherlands@@@AU  - Lucardie, Paul@@@VL  - 40@@@JO  - European Journal of Political Research@@@IS  - 3-4@@@SP  - 365@@@EP  - 369@@@PY  - 2001@@@PB  - Blackwell Publishing Ltd@@@UR  - http://onlinelibrary.wiley.com/doi/10.1111/1475-6765.00060-i2/full</v>
      </c>
      <c r="L29" s="138" t="str">
        <f t="shared" si="17"/>
        <v>TY  - JOUR@@@TI  - The Netherlands@@@AU  - Lucardie, Paul@@@AU  - Voerman, Gerrit@@@VL  - 41@@@JO  - European Journal of Political Research@@@IS  - 7-8@@@SP  - 1037@@@EP  - 1040@@@PY  - 2002@@@PB  - Blackwell Publishing Ltd@@@UR  - http://onlinelibrary.wiley.com/doi/10.1111/1475-6765.t01-1-00060/full</v>
      </c>
      <c r="M29" s="138" t="str">
        <f t="shared" si="17"/>
        <v>TY  - JOUR@@@TI  - The Netherlands@@@AU  - Lucardie, Paul@@@VL  - 42@@@JO  - European Journal of Political Research@@@IS  - 7-8@@@SP  - 1029@@@EP  - 1036@@@PY  - 2003@@@PB  - Blackwell Publishing Ltd.@@@UR  - http://onlinelibrary.wiley.com/doi/10.1111/j.0304-4130.2003.00131.x/full</v>
      </c>
      <c r="N29" s="138" t="str">
        <f t="shared" si="17"/>
        <v>TY  - JOUR@@@TI  - The Netherlands@@@AU  - Lucardie, Paul@@@AU  - Voerman, Gerrit@@@VL  - 43@@@JO  - European Journal of Political Research@@@IS  - 7-8@@@SP  - 1084@@@EP  - 1092@@@PY  - 2004@@@PB  - Blackwell Publishing Ltd.@@@UR  - http://onlinelibrary.wiley.com/doi/10.1111/j.1475-6765.2004.00204.x/full</v>
      </c>
      <c r="O29" s="138" t="str">
        <f t="shared" si="17"/>
        <v>TY  - JOUR@@@TI  - The Netherlands@@@AU  - Lucardie, Paul@@@AU  - Voerman, Gerrit@@@VL  - 44@@@JO  - European Journal of Political Research@@@IS  - 7-8@@@SP  - 1124@@@EP  - 1133@@@PY  - 2005@@@PB  - Blackwell Publishing Ltd.@@@UR  - http://onlinelibrary.wiley.com/doi/10.1111/j.1475-6765.2005.00276.x/full</v>
      </c>
      <c r="P29" s="138" t="str">
        <f t="shared" si="17"/>
        <v>TY  - JOUR@@@TI  - The Netherlands@@@AU  - Lucardie, Paul@@@AU  - Voerman, Gerrit@@@VL  - 45@@@JO  - European Journal of Political Research@@@IS  - 7-8@@@SP  - 1201@@@EP  - 1206@@@PY  - 2006@@@PB  - Blackwell Publishing Ltd@@@UR  - http://onlinelibrary.wiley.com/doi/10.1111/j.1475-6765.2006.00676.x/full</v>
      </c>
      <c r="Q29" s="138" t="str">
        <f t="shared" si="17"/>
        <v>TY  - JOUR@@@TI  - The Netherlands@@@AU  - Lucardie, Paul@@@VL  - 46@@@JO  - European Journal of Political Research@@@IS  - 7-8@@@SP  - 1041@@@EP  - 1048@@@PY  - 2007@@@PB  - Blackwell Publishing Ltd@@@UR  - http://onlinelibrary.wiley.com/doi/10.1111/j.1475-6765.2007.00749.x/full</v>
      </c>
      <c r="R29" s="138" t="str">
        <f t="shared" si="17"/>
        <v>TY  - JOUR@@@TI  - The Netherlands@@@AU  - Lucardie, Paul@@@VL  - 47@@@JO  - European Journal of Political Research@@@IS  - 7-8@@@SP  - 1074@@@EP  - 1078@@@PY  - 2008@@@PB  - Blackwell Publishing Ltd@@@UR  - http://onlinelibrary.wiley.com/doi/10.1111/j.1475-6765.2008.00802.x/full</v>
      </c>
      <c r="S29" s="138" t="str">
        <f t="shared" si="17"/>
        <v>TY  - JOUR@@@TI  - The Netherlands@@@AU  - Lucardie, Paul@@@VL  - 48@@@JO  - European Journal of Political Research@@@IS  - 7-8@@@SP  - 1130@@@EP  - 1132@@@PY  - 2009@@@PB  - Blackwell Publishing Ltd@@@UR  - http://onlinelibrary.wiley.com/doi/10.1111/j.1475-6765.2009.01863.x/full</v>
      </c>
      <c r="T29" s="138" t="str">
        <f t="shared" si="17"/>
        <v>TY  - JOUR@@@TI  - The Netherlands@@@AU  - Lucardie, Paul@@@AU  - Voerman, Gerrit@@@VL  - 49@@@JO  - European Journal of Political Research@@@IS  - 7-8@@@SP  - 1095@@@EP  - 1101@@@PY  - 2010@@@PB  - Blackwell Publishing Ltd@@@UR  - http://onlinelibrary.wiley.com/doi/10.1111/j.1475-6765.2010.01965.x/full</v>
      </c>
      <c r="U29" s="138" t="str">
        <f t="shared" ref="U29:W29" si="19">"TY  - JOUR"&amp;REPT("@",3)&amp;""&amp;U10&amp;REPT("@",3)&amp;U4&amp;REPT("@",3)&amp;IF(U5="","",U5&amp;REPT("@",3))&amp;IF(U6="","",U6&amp;REPT("@",3))&amp;IF(U7="","",U7&amp;REPT("@",3))&amp;U12&amp;REPT("@",3)&amp;U11&amp;REPT("@",3)&amp;U13&amp;REPT("@",3)&amp;U18&amp;REPT("@",3)&amp;U19&amp;REPT("@",3)&amp;U20&amp;REPT("@",3)&amp;U14&amp;REPT("@",3)&amp;LEFT(U16,13)&amp;"onlinelibrary.wiley.com/doi/"&amp;MID(U17,7,999)&amp;"/full"</f>
        <v>TY  - JOUR@@@TI  - The Netherlands@@@AU  - Lucardie, Paul@@@AU  - Voerman, Gerrit@@@VL  - 50@@@JO  - European Journal of Political Research@@@IS  - 7-8@@@SP  - 1070@@@EP  - 1076@@@PY  - 2011@@@PB  - Blackwell Publishing Ltd@@@UR  - http://onlinelibrary.wiley.com/doi/10.1111/j.1475-6765.2011.02034.x/full</v>
      </c>
      <c r="V29" s="138" t="str">
        <f t="shared" ref="V29:AF29" si="20">"TY  - JOUR"&amp;REPT("@",3)&amp;""&amp;V10&amp;REPT("@",3)&amp;V4&amp;REPT("@",3)&amp;IF(V5="","",V5&amp;REPT("@",3))&amp;IF(V6="","",V6&amp;REPT("@",3))&amp;IF(V7="","",V7&amp;REPT("@",3))&amp;V12&amp;REPT("@",3)&amp;V11&amp;REPT("@",3)&amp;V13&amp;REPT("@",3)&amp;V18&amp;REPT("@",3)&amp;V19&amp;REPT("@",3)&amp;V20&amp;REPT("@",3)&amp;V14&amp;REPT("@",3)&amp;LEFT(V16,13)&amp;"onlinelibrary.wiley.com/doi/"&amp;MID(V17,7,999)&amp;"/full"</f>
        <v>TY  - JOUR@@@TI  - The Netherlands@@@AU  - Voerman, Gerrit@@@AU  - Lucardie, Paul@@@VL  - 51@@@JO  - European Journal of Political Research Political Data Yearbook@@@IS  - 1@@@SP  - 215@@@EP  - 220@@@PY  - 2012@@@PB  - Blackwell Publishing Ltd@@@UR  - http://onlinelibrary.wiley.com/doi/10.1111/j.2047-8852.2012.00024.x/full</v>
      </c>
      <c r="W29" s="138" t="str">
        <f t="shared" si="20"/>
        <v>TY  - JOUR@@@TI  - The Netherlands@@@AU  - Otjes, Simon@@@AU  - Voerman, Gerrit@@@VL  - 52@@@JO  - EUROPEAN JOURNAL OF POLITICAL RESEARCH POLITICAL DATA YEARBOOK@@@IS  - 1@@@SP  - 162@@@EP  - 169@@@PY  - 2013@@@PB  - John Wiley &amp; Sons, Ltd@@@UR  - https:/onlinelibrary.wiley.com/doi/10.1111/2047-8852.12023/full</v>
      </c>
      <c r="X29" s="138" t="str">
        <f t="shared" si="20"/>
        <v>TY  - JOUR@@@TI  - The Netherlands@@@AU  - Otjes, Simon@@@AU  - Voerman, Gerrit@@@VL  - 53@@@JO  - EUROPEAN JOURNAL OF POLITICAL RESEARCH POLITICAL DATA YEARBOOK@@@IS  - 1@@@SP  - 229@@@EP  - 234@@@PY  - 2014@@@PB  - John Wiley &amp; Sons, Ltd@@@UR  - https:/onlinelibrary.wiley.com/doi/10.1111/2047-8852.12060/full</v>
      </c>
      <c r="Y29" s="138" t="str">
        <f t="shared" si="20"/>
        <v>TY  - JOUR@@@TI  - The Netherlands@@@AU  - Otjes, Simon@@@AU  - Voerman, Gerrit@@@VL  - 54@@@JO  - EUROPEAN JOURNAL OF POLITICAL RESEARCH POLITICAL DATA YEARBOOK@@@IS  - 1@@@SP  - 213@@@EP  - 220@@@PY  - 2015@@@PB  - John Wiley &amp; Sons, Ltd@@@UR  - https:/onlinelibrary.wiley.com/doi/10.1111/2047-8852.12100/full</v>
      </c>
      <c r="Z29" s="138" t="str">
        <f t="shared" si="20"/>
        <v>TY  - JOUR@@@TI  - The Netherlands@@@AU  - Otjes, Simon@@@VL  - 55@@@JO  - EUROPEAN JOURNAL OF POLITICAL RESEARCH POLITICAL DATA YEARBOOK@@@IS  - 1@@@SP  - 188@@@EP  - 193@@@PY  - 2016@@@PB  - John Wiley &amp; Sons, Ltd@@@UR  - https:/onlinelibrary.wiley.com/doi/10.1111/2047-8852.12139/full</v>
      </c>
      <c r="AA29" s="138" t="str">
        <f t="shared" si="20"/>
        <v>TY  - JOUR@@@TI  - The Netherlands@@@AU  - OTJES, SIMON@@@AU  - VOERMAN, GERRIT@@@VL  - 56@@@JO  - EUROPEAN JOURNAL OF POLITICAL RESEARCH POLITICAL DATA YEARBOOK@@@IS  - 1@@@SP  - 197@@@EP  - 203@@@PY  - 2017@@@PB  - John Wiley &amp; Sons, Ltd@@@UR  - https:/onlinelibrary.wiley.com/doi/10.1111/2047-8852.12159/full</v>
      </c>
      <c r="AB29" s="138" t="str">
        <f t="shared" si="20"/>
        <v>TY  - JOUR@@@TI  - The Netherlands: Political development and data for 2017@@@AU  - OTJES, SIMON@@@AU  - VOERMAN, GERRIT@@@VL  - 57@@@JO  - EUROPEAN JOURNAL OF POLITICAL RESEARCH POLITICAL DATA YEARBOOK@@@IS  - 1@@@SP  - 203@@@EP  - 211@@@PY  - 2018@@@PB  - John Wiley &amp; Sons, Ltd@@@UR  - https:/onlinelibrary.wiley.com/doi/10.1111/2047-8852.12216/full</v>
      </c>
      <c r="AC29" s="138" t="str">
        <f t="shared" si="20"/>
        <v>TY  - JOUR@@@TI  - The Netherlands: Political developments and data in 2018@@@AU  - OTJES, SIMON@@@AU  - VOERMAN, GERRIT@@@VL  - 58@@@JO  - EUROPEAN JOURNAL OF POLITICAL RESEARCH POLITICAL DATA YEARBOOK@@@IS  - 1@@@SP  - 198@@@EP  - 204@@@PY  - 2019@@@PB  - John Wiley &amp; Sons, Ltd@@@UR  - https:/onlinelibrary.wiley.com/doi/10.1111/2047-8852.12261/full</v>
      </c>
      <c r="AD29" s="138" t="str">
        <f t="shared" si="20"/>
        <v>TY  - JOUR@@@TI  - The Netherlands: Political Developments and Data in 2019@@@AU  - OTJES, SIMON@@@AU  - VOERMAN, GERRIT@@@VL  - 59@@@JO  - EUROPEAN JOURNAL OF POLITICAL RESEARCH POLITICAL DATA YEARBOOK@@@IS  - 1@@@SP  - 261@@@EP  - 271@@@PY  - 2020@@@PB  - John Wiley &amp; Sons, Ltd@@@UR  - https:/onlinelibrary.wiley.com/doi/10.1111/2047-8852.12277/full</v>
      </c>
      <c r="AE29" s="138" t="str">
        <f t="shared" si="20"/>
        <v>TY  - JOUR@@@TI  - The Netherlands: Political Developments and Data in 2020@@@AU  - OTJES, SIMON@@@AU  - HANSMA, LAUIEN@@@VL  - 60@@@JO  - EUROPEAN JOURNAL OF POLITICAL RESEARCH POLITICAL DATA YEARBOOK@@@IS  - 1@@@SP  - 273@@@EP  - 282@@@PY  - 2021@@@PB  - John Wiley &amp; Sons, Ltd@@@UR  - https:/onlinelibrary.wiley.com/doi/10.1111/2047-8852.12310/full</v>
      </c>
      <c r="AF29" s="138" t="str">
        <f t="shared" si="20"/>
        <v>TY  - JOUR@@@TI  - The Netherlands: Political Developments and Data in 2021@@@AU  - OTJES, SIMON@@@AU  - VOERMAN, GERRIT@@@VL  - @@@JO  - EUROPEAN JOURNAL OF POLITICAL RESEARCH POLITICAL DATA YEARBOOK@@@IS  - @@@SP  - @@@EP  - @@@PY  - 2022@@@PB  - John Wiley &amp; Sons, Ltd@@@UR  - https:/onlinelibrary.wiley.com/doi/10.1111/2047-8852.12351/full</v>
      </c>
    </row>
    <row r="30" spans="1:32" ht="13.5" customHeight="1">
      <c r="A30" s="76" t="s">
        <v>218</v>
      </c>
      <c r="B30" s="13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30" s="138"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30" s="138"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{ecprPDY_1994_the netherlands,
title = "THE NETHERLANDS",
author = "Lucardie, Paul and Voerman, Gerrit",
journal = "European Journal of Political Research",
volume = 26,
number = 3-4,
pages = "369--373",
year = 1994,
publisher = "Blackwell Publishing Ltd"
}</v>
      </c>
      <c r="E30" s="138"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{ecprPDY_1995_the netherlands,@@@title = "THE NETHERLANDS",@@@author = "Lucardie, Paul and Voerman, Gerrit",@@@journal = "European Journal of Political Research",@@@volume = 28,@@@number = 3-4,@@@pages = "427--436",@@@year = 1995,@@@publisher = "Blackwell Publishing Ltd"@@@}</v>
      </c>
      <c r="F30" s="138" t="str">
        <f t="shared" ref="F30:T30" si="21">"@article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{ecprPDY_1996_the netherlands,@@@title = "THE NETHERLANDS",@@@author = "Lucardie, Paul and Voerman, Gerrit",@@@journal = "European Journal of Political Research",@@@volume = 30,@@@number = 3-4,@@@pages = "415--419",@@@year = 1996,@@@publisher = "Blackwell Publishing Ltd"@@@}</v>
      </c>
      <c r="G30" s="138" t="str">
        <f t="shared" si="21"/>
        <v>@article {ecprPDY_1997_the netheralands,@@@title = "The Netheralands",@@@author = "Lucardie, Paul and Voerman, Gerrit",@@@journal = "European Journal of Political Research",@@@volume = 32,@@@number = 3-4,@@@pages = "447--449",@@@year = 1997,@@@publisher = "Blackwell Publishing Ltd"@@@}</v>
      </c>
      <c r="H30" s="138" t="str">
        <f t="shared" si="21"/>
        <v>@article {ecprPDY_1998_the netherlands,@@@title = "The Netherlands",@@@author = "Lucardie, Paul and Voerman, Gerrit",@@@journal = "European Journal of Political Research",@@@volume = 34,@@@number = 3-4,@@@pages = "471--473",@@@year = 1998,@@@publisher = "Blackwell Publishing Ltd"@@@}</v>
      </c>
      <c r="I30" s="138" t="str">
        <f t="shared" ref="I30" si="22">"@article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{ecprPDY_1999_the netherlands,@@@title = "THE NETHERLANDS",@@@author = "Lucardie, Paul and Voerman, Gerrit",@@@journal = "European Journal of Political Research",@@@volume = 36,@@@number = 3-4,@@@pages = "465--471",@@@year = 1999,@@@publisher = "Blackwell Publishing Ltd"@@@}</v>
      </c>
      <c r="J30" s="138" t="str">
        <f t="shared" si="21"/>
        <v>@article {ecprPDY_2000_the netherlands,@@@title = "The Netherlands",@@@author = "Lucardie, Paul and Voerman, Gerrit",@@@journal = "European Journal of Political Research",@@@volume = 38,@@@number = 3-4,@@@pages = "462--469",@@@year = 2000,@@@publisher = "Blackwell Publishing Ltd"@@@}</v>
      </c>
      <c r="K30" s="138" t="str">
        <f t="shared" si="21"/>
        <v>@article {ecprPDY_2001_the netherlands,@@@title = "The Netherlands",@@@author = "Lucardie, Paul",@@@journal = "European Journal of Political Research",@@@volume = 40,@@@number = 3-4,@@@pages = "365--369",@@@year = 2001,@@@publisher = "Blackwell Publishing Ltd"@@@}</v>
      </c>
      <c r="L30" s="138" t="str">
        <f t="shared" si="21"/>
        <v>@article {ecprPDY_2002_the netherlands,@@@title = "The Netherlands",@@@author = "Lucardie, Paul and Voerman, Gerrit",@@@journal = "European Journal of Political Research",@@@volume = 41,@@@number = 7-8,@@@pages = "1037--1040",@@@year = 2002,@@@publisher = "Blackwell Publishing Ltd"@@@}</v>
      </c>
      <c r="M30" s="138" t="str">
        <f t="shared" si="21"/>
        <v>@article {ecprPDY_2003_the netherlands,@@@title = "The Netherlands",@@@author = "Lucardie, Paul",@@@journal = "European Journal of Political Research",@@@volume = 42,@@@number = 7-8,@@@pages = "1029--1036",@@@year = 2003,@@@publisher = "Blackwell Publishing Ltd."@@@}</v>
      </c>
      <c r="N30" s="138" t="str">
        <f t="shared" si="21"/>
        <v>@article {ecprPDY_2004_the netherlands,@@@title = "The Netherlands",@@@author = "Lucardie, Paul and Voerman, Gerrit",@@@journal = "European Journal of Political Research",@@@volume = 43,@@@number = 7-8,@@@pages = "1084--1092",@@@year = 2004,@@@publisher = "Blackwell Publishing Ltd."@@@}</v>
      </c>
      <c r="O30" s="138" t="str">
        <f t="shared" si="21"/>
        <v>@article {ecprPDY_2005_the netherlands,@@@title = "The Netherlands",@@@author = "Lucardie, Paul and Voerman, Gerrit",@@@journal = "European Journal of Political Research",@@@volume = 44,@@@number = 7-8,@@@pages = "1124--1133",@@@year = 2005,@@@publisher = "Blackwell Publishing Ltd."@@@}</v>
      </c>
      <c r="P30" s="138" t="str">
        <f t="shared" si="21"/>
        <v>@article {ecprPDY_2006_the netherlands,@@@title = "The Netherlands",@@@author = "Lucardie, Paul and Voerman, Gerrit",@@@journal = "European Journal of Political Research",@@@volume = 45,@@@number = 7-8,@@@pages = "1201--1206",@@@year = 2006,@@@publisher = "Blackwell Publishing Ltd"@@@}</v>
      </c>
      <c r="Q30" s="138" t="str">
        <f t="shared" si="21"/>
        <v>@article {ecprPDY_2007_the netherlands,@@@title = "The Netherlands",@@@author = "Lucardie, Paul",@@@journal = "European Journal of Political Research",@@@volume = 46,@@@number = 7-8,@@@pages = "1041--1048",@@@year = 2007,@@@publisher = "Blackwell Publishing Ltd"@@@}</v>
      </c>
      <c r="R30" s="138" t="str">
        <f t="shared" si="21"/>
        <v>@article {ecprPDY_2008_the netherlands,@@@title = "The Netherlands",@@@author = "Lucardie, Paul",@@@journal = "European Journal of Political Research",@@@volume = 47,@@@number = 7-8,@@@pages = "1074--1078",@@@year = 2008,@@@publisher = "Blackwell Publishing Ltd"@@@}</v>
      </c>
      <c r="S30" s="138" t="str">
        <f t="shared" si="21"/>
        <v>@article {ecprPDY_2009_the netherlands,@@@title = "The Netherlands",@@@author = "Lucardie, Paul",@@@journal = "European Journal of Political Research",@@@volume = 48,@@@number = 7-8,@@@pages = "1130--1132",@@@year = 2009,@@@publisher = "Blackwell Publishing Ltd"@@@}</v>
      </c>
      <c r="T30" s="138" t="str">
        <f t="shared" si="21"/>
        <v>@article {ecprPDY_2010_the netherlands,@@@title = "The Netherlands",@@@author = "Lucardie, Paul and Voerman, Gerrit",@@@journal = "European Journal of Political Research",@@@volume = 49,@@@number = 7-8,@@@pages = "1095--1101",@@@year = 2010,@@@publisher = "Blackwell Publishing Ltd"@@@}</v>
      </c>
      <c r="U30" s="138" t="str">
        <f t="shared" ref="U30:W30" si="23">"@article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{ecprPDY_2011_the netherlands,@@@title = "The Netherlands",@@@author = "Lucardie, Paul and Voerman, Gerrit",@@@journal = "European Journal of Political Research",@@@volume = 50,@@@number = 7-8,@@@pages = "1070--1076",@@@year = 2011,@@@publisher = "Blackwell Publishing Ltd"@@@}</v>
      </c>
      <c r="V30" s="138" t="str">
        <f t="shared" ref="V30:AF30" si="24">"@article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{ecprPDY_2012_the netherlands,@@@title = "The Netherlands",@@@author = "Voerman, Gerrit and Lucardie, Paul",@@@journal = "European Journal of Political Research Political Data Yearbook",@@@volume = 51,@@@number = 1,@@@pages = "215--220",@@@year = 2012,@@@publisher = "Blackwell Publishing Ltd"@@@}</v>
      </c>
      <c r="W30" s="138" t="str">
        <f t="shared" si="24"/>
        <v>@article {ecprPDY_2013_the netherlands,@@@title = "The Netherlands",@@@author = "Otjes, Simon and Voerman, Gerrit",@@@journal = "EUROPEAN JOURNAL OF POLITICAL RESEARCH POLITICAL DATA YEARBOOK",@@@volume = 52,@@@number = 1,@@@pages = "162--169",@@@year = 2013,@@@publisher = "John Wiley &amp; Sons, Ltd"@@@}</v>
      </c>
      <c r="X30" s="138" t="str">
        <f t="shared" si="24"/>
        <v>@article {ecprPDY_2014_the netherlands,@@@title = "The Netherlands",@@@author = "Otjes, Simon and Voerman, Gerrit",@@@journal = "EUROPEAN JOURNAL OF POLITICAL RESEARCH POLITICAL DATA YEARBOOK",@@@volume = 53,@@@number = 1,@@@pages = "229--234",@@@year = 2014,@@@publisher = "John Wiley &amp; Sons, Ltd"@@@}</v>
      </c>
      <c r="Y30" s="138" t="str">
        <f t="shared" si="24"/>
        <v>@article {ecprPDY_2015_the netherlands,@@@title = "The Netherlands",@@@author = "Otjes, Simon and Voerman, Gerrit",@@@journal = "EUROPEAN JOURNAL OF POLITICAL RESEARCH POLITICAL DATA YEARBOOK",@@@volume = 54,@@@number = 1,@@@pages = "213--220",@@@year = 2015,@@@publisher = "John Wiley &amp; Sons, Ltd"@@@}</v>
      </c>
      <c r="Z30" s="138" t="str">
        <f t="shared" si="24"/>
        <v>@article {ecprPDY_2016_the netherlands,@@@title = "The Netherlands",@@@author = "Otjes, Simon",@@@journal = "EUROPEAN JOURNAL OF POLITICAL RESEARCH POLITICAL DATA YEARBOOK",@@@volume = 55,@@@number = 1,@@@pages = "188--193",@@@year = 2016,@@@publisher = "John Wiley &amp; Sons, Ltd"@@@}</v>
      </c>
      <c r="AA30" s="138" t="str">
        <f t="shared" si="24"/>
        <v>@article {ecprPDY_2017_the netherlands,@@@title = "The Netherlands",@@@author = "OTJES, SIMON and VOERMAN, GERRIT",@@@journal = "EUROPEAN JOURNAL OF POLITICAL RESEARCH POLITICAL DATA YEARBOOK",@@@volume = 56,@@@number = 1,@@@pages = "197--203",@@@year = 2017,@@@publisher = "John Wiley &amp; Sons, Ltd"@@@}</v>
      </c>
      <c r="AB30" s="138" t="str">
        <f t="shared" si="24"/>
        <v>@article {ecprPDY_2018_the netherlands: political development and data for 2017,@@@title = "The Netherlands: Political development and data for 2017",@@@author = "OTJES, SIMON and VOERMAN, GERRIT",@@@journal = "EUROPEAN JOURNAL OF POLITICAL RESEARCH POLITICAL DATA YEARBOOK",@@@volume = 57,@@@number = 1,@@@pages = "203--211",@@@year = 2018,@@@publisher = "John Wiley &amp; Sons, Ltd"@@@}</v>
      </c>
      <c r="AC30" s="138" t="str">
        <f t="shared" si="24"/>
        <v>@article {ecprPDY_2019_the netherlands: political developments and data in 2018,@@@title = "The Netherlands: Political developments and data in 2018",@@@author = "OTJES, SIMON and VOERMAN, GERRIT",@@@journal = "EUROPEAN JOURNAL OF POLITICAL RESEARCH POLITICAL DATA YEARBOOK",@@@volume = 58,@@@number = 1,@@@pages = "198--204",@@@year = 2019,@@@publisher = "John Wiley &amp; Sons, Ltd"@@@}</v>
      </c>
      <c r="AD30" s="138" t="str">
        <f t="shared" si="24"/>
        <v>@article {ecprPDY_2020_the netherlands: political developments and data in 2019,@@@title = "The Netherlands: Political Developments and Data in 2019",@@@author = "OTJES, SIMON and VOERMAN, GERRIT",@@@journal = "EUROPEAN JOURNAL OF POLITICAL RESEARCH POLITICAL DATA YEARBOOK",@@@volume = 59,@@@number = 1,@@@pages = "261--271",@@@year = 2020,@@@publisher = "John Wiley &amp; Sons, Ltd"@@@}</v>
      </c>
      <c r="AE30" s="138" t="str">
        <f t="shared" si="24"/>
        <v>@article {ecprPDY_2021_the netherlands: political developments and data in 2020,@@@title = "The Netherlands: Political Developments and Data in 2020",@@@author = "OTJES, SIMON and HANSMA, LAUIEN",@@@journal = "EUROPEAN JOURNAL OF POLITICAL RESEARCH POLITICAL DATA YEARBOOK",@@@volume = 60,@@@number = 1,@@@pages = "273--282",@@@year = 2021,@@@publisher = "John Wiley &amp; Sons, Ltd"@@@}</v>
      </c>
      <c r="AF30" s="138" t="str">
        <f t="shared" si="24"/>
        <v>@article {ecprPDY_2022_the netherlands: political developments and data in 2021,@@@title = "The Netherlands: Political Developments and Data in 2021",@@@author = "OTJES, SIMON and VOERMAN, GERRIT",@@@journal = "EUROPEAN JOURNAL OF POLITICAL RESEARCH POLITICAL DATA YEARBOOK",@@@volume = ,@@@number = ,@@@pages = "--",@@@year = 2022,@@@publisher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G3" sqref="G3"/>
    </sheetView>
  </sheetViews>
  <sheetFormatPr defaultColWidth="9.08984375" defaultRowHeight="13.5" customHeight="1"/>
  <cols>
    <col min="1" max="1" width="9.08984375" style="2"/>
    <col min="2" max="4" width="10.36328125" style="2" customWidth="1"/>
    <col min="5" max="16384" width="9.08984375" style="2"/>
  </cols>
  <sheetData>
    <row r="1" spans="1:13" ht="13.5" customHeight="1">
      <c r="A1" s="76" t="s">
        <v>42</v>
      </c>
      <c r="B1" s="76" t="s">
        <v>43</v>
      </c>
      <c r="C1" s="76" t="s">
        <v>44</v>
      </c>
      <c r="D1" s="76" t="s">
        <v>45</v>
      </c>
      <c r="E1" s="76" t="s">
        <v>46</v>
      </c>
      <c r="F1" s="76" t="s">
        <v>47</v>
      </c>
      <c r="G1" s="76" t="s">
        <v>48</v>
      </c>
      <c r="H1" s="76" t="s">
        <v>49</v>
      </c>
      <c r="I1" s="11"/>
      <c r="J1" s="11"/>
      <c r="K1" s="11"/>
      <c r="L1" s="11"/>
      <c r="M1" s="2" t="s">
        <v>118</v>
      </c>
    </row>
    <row r="2" spans="1:13" ht="13.5" customHeight="1">
      <c r="A2" s="76" t="s">
        <v>50</v>
      </c>
      <c r="B2" s="76" t="s">
        <v>130</v>
      </c>
      <c r="C2" s="76" t="s">
        <v>51</v>
      </c>
      <c r="D2" s="76" t="s">
        <v>52</v>
      </c>
      <c r="E2" s="76" t="s">
        <v>53</v>
      </c>
      <c r="F2" s="76" t="s">
        <v>54</v>
      </c>
      <c r="G2" s="76" t="s">
        <v>55</v>
      </c>
      <c r="H2" s="138" t="s">
        <v>219</v>
      </c>
      <c r="I2" s="11"/>
      <c r="J2" s="11"/>
      <c r="K2" s="11"/>
      <c r="L2" s="11"/>
    </row>
    <row r="3" spans="1:13" ht="13.5" customHeight="1">
      <c r="A3" s="76" t="s">
        <v>56</v>
      </c>
      <c r="B3" s="139" t="s">
        <v>957</v>
      </c>
      <c r="C3" s="139" t="s">
        <v>958</v>
      </c>
      <c r="D3" s="140" t="s">
        <v>959</v>
      </c>
      <c r="E3" s="140" t="s">
        <v>960</v>
      </c>
      <c r="F3" s="139" t="s">
        <v>961</v>
      </c>
      <c r="G3" s="139" t="s">
        <v>962</v>
      </c>
      <c r="H3" s="141"/>
      <c r="I3" s="11"/>
      <c r="J3" s="11"/>
      <c r="K3" s="11"/>
      <c r="L3" s="11"/>
    </row>
    <row r="14" spans="1:13" ht="13.5" customHeight="1">
      <c r="A14" s="77"/>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6"/>
  <sheetViews>
    <sheetView topLeftCell="A12" workbookViewId="0">
      <selection activeCell="B37" sqref="B37"/>
    </sheetView>
  </sheetViews>
  <sheetFormatPr defaultColWidth="9.08984375" defaultRowHeight="12.5"/>
  <cols>
    <col min="1" max="1" width="14.453125" style="133" customWidth="1"/>
    <col min="2" max="16384" width="9.08984375" style="133"/>
  </cols>
  <sheetData>
    <row r="1" spans="1:2">
      <c r="A1" s="71" t="s">
        <v>225</v>
      </c>
      <c r="B1" s="101" t="s">
        <v>226</v>
      </c>
    </row>
    <row r="2" spans="1:2">
      <c r="A2" s="71" t="s">
        <v>227</v>
      </c>
      <c r="B2" s="101" t="s">
        <v>228</v>
      </c>
    </row>
    <row r="3" spans="1:2">
      <c r="A3" s="71" t="s">
        <v>229</v>
      </c>
      <c r="B3" s="101" t="s">
        <v>230</v>
      </c>
    </row>
    <row r="4" spans="1:2">
      <c r="A4" s="71" t="s">
        <v>231</v>
      </c>
      <c r="B4" s="101" t="s">
        <v>232</v>
      </c>
    </row>
    <row r="5" spans="1:2">
      <c r="A5" s="71" t="s">
        <v>233</v>
      </c>
      <c r="B5" s="101" t="s">
        <v>234</v>
      </c>
    </row>
    <row r="6" spans="1:2">
      <c r="A6" s="71" t="s">
        <v>235</v>
      </c>
      <c r="B6" s="101" t="s">
        <v>236</v>
      </c>
    </row>
    <row r="7" spans="1:2">
      <c r="A7" s="71" t="s">
        <v>237</v>
      </c>
      <c r="B7" s="101" t="s">
        <v>238</v>
      </c>
    </row>
    <row r="8" spans="1:2">
      <c r="A8" s="71" t="s">
        <v>239</v>
      </c>
      <c r="B8" s="101" t="s">
        <v>240</v>
      </c>
    </row>
    <row r="9" spans="1:2">
      <c r="A9" s="71" t="s">
        <v>241</v>
      </c>
      <c r="B9" s="101" t="s">
        <v>242</v>
      </c>
    </row>
    <row r="10" spans="1:2">
      <c r="A10" s="71" t="s">
        <v>243</v>
      </c>
      <c r="B10" s="101" t="s">
        <v>244</v>
      </c>
    </row>
    <row r="11" spans="1:2">
      <c r="A11" s="71" t="s">
        <v>245</v>
      </c>
      <c r="B11" s="101" t="s">
        <v>246</v>
      </c>
    </row>
    <row r="12" spans="1:2">
      <c r="A12" s="71" t="s">
        <v>247</v>
      </c>
      <c r="B12" s="101" t="s">
        <v>248</v>
      </c>
    </row>
    <row r="13" spans="1:2">
      <c r="A13" s="73" t="s">
        <v>249</v>
      </c>
      <c r="B13" s="101" t="s">
        <v>236</v>
      </c>
    </row>
    <row r="14" spans="1:2">
      <c r="A14" s="71" t="s">
        <v>250</v>
      </c>
      <c r="B14" s="101" t="s">
        <v>238</v>
      </c>
    </row>
    <row r="15" spans="1:2">
      <c r="A15" s="71" t="s">
        <v>251</v>
      </c>
      <c r="B15" s="101" t="s">
        <v>240</v>
      </c>
    </row>
    <row r="16" spans="1:2">
      <c r="A16" s="71" t="s">
        <v>252</v>
      </c>
      <c r="B16" s="101" t="s">
        <v>253</v>
      </c>
    </row>
    <row r="17" spans="1:2">
      <c r="A17" s="71" t="s">
        <v>254</v>
      </c>
      <c r="B17" s="101" t="s">
        <v>255</v>
      </c>
    </row>
    <row r="18" spans="1:2">
      <c r="A18" s="71" t="s">
        <v>256</v>
      </c>
      <c r="B18" s="101" t="s">
        <v>257</v>
      </c>
    </row>
    <row r="19" spans="1:2">
      <c r="A19" s="71" t="s">
        <v>258</v>
      </c>
      <c r="B19" s="101" t="s">
        <v>259</v>
      </c>
    </row>
    <row r="20" spans="1:2">
      <c r="A20" s="71" t="s">
        <v>260</v>
      </c>
      <c r="B20" s="101" t="s">
        <v>261</v>
      </c>
    </row>
    <row r="21" spans="1:2">
      <c r="A21" s="71" t="s">
        <v>262</v>
      </c>
      <c r="B21" s="101" t="s">
        <v>263</v>
      </c>
    </row>
    <row r="22" spans="1:2">
      <c r="A22" s="71" t="s">
        <v>264</v>
      </c>
      <c r="B22" s="101" t="s">
        <v>265</v>
      </c>
    </row>
    <row r="23" spans="1:2">
      <c r="A23" s="71" t="s">
        <v>266</v>
      </c>
      <c r="B23" s="101" t="s">
        <v>287</v>
      </c>
    </row>
    <row r="24" spans="1:2">
      <c r="A24" s="71" t="s">
        <v>267</v>
      </c>
      <c r="B24" s="101" t="s">
        <v>288</v>
      </c>
    </row>
    <row r="25" spans="1:2">
      <c r="A25" s="71" t="s">
        <v>268</v>
      </c>
      <c r="B25" s="101" t="s">
        <v>289</v>
      </c>
    </row>
    <row r="26" spans="1:2">
      <c r="A26" s="71" t="s">
        <v>269</v>
      </c>
      <c r="B26" s="101" t="s">
        <v>270</v>
      </c>
    </row>
    <row r="27" spans="1:2">
      <c r="A27" s="71" t="s">
        <v>271</v>
      </c>
      <c r="B27" s="101" t="s">
        <v>272</v>
      </c>
    </row>
    <row r="28" spans="1:2">
      <c r="A28" s="71" t="s">
        <v>273</v>
      </c>
      <c r="B28" s="101" t="s">
        <v>274</v>
      </c>
    </row>
    <row r="29" spans="1:2">
      <c r="A29" s="71" t="s">
        <v>290</v>
      </c>
      <c r="B29" s="101" t="s">
        <v>291</v>
      </c>
    </row>
    <row r="30" spans="1:2">
      <c r="A30" s="71" t="s">
        <v>275</v>
      </c>
      <c r="B30" s="101" t="s">
        <v>276</v>
      </c>
    </row>
    <row r="31" spans="1:2">
      <c r="A31" s="71" t="s">
        <v>277</v>
      </c>
      <c r="B31" s="101" t="s">
        <v>278</v>
      </c>
    </row>
    <row r="32" spans="1:2">
      <c r="A32" s="71" t="s">
        <v>279</v>
      </c>
      <c r="B32" s="101" t="s">
        <v>280</v>
      </c>
    </row>
    <row r="33" spans="1:2">
      <c r="A33" s="71" t="s">
        <v>281</v>
      </c>
      <c r="B33" s="101" t="s">
        <v>282</v>
      </c>
    </row>
    <row r="34" spans="1:2">
      <c r="A34" s="71" t="s">
        <v>283</v>
      </c>
      <c r="B34" s="101" t="s">
        <v>284</v>
      </c>
    </row>
    <row r="35" spans="1:2">
      <c r="A35" s="71" t="s">
        <v>285</v>
      </c>
      <c r="B35" s="101" t="s">
        <v>286</v>
      </c>
    </row>
    <row r="36" spans="1:2">
      <c r="A36" s="133" t="s">
        <v>1017</v>
      </c>
      <c r="B36" s="133" t="s">
        <v>1018</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topLeftCell="A13" workbookViewId="0">
      <selection activeCell="B22" sqref="B22:B31"/>
    </sheetView>
  </sheetViews>
  <sheetFormatPr defaultColWidth="9.08984375" defaultRowHeight="10.5"/>
  <cols>
    <col min="1" max="1" width="9.08984375" style="142"/>
    <col min="2" max="2" width="173.453125" style="142" customWidth="1"/>
    <col min="3" max="16384" width="9.08984375" style="142"/>
  </cols>
  <sheetData>
    <row r="1" spans="1:3">
      <c r="A1" s="76"/>
      <c r="B1" s="76" t="s">
        <v>220</v>
      </c>
    </row>
    <row r="2" spans="1:3">
      <c r="A2" s="76" t="s">
        <v>221</v>
      </c>
      <c r="B2" s="143">
        <f>INDEX(parlvotes_lh!C4:JB4,MATCH(9.99999999999999E+307,parlvotes_lh!C4:JB4))</f>
        <v>13293186</v>
      </c>
    </row>
    <row r="3" spans="1:3">
      <c r="A3" s="76" t="s">
        <v>222</v>
      </c>
      <c r="B3" s="143" t="str">
        <f>LOOKUP(2,1/(1-ISBLANK(info_cites!A23:ZX23)),info_cites!A23:ZX23)</f>
        <v>TY  - JOUR
TI  - The Netherlands: Political Developments and Data in 2021
AU  - OTJES, SIMON
AU  - VOERMAN, GERRIT
VL  - 
JO  - EUROPEAN JOURNAL OF POLITICAL RESEARCH POLITICAL DATA YEARBOOK
IS  - 
SP  - 
EP  - 
PY  - 2022
PB  - John Wiley &amp; Sons, Ltd
UR  - https:/onlinelibrary.wiley.com/doi/10.1111/2047-8852.12351/full</v>
      </c>
      <c r="C3" s="144"/>
    </row>
    <row r="4" spans="1:3">
      <c r="A4" s="76" t="s">
        <v>223</v>
      </c>
      <c r="B4" s="143" t="str">
        <f>LOOKUP(2,1/(1-ISBLANK(info_cites!A24:ZX24)),info_cites!A24:ZX24)</f>
        <v>@article {ecprPDY_2022_the netherlands: political developments and data in 2021,
title = "The Netherlands: Political Developments and Data in 2021",
author = "OTJES, SIMON and VOERMAN, GERRIT",
journal = "EUROPEAN JOURNAL OF POLITICAL RESEARCH POLITICAL DATA YEARBOOK",
volume = ,
number = ,
pages = "--",
year = 2022,
publisher = "John Wiley &amp; Sons, Ltd"
}</v>
      </c>
    </row>
    <row r="6" spans="1:3">
      <c r="A6" s="76" t="s">
        <v>222</v>
      </c>
      <c r="B6" s="143" t="str">
        <f>"TY  - JOUR"</f>
        <v>TY  - JOUR</v>
      </c>
    </row>
    <row r="7" spans="1:3">
      <c r="A7" s="76"/>
      <c r="B7" s="143" t="str">
        <f>info_cites!W10</f>
        <v>TI  - The Netherlands</v>
      </c>
    </row>
    <row r="8" spans="1:3">
      <c r="A8" s="76"/>
      <c r="B8" s="143" t="str">
        <f>info_cites!W4</f>
        <v>AU  - Otjes, Simon</v>
      </c>
    </row>
    <row r="9" spans="1:3">
      <c r="A9" s="76"/>
      <c r="B9" s="143" t="str">
        <f>IF(info_cites!W5="","",info_cites!W5)</f>
        <v>AU  - Voerman, Gerrit</v>
      </c>
    </row>
    <row r="10" spans="1:3">
      <c r="A10" s="76"/>
      <c r="B10" s="143" t="str">
        <f>IF(info_cites!W6="","",info_cites!W6)</f>
        <v/>
      </c>
    </row>
    <row r="11" spans="1:3">
      <c r="A11" s="76"/>
      <c r="B11" s="143" t="str">
        <f>IF(info_cites!W7="","",info_cites!W7)</f>
        <v/>
      </c>
    </row>
    <row r="12" spans="1:3">
      <c r="A12" s="76"/>
      <c r="B12" s="143" t="str">
        <f>IF(info_cites!W8="","",info_cites!W8)</f>
        <v/>
      </c>
    </row>
    <row r="13" spans="1:3">
      <c r="A13" s="76"/>
      <c r="B13" s="143" t="str">
        <f>info_cites!W12</f>
        <v>VL  - 52</v>
      </c>
    </row>
    <row r="14" spans="1:3">
      <c r="A14" s="76"/>
      <c r="B14" s="143" t="str">
        <f>info_cites!W11</f>
        <v>JO  - EUROPEAN JOURNAL OF POLITICAL RESEARCH POLITICAL DATA YEARBOOK</v>
      </c>
    </row>
    <row r="15" spans="1:3">
      <c r="A15" s="76"/>
      <c r="B15" s="143" t="str">
        <f>info_cites!W13</f>
        <v>IS  - 1</v>
      </c>
    </row>
    <row r="16" spans="1:3">
      <c r="A16" s="76"/>
      <c r="B16" s="143" t="str">
        <f>info_cites!W18</f>
        <v>SP  - 162</v>
      </c>
    </row>
    <row r="17" spans="1:22">
      <c r="A17" s="76"/>
      <c r="B17" s="143" t="str">
        <f>info_cites!W19</f>
        <v>EP  - 169</v>
      </c>
    </row>
    <row r="18" spans="1:22">
      <c r="A18" s="76"/>
      <c r="B18" s="143" t="str">
        <f>info_cites!W20</f>
        <v>PY  - 2013</v>
      </c>
    </row>
    <row r="19" spans="1:22">
      <c r="A19" s="76"/>
      <c r="B19" s="143" t="str">
        <f>info_cites!W14</f>
        <v>PB  - John Wiley &amp; Sons, Ltd</v>
      </c>
    </row>
    <row r="20" spans="1:22">
      <c r="A20" s="76"/>
      <c r="B20" s="143" t="str">
        <f>LEFT(info_cites!W16,13)&amp;"onlinelibrary.wiley.com/doi/"&amp;MID(info_cites!W17,7,999)&amp;"/full"</f>
        <v>UR  - https:/onlinelibrary.wiley.com/doi/10.1111/2047-8852.12023/full</v>
      </c>
    </row>
    <row r="22" spans="1:22">
      <c r="A22" s="76" t="s">
        <v>223</v>
      </c>
      <c r="B22" s="143" t="str">
        <f>"@article {ecprPDY_"&amp;info_cites!W1&amp;"_"&amp;LOWER(MID(info_cites!W10,FIND("- ",info_cites!W10)+2,999))&amp;","</f>
        <v>@article {ecprPDY_2013_the netherlands,</v>
      </c>
    </row>
    <row r="23" spans="1:22">
      <c r="A23" s="76"/>
      <c r="B23" s="143" t="str">
        <f>"title = """&amp;MID(info_cites!W10,FIND("- ",info_cites!W10)+2,999)&amp;""","</f>
        <v>title = "The Netherlands",</v>
      </c>
    </row>
    <row r="24" spans="1:22">
      <c r="A24" s="76"/>
      <c r="B24" s="143"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"Otjes, Simon and Voerman, Gerrit",</v>
      </c>
    </row>
    <row r="25" spans="1:22">
      <c r="A25" s="76"/>
      <c r="B25" s="143" t="str">
        <f>"journal = """&amp;MID(info_cites!W11,FIND("- ",info_cites!W11)+2,999)&amp;""","</f>
        <v>journal = "EUROPEAN JOURNAL OF POLITICAL RESEARCH POLITICAL DATA YEARBOOK",</v>
      </c>
    </row>
    <row r="26" spans="1:22">
      <c r="A26" s="76"/>
      <c r="B26" s="143" t="str">
        <f>"volume = "&amp;MID(info_cites!W12,FIND("- ",info_cites!W12)+2,999)&amp;","</f>
        <v>volume = 52,</v>
      </c>
    </row>
    <row r="27" spans="1:22">
      <c r="A27" s="76"/>
      <c r="B27" s="143" t="str">
        <f>"number = "&amp;MID(info_cites!W13,FIND("- ",info_cites!W13)+2,999)&amp;","</f>
        <v>number = 1,</v>
      </c>
    </row>
    <row r="28" spans="1:22">
      <c r="A28" s="76"/>
      <c r="B28" s="143" t="str">
        <f>"pages = """&amp;MID(info_cites!W18,FIND("- ",info_cites!W18)+2,999)&amp;"--"&amp;MID(info_cites!W19,FIND("- ",info_cites!W19)+2,999)&amp;""","</f>
        <v>pages = "162--169",</v>
      </c>
    </row>
    <row r="29" spans="1:22">
      <c r="A29" s="76"/>
      <c r="B29" s="143" t="str">
        <f>"year = "&amp;info_cites!W1&amp;","</f>
        <v>year = 2013,</v>
      </c>
    </row>
    <row r="30" spans="1:22">
      <c r="A30" s="76"/>
      <c r="B30" s="143" t="str">
        <f>"publisher = """&amp;MID(info_cites!W14,FIND("- ",info_cites!W14)+2,999)&amp;""""</f>
        <v>publisher = "John Wiley &amp; Sons, Ltd"</v>
      </c>
      <c r="V30" s="142"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6"/>
      <c r="B31" s="143"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heetViews>
  <sheetFormatPr defaultColWidth="8.90625" defaultRowHeight="13.5" customHeight="1"/>
  <cols>
    <col min="1" max="2" width="18.54296875" style="133" customWidth="1"/>
    <col min="3" max="3" width="17.36328125" style="133" customWidth="1"/>
    <col min="4" max="4" width="34.90625" style="133" customWidth="1"/>
    <col min="5" max="9" width="11.90625" style="133" customWidth="1"/>
    <col min="10" max="31" width="5.90625" style="133" customWidth="1"/>
    <col min="32" max="16384" width="8.90625" style="133"/>
  </cols>
  <sheetData>
    <row r="1" spans="1:29" ht="21">
      <c r="A1" s="186" t="s">
        <v>1002</v>
      </c>
      <c r="B1" s="187" t="s">
        <v>995</v>
      </c>
      <c r="C1" s="187" t="s">
        <v>996</v>
      </c>
      <c r="D1" s="187" t="s">
        <v>14</v>
      </c>
      <c r="E1" s="187" t="s">
        <v>997</v>
      </c>
      <c r="F1" s="187" t="s">
        <v>998</v>
      </c>
      <c r="G1" s="187" t="s">
        <v>999</v>
      </c>
      <c r="H1" s="187" t="s">
        <v>1000</v>
      </c>
      <c r="I1" s="187" t="s">
        <v>1001</v>
      </c>
      <c r="J1" s="188">
        <f>IF(ISERROR(VLOOKUP("Election Start Date:",parlvotes_lh!$A$1:$ZZ$1,3,FALSE))=TRUE,"",IF(VLOOKUP("Election Start Date:",parlvotes_lh!$A$1:$ZZ$1,3,FALSE)=0,"",VLOOKUP("Election Start Date:",parlvotes_lh!$A$1:$ZZ$1,3,FALSE)))</f>
        <v>34457</v>
      </c>
      <c r="K1" s="188">
        <f>IF(ISERROR(VLOOKUP("Election Start Date:",parlvotes_lh!$A$1:$ZZ$1,23,FALSE))=TRUE,"",IF(VLOOKUP("Election Start Date:",parlvotes_lh!$A$1:$ZZ$1,23,FALSE)=0,"",VLOOKUP("Election Start Date:",parlvotes_lh!$A$1:$ZZ$1,23,FALSE)))</f>
        <v>35921</v>
      </c>
      <c r="L1" s="188">
        <f>IF(ISERROR(VLOOKUP("Election Start Date:",parlvotes_lh!$A$1:$ZZ$1,43,FALSE))=TRUE,"",IF(VLOOKUP("Election Start Date:",parlvotes_lh!$A$1:$ZZ$1,43,FALSE)=0,"",VLOOKUP("Election Start Date:",parlvotes_lh!$A$1:$ZZ$1,43,FALSE)))</f>
        <v>37391</v>
      </c>
      <c r="M1" s="188">
        <f>IF(ISERROR(VLOOKUP("Election Start Date:",parlvotes_lh!$A$1:$ZZ$1,63,FALSE))=TRUE,"",IF(VLOOKUP("Election Start Date:",parlvotes_lh!$A$1:$ZZ$1,63,FALSE)=0,"",VLOOKUP("Election Start Date:",parlvotes_lh!$A$1:$ZZ$1,63,FALSE)))</f>
        <v>37643</v>
      </c>
      <c r="N1" s="188">
        <f>IF(ISERROR(VLOOKUP("Election Start Date:",parlvotes_lh!$A$1:$ZZ$1,83,FALSE))=TRUE,"",IF(VLOOKUP("Election Start Date:",parlvotes_lh!$A$1:$ZZ$1,83,FALSE)=0,"",VLOOKUP("Election Start Date:",parlvotes_lh!$A$1:$ZZ$1,83,FALSE)))</f>
        <v>39043</v>
      </c>
      <c r="O1" s="188">
        <f>IF(ISERROR(VLOOKUP("Election Start Date:",parlvotes_lh!$A$1:$ZZ$1,103,FALSE))=TRUE,"",IF(VLOOKUP("Election Start Date:",parlvotes_lh!$A$1:$ZZ$1,103,FALSE)=0,"",VLOOKUP("Election Start Date:",parlvotes_lh!$A$1:$ZZ$1,103,FALSE)))</f>
        <v>40338</v>
      </c>
      <c r="P1" s="188">
        <f>IF(ISERROR(VLOOKUP("Election Start Date:",parlvotes_lh!$A$1:$ZZ$1,123,FALSE))=TRUE,"",IF(VLOOKUP("Election Start Date:",parlvotes_lh!$A$1:$ZZ$1,123,FALSE)=0,"",VLOOKUP("Election Start Date:",parlvotes_lh!$A$1:$ZZ$1,123,FALSE)))</f>
        <v>41164</v>
      </c>
      <c r="Q1" s="188">
        <f>IF(ISERROR(VLOOKUP("Election Start Date:",parlvotes_lh!$A$1:$ZZ$1,143,FALSE))=TRUE,"",IF(VLOOKUP("Election Start Date:",parlvotes_lh!$A$1:$ZZ$1,143,FALSE)=0,"",VLOOKUP("Election Start Date:",parlvotes_lh!$A$1:$ZZ$1,143,FALSE)))</f>
        <v>42809</v>
      </c>
      <c r="R1" s="188">
        <f>IF(ISERROR(VLOOKUP("Election Start Date:",parlvotes_lh!$A$1:$ZZ$1,163,FALSE))=TRUE,"",IF(VLOOKUP("Election Start Date:",parlvotes_lh!$A$1:$ZZ$1,163,FALSE)=0,"",VLOOKUP("Election Start Date:",parlvotes_lh!$A$1:$ZZ$1,163,FALSE)))</f>
        <v>44272</v>
      </c>
      <c r="S1" s="188" t="str">
        <f>IF(ISERROR(VLOOKUP("Election Start Date:",parlvotes_lh!$A$1:$ZZ$1,183,FALSE))=TRUE,"",IF(VLOOKUP("Election Start Date:",parlvotes_lh!$A$1:$ZZ$1,183,FALSE)=0,"",VLOOKUP("Election Start Date:",parlvotes_lh!$A$1:$ZZ$1,183,FALSE)))</f>
        <v/>
      </c>
      <c r="T1" s="188" t="str">
        <f>IF(ISERROR(VLOOKUP("Election Start Date:",parlvotes_lh!$A$1:$ZZ$1,203,FALSE))=TRUE,"",IF(VLOOKUP("Election Start Date:",parlvotes_lh!$A$1:$ZZ$1,203,FALSE)=0,"",VLOOKUP("Election Start Date:",parlvotes_lh!$A$1:$ZZ$1,203,FALSE)))</f>
        <v/>
      </c>
      <c r="U1" s="188" t="str">
        <f>IF(ISERROR(VLOOKUP("Election Start Date:",parlvotes_lh!$A$1:$ZZ$1,223,FALSE))=TRUE,"",IF(VLOOKUP("Election Start Date:",parlvotes_lh!$A$1:$ZZ$1,223,FALSE)=0,"",VLOOKUP("Election Start Date:",parlvotes_lh!$A$1:$ZZ$1,223,FALSE)))</f>
        <v/>
      </c>
      <c r="V1" s="188" t="str">
        <f>IF(ISERROR(VLOOKUP("Election Start Date:",parlvotes_lh!$A$1:$ZZ$1,243,FALSE))=TRUE,"",IF(VLOOKUP("Election Start Date:",parlvotes_lh!$A$1:$ZZ$1,243,FALSE)=0,"",VLOOKUP("Election Start Date:",parlvotes_lh!$A$1:$ZZ$1,243,FALSE)))</f>
        <v/>
      </c>
      <c r="W1" s="188" t="str">
        <f>IF(ISERROR(VLOOKUP("Election Start Date:",parlvotes_lh!$A$1:$ZZ$1,263,FALSE))=TRUE,"",IF(VLOOKUP("Election Start Date:",parlvotes_lh!$A$1:$ZZ$1,263,FALSE)=0,"",VLOOKUP("Election Start Date:",parlvotes_lh!$A$1:$ZZ$1,263,FALSE)))</f>
        <v/>
      </c>
      <c r="X1" s="188" t="str">
        <f>IF(ISERROR(VLOOKUP("Election Start Date:",parlvotes_lh!$A$1:$ZZ$1,283,FALSE))=TRUE,"",IF(VLOOKUP("Election Start Date:",parlvotes_lh!$A$1:$ZZ$1,283,FALSE)=0,"",VLOOKUP("Election Start Date:",parlvotes_lh!$A$1:$ZZ$1,283,FALSE)))</f>
        <v/>
      </c>
      <c r="Y1" s="188" t="str">
        <f>IF(ISERROR(VLOOKUP("Election Start Date:",parlvotes_lh!$A$1:$ZZ$1,303,FALSE))=TRUE,"",IF(VLOOKUP("Election Start Date:",parlvotes_lh!$A$1:$ZZ$1,303,FALSE)=0,"",VLOOKUP("Election Start Date:",parlvotes_lh!$A$1:$ZZ$1,303,FALSE)))</f>
        <v/>
      </c>
      <c r="Z1" s="188" t="str">
        <f>IF(ISERROR(VLOOKUP("Election Start Date:",parlvotes_lh!$A$1:$ZZ$1,323,FALSE))=TRUE,"",IF(VLOOKUP("Election Start Date:",parlvotes_lh!$A$1:$ZZ$1,323,FALSE)=0,"",VLOOKUP("Election Start Date:",parlvotes_lh!$A$1:$ZZ$1,323,FALSE)))</f>
        <v/>
      </c>
      <c r="AA1" s="188" t="str">
        <f>IF(ISERROR(VLOOKUP("Election Start Date:",parlvotes_lh!$A$1:$ZZ$1,343,FALSE))=TRUE,"",IF(VLOOKUP("Election Start Date:",parlvotes_lh!$A$1:$ZZ$1,343,FALSE)=0,"",VLOOKUP("Election Start Date:",parlvotes_lh!$A$1:$ZZ$1,343,FALSE)))</f>
        <v/>
      </c>
      <c r="AB1" s="188" t="str">
        <f>IF(ISERROR(VLOOKUP("Election Start Date:",parlvotes_lh!$A$1:$ZZ$1,363,FALSE))=TRUE,"",IF(VLOOKUP("Election Start Date:",parlvotes_lh!$A$1:$ZZ$1,363,FALSE)=0,"",VLOOKUP("Election Start Date:",parlvotes_lh!$A$1:$ZZ$1,363,FALSE)))</f>
        <v/>
      </c>
      <c r="AC1" s="188" t="str">
        <f>IF(ISERROR(VLOOKUP("Election Start Date:",parlvotes_lh!$A$1:$ZZ$1,383,FALSE))=TRUE,"",IF(VLOOKUP("Election Start Date:",parlvotes_lh!$A$1:$ZZ$1,383,FALSE)=0,"",VLOOKUP("Election Start Date:",parlvotes_lh!$A$1:$ZZ$1,383,FALSE)))</f>
        <v/>
      </c>
    </row>
    <row r="2" spans="1:29" ht="13.5" customHeight="1">
      <c r="A2" s="189" t="str">
        <f>IF(info_parties!A2="","",info_parties!A2)</f>
        <v>nl_cda01</v>
      </c>
      <c r="B2" s="101" t="str">
        <f>IF(A2="","",MID(info_weblinks!$C$3,32,3))</f>
        <v>nld</v>
      </c>
      <c r="C2" s="101" t="str">
        <f>IF(info_parties!G2="","",info_parties!G2)</f>
        <v>Christian Democratic Appeal</v>
      </c>
      <c r="D2" s="101" t="str">
        <f>IF(info_parties!K2="","",info_parties!K2)</f>
        <v>Christen Democratisch Appèl</v>
      </c>
      <c r="E2" s="101" t="str">
        <f>IF(info_parties!H2="","",info_parties!H2)</f>
        <v>CDA</v>
      </c>
      <c r="F2" s="190">
        <f t="shared" ref="F2:F33" si="0">IF(MAX(J2:AC2)=0,"",INDEX(J$1:AC$1,MATCH(TRUE,INDEX((J2:AC2&lt;&gt;""),0),0)))</f>
        <v>34457</v>
      </c>
      <c r="G2" s="191">
        <f t="shared" ref="G2:G33" si="1">IF(MAX(J2:AC2)=0,"",INDEX(J$1:AC$1,1,MATCH(LOOKUP(9.99+307,J2:AC2),J2:AC2,0)))</f>
        <v>44272</v>
      </c>
      <c r="H2" s="192">
        <f t="shared" ref="H2:H33" si="2">IF(MAX(J2:AC2)=0,"",MAX(J2:AC2))</f>
        <v>0.28600000000000003</v>
      </c>
      <c r="I2" s="193">
        <f t="shared" ref="I2:I33" si="3">IF(H2="","",INDEX(J$1:AC$1,1,MATCH(H2,J2:AC2,0)))</f>
        <v>37643</v>
      </c>
      <c r="J2" s="194">
        <f>IF(ISERROR(VLOOKUP($A2,parlvotes_lh!$A$11:$ZZ$200,6,FALSE))=TRUE,"",IF(VLOOKUP($A2,parlvotes_lh!$A$11:$ZZ$200,6,FALSE)=0,"",VLOOKUP($A2,parlvotes_lh!$A$11:$ZZ$200,6,FALSE)))</f>
        <v>0.222</v>
      </c>
      <c r="K2" s="194">
        <f>IF(ISERROR(VLOOKUP($A2,parlvotes_lh!$A$11:$ZZ$200,26,FALSE))=TRUE,"",IF(VLOOKUP($A2,parlvotes_lh!$A$11:$ZZ$200,26,FALSE)=0,"",VLOOKUP($A2,parlvotes_lh!$A$11:$ZZ$200,26,FALSE)))</f>
        <v>0.184</v>
      </c>
      <c r="L2" s="194">
        <f>IF(ISERROR(VLOOKUP($A2,parlvotes_lh!$A$11:$ZZ$200,46,FALSE))=TRUE,"",IF(VLOOKUP($A2,parlvotes_lh!$A$11:$ZZ$200,46,FALSE)=0,"",VLOOKUP($A2,parlvotes_lh!$A$11:$ZZ$200,46,FALSE)))</f>
        <v>0.27899999999999997</v>
      </c>
      <c r="M2" s="194">
        <f>IF(ISERROR(VLOOKUP($A2,parlvotes_lh!$A$11:$ZZ$200,66,FALSE))=TRUE,"",IF(VLOOKUP($A2,parlvotes_lh!$A$11:$ZZ$200,66,FALSE)=0,"",VLOOKUP($A2,parlvotes_lh!$A$11:$ZZ$200,66,FALSE)))</f>
        <v>0.28600000000000003</v>
      </c>
      <c r="N2" s="194">
        <f>IF(ISERROR(VLOOKUP($A2,parlvotes_lh!$A$11:$ZZ$200,86,FALSE))=TRUE,"",IF(VLOOKUP($A2,parlvotes_lh!$A$11:$ZZ$200,86,FALSE)=0,"",VLOOKUP($A2,parlvotes_lh!$A$11:$ZZ$200,86,FALSE)))</f>
        <v>0.26500000000000001</v>
      </c>
      <c r="O2" s="194">
        <f>IF(ISERROR(VLOOKUP($A2,parlvotes_lh!$A$11:$ZZ$200,106,FALSE))=TRUE,"",IF(VLOOKUP($A2,parlvotes_lh!$A$11:$ZZ$200,106,FALSE)=0,"",VLOOKUP($A2,parlvotes_lh!$A$11:$ZZ$200,106,FALSE)))</f>
        <v>0.13600000000000001</v>
      </c>
      <c r="P2" s="194">
        <f>IF(ISERROR(VLOOKUP($A2,parlvotes_lh!$A$11:$ZZ$200,126,FALSE))=TRUE,"",IF(VLOOKUP($A2,parlvotes_lh!$A$11:$ZZ$200,126,FALSE)=0,"",VLOOKUP($A2,parlvotes_lh!$A$11:$ZZ$200,126,FALSE)))</f>
        <v>8.5000000000000006E-2</v>
      </c>
      <c r="Q2" s="195">
        <f>IF(ISERROR(VLOOKUP($A2,parlvotes_lh!$A$11:$ZZ$200,146,FALSE))=TRUE,"",IF(VLOOKUP($A2,parlvotes_lh!$A$11:$ZZ$200,146,FALSE)=0,"",VLOOKUP($A2,parlvotes_lh!$A$11:$ZZ$200,146,FALSE)))</f>
        <v>0.12379145345667633</v>
      </c>
      <c r="R2" s="195">
        <f>IF(ISERROR(VLOOKUP($A2,parlvotes_lh!$A$11:$ZZ$200,166,FALSE))=TRUE,"",IF(VLOOKUP($A2,parlvotes_lh!$A$11:$ZZ$200,166,FALSE)=0,"",VLOOKUP($A2,parlvotes_lh!$A$11:$ZZ$200,166,FALSE)))</f>
        <v>9.5041261259394258E-2</v>
      </c>
      <c r="S2" s="195" t="str">
        <f>IF(ISERROR(VLOOKUP($A2,parlvotes_lh!$A$11:$ZZ$200,186,FALSE))=TRUE,"",IF(VLOOKUP($A2,parlvotes_lh!$A$11:$ZZ$200,186,FALSE)=0,"",VLOOKUP($A2,parlvotes_lh!$A$11:$ZZ$200,186,FALSE)))</f>
        <v/>
      </c>
      <c r="T2" s="195" t="str">
        <f>IF(ISERROR(VLOOKUP($A2,parlvotes_lh!$A$11:$ZZ$200,206,FALSE))=TRUE,"",IF(VLOOKUP($A2,parlvotes_lh!$A$11:$ZZ$200,206,FALSE)=0,"",VLOOKUP($A2,parlvotes_lh!$A$11:$ZZ$200,206,FALSE)))</f>
        <v/>
      </c>
      <c r="U2" s="195" t="str">
        <f>IF(ISERROR(VLOOKUP($A2,parlvotes_lh!$A$11:$ZZ$200,226,FALSE))=TRUE,"",IF(VLOOKUP($A2,parlvotes_lh!$A$11:$ZZ$200,226,FALSE)=0,"",VLOOKUP($A2,parlvotes_lh!$A$11:$ZZ$200,226,FALSE)))</f>
        <v/>
      </c>
      <c r="V2" s="195" t="str">
        <f>IF(ISERROR(VLOOKUP($A2,parlvotes_lh!$A$11:$ZZ$200,246,FALSE))=TRUE,"",IF(VLOOKUP($A2,parlvotes_lh!$A$11:$ZZ$200,246,FALSE)=0,"",VLOOKUP($A2,parlvotes_lh!$A$11:$ZZ$200,246,FALSE)))</f>
        <v/>
      </c>
      <c r="W2" s="195" t="str">
        <f>IF(ISERROR(VLOOKUP($A2,parlvotes_lh!$A$11:$ZZ$200,266,FALSE))=TRUE,"",IF(VLOOKUP($A2,parlvotes_lh!$A$11:$ZZ$200,266,FALSE)=0,"",VLOOKUP($A2,parlvotes_lh!$A$11:$ZZ$200,266,FALSE)))</f>
        <v/>
      </c>
      <c r="X2" s="195" t="str">
        <f>IF(ISERROR(VLOOKUP($A2,parlvotes_lh!$A$11:$ZZ$200,286,FALSE))=TRUE,"",IF(VLOOKUP($A2,parlvotes_lh!$A$11:$ZZ$200,286,FALSE)=0,"",VLOOKUP($A2,parlvotes_lh!$A$11:$ZZ$200,286,FALSE)))</f>
        <v/>
      </c>
      <c r="Y2" s="195" t="str">
        <f>IF(ISERROR(VLOOKUP($A2,parlvotes_lh!$A$11:$ZZ$200,306,FALSE))=TRUE,"",IF(VLOOKUP($A2,parlvotes_lh!$A$11:$ZZ$200,306,FALSE)=0,"",VLOOKUP($A2,parlvotes_lh!$A$11:$ZZ$200,306,FALSE)))</f>
        <v/>
      </c>
      <c r="Z2" s="195" t="str">
        <f>IF(ISERROR(VLOOKUP($A2,parlvotes_lh!$A$11:$ZZ$200,326,FALSE))=TRUE,"",IF(VLOOKUP($A2,parlvotes_lh!$A$11:$ZZ$200,326,FALSE)=0,"",VLOOKUP($A2,parlvotes_lh!$A$11:$ZZ$200,326,FALSE)))</f>
        <v/>
      </c>
      <c r="AA2" s="195" t="str">
        <f>IF(ISERROR(VLOOKUP($A2,parlvotes_lh!$A$11:$ZZ$200,346,FALSE))=TRUE,"",IF(VLOOKUP($A2,parlvotes_lh!$A$11:$ZZ$200,346,FALSE)=0,"",VLOOKUP($A2,parlvotes_lh!$A$11:$ZZ$200,346,FALSE)))</f>
        <v/>
      </c>
      <c r="AB2" s="195" t="str">
        <f>IF(ISERROR(VLOOKUP($A2,parlvotes_lh!$A$11:$ZZ$200,366,FALSE))=TRUE,"",IF(VLOOKUP($A2,parlvotes_lh!$A$11:$ZZ$200,366,FALSE)=0,"",VLOOKUP($A2,parlvotes_lh!$A$11:$ZZ$200,366,FALSE)))</f>
        <v/>
      </c>
      <c r="AC2" s="195" t="str">
        <f>IF(ISERROR(VLOOKUP($A2,parlvotes_lh!$A$11:$ZZ$200,386,FALSE))=TRUE,"",IF(VLOOKUP($A2,parlvotes_lh!$A$11:$ZZ$200,386,FALSE)=0,"",VLOOKUP($A2,parlvotes_lh!$A$11:$ZZ$200,386,FALSE)))</f>
        <v/>
      </c>
    </row>
    <row r="3" spans="1:29" ht="13.5" customHeight="1">
      <c r="A3" s="189" t="str">
        <f>IF(info_parties!A3="","",info_parties!A3)</f>
        <v>nl_pvda01</v>
      </c>
      <c r="B3" s="101" t="str">
        <f>IF(A3="","",MID(info_weblinks!$C$3,32,3))</f>
        <v>nld</v>
      </c>
      <c r="C3" s="101" t="str">
        <f>IF(info_parties!G3="","",info_parties!G3)</f>
        <v>Labour Party</v>
      </c>
      <c r="D3" s="101" t="str">
        <f>IF(info_parties!K3="","",info_parties!K3)</f>
        <v>Partij van de Arbeid</v>
      </c>
      <c r="E3" s="101" t="str">
        <f>IF(info_parties!H3="","",info_parties!H3)</f>
        <v>PvdA</v>
      </c>
      <c r="F3" s="190">
        <f t="shared" si="0"/>
        <v>34457</v>
      </c>
      <c r="G3" s="191">
        <f t="shared" si="1"/>
        <v>44272</v>
      </c>
      <c r="H3" s="192">
        <f t="shared" si="2"/>
        <v>0.28999999999999998</v>
      </c>
      <c r="I3" s="193">
        <f t="shared" si="3"/>
        <v>35921</v>
      </c>
      <c r="J3" s="194">
        <f>IF(ISERROR(VLOOKUP($A3,parlvotes_lh!$A$11:$ZZ$200,6,FALSE))=TRUE,"",IF(VLOOKUP($A3,parlvotes_lh!$A$11:$ZZ$200,6,FALSE)=0,"",VLOOKUP($A3,parlvotes_lh!$A$11:$ZZ$200,6,FALSE)))</f>
        <v>0.24</v>
      </c>
      <c r="K3" s="194">
        <f>IF(ISERROR(VLOOKUP($A3,parlvotes_lh!$A$11:$ZZ$200,26,FALSE))=TRUE,"",IF(VLOOKUP($A3,parlvotes_lh!$A$11:$ZZ$200,26,FALSE)=0,"",VLOOKUP($A3,parlvotes_lh!$A$11:$ZZ$200,26,FALSE)))</f>
        <v>0.28999999999999998</v>
      </c>
      <c r="L3" s="194">
        <f>IF(ISERROR(VLOOKUP($A3,parlvotes_lh!$A$11:$ZZ$200,46,FALSE))=TRUE,"",IF(VLOOKUP($A3,parlvotes_lh!$A$11:$ZZ$200,46,FALSE)=0,"",VLOOKUP($A3,parlvotes_lh!$A$11:$ZZ$200,46,FALSE)))</f>
        <v>0.151</v>
      </c>
      <c r="M3" s="194">
        <f>IF(ISERROR(VLOOKUP($A3,parlvotes_lh!$A$11:$ZZ$200,66,FALSE))=TRUE,"",IF(VLOOKUP($A3,parlvotes_lh!$A$11:$ZZ$200,66,FALSE)=0,"",VLOOKUP($A3,parlvotes_lh!$A$11:$ZZ$200,66,FALSE)))</f>
        <v>0.27200000000000002</v>
      </c>
      <c r="N3" s="194">
        <f>IF(ISERROR(VLOOKUP($A3,parlvotes_lh!$A$11:$ZZ$200,86,FALSE))=TRUE,"",IF(VLOOKUP($A3,parlvotes_lh!$A$11:$ZZ$200,86,FALSE)=0,"",VLOOKUP($A3,parlvotes_lh!$A$11:$ZZ$200,86,FALSE)))</f>
        <v>0.21199999999999999</v>
      </c>
      <c r="O3" s="194">
        <f>IF(ISERROR(VLOOKUP($A3,parlvotes_lh!$A$11:$ZZ$200,106,FALSE))=TRUE,"",IF(VLOOKUP($A3,parlvotes_lh!$A$11:$ZZ$200,106,FALSE)=0,"",VLOOKUP($A3,parlvotes_lh!$A$11:$ZZ$200,106,FALSE)))</f>
        <v>0.19600000000000001</v>
      </c>
      <c r="P3" s="194">
        <f>IF(ISERROR(VLOOKUP($A3,parlvotes_lh!$A$11:$ZZ$200,126,FALSE))=TRUE,"",IF(VLOOKUP($A3,parlvotes_lh!$A$11:$ZZ$200,126,FALSE)=0,"",VLOOKUP($A3,parlvotes_lh!$A$11:$ZZ$200,126,FALSE)))</f>
        <v>0.248</v>
      </c>
      <c r="Q3" s="195">
        <f>IF(ISERROR(VLOOKUP($A3,parlvotes_lh!$A$11:$ZZ$200,146,FALSE))=TRUE,"",IF(VLOOKUP($A3,parlvotes_lh!$A$11:$ZZ$200,146,FALSE)=0,"",VLOOKUP($A3,parlvotes_lh!$A$11:$ZZ$200,146,FALSE)))</f>
        <v>5.7027069407584091E-2</v>
      </c>
      <c r="R3" s="195">
        <f>IF(ISERROR(VLOOKUP($A3,parlvotes_lh!$A$11:$ZZ$200,166,FALSE))=TRUE,"",IF(VLOOKUP($A3,parlvotes_lh!$A$11:$ZZ$200,166,FALSE)=0,"",VLOOKUP($A3,parlvotes_lh!$A$11:$ZZ$200,166,FALSE)))</f>
        <v>5.7296409850202228E-2</v>
      </c>
      <c r="S3" s="195" t="str">
        <f>IF(ISERROR(VLOOKUP($A3,parlvotes_lh!$A$11:$ZZ$200,186,FALSE))=TRUE,"",IF(VLOOKUP($A3,parlvotes_lh!$A$11:$ZZ$200,186,FALSE)=0,"",VLOOKUP($A3,parlvotes_lh!$A$11:$ZZ$200,186,FALSE)))</f>
        <v/>
      </c>
      <c r="T3" s="195" t="str">
        <f>IF(ISERROR(VLOOKUP($A3,parlvotes_lh!$A$11:$ZZ$200,206,FALSE))=TRUE,"",IF(VLOOKUP($A3,parlvotes_lh!$A$11:$ZZ$200,206,FALSE)=0,"",VLOOKUP($A3,parlvotes_lh!$A$11:$ZZ$200,206,FALSE)))</f>
        <v/>
      </c>
      <c r="U3" s="195" t="str">
        <f>IF(ISERROR(VLOOKUP($A3,parlvotes_lh!$A$11:$ZZ$200,226,FALSE))=TRUE,"",IF(VLOOKUP($A3,parlvotes_lh!$A$11:$ZZ$200,226,FALSE)=0,"",VLOOKUP($A3,parlvotes_lh!$A$11:$ZZ$200,226,FALSE)))</f>
        <v/>
      </c>
      <c r="V3" s="195" t="str">
        <f>IF(ISERROR(VLOOKUP($A3,parlvotes_lh!$A$11:$ZZ$200,246,FALSE))=TRUE,"",IF(VLOOKUP($A3,parlvotes_lh!$A$11:$ZZ$200,246,FALSE)=0,"",VLOOKUP($A3,parlvotes_lh!$A$11:$ZZ$200,246,FALSE)))</f>
        <v/>
      </c>
      <c r="W3" s="195" t="str">
        <f>IF(ISERROR(VLOOKUP($A3,parlvotes_lh!$A$11:$ZZ$200,266,FALSE))=TRUE,"",IF(VLOOKUP($A3,parlvotes_lh!$A$11:$ZZ$200,266,FALSE)=0,"",VLOOKUP($A3,parlvotes_lh!$A$11:$ZZ$200,266,FALSE)))</f>
        <v/>
      </c>
      <c r="X3" s="195" t="str">
        <f>IF(ISERROR(VLOOKUP($A3,parlvotes_lh!$A$11:$ZZ$200,286,FALSE))=TRUE,"",IF(VLOOKUP($A3,parlvotes_lh!$A$11:$ZZ$200,286,FALSE)=0,"",VLOOKUP($A3,parlvotes_lh!$A$11:$ZZ$200,286,FALSE)))</f>
        <v/>
      </c>
      <c r="Y3" s="195" t="str">
        <f>IF(ISERROR(VLOOKUP($A3,parlvotes_lh!$A$11:$ZZ$200,306,FALSE))=TRUE,"",IF(VLOOKUP($A3,parlvotes_lh!$A$11:$ZZ$200,306,FALSE)=0,"",VLOOKUP($A3,parlvotes_lh!$A$11:$ZZ$200,306,FALSE)))</f>
        <v/>
      </c>
      <c r="Z3" s="195" t="str">
        <f>IF(ISERROR(VLOOKUP($A3,parlvotes_lh!$A$11:$ZZ$200,326,FALSE))=TRUE,"",IF(VLOOKUP($A3,parlvotes_lh!$A$11:$ZZ$200,326,FALSE)=0,"",VLOOKUP($A3,parlvotes_lh!$A$11:$ZZ$200,326,FALSE)))</f>
        <v/>
      </c>
      <c r="AA3" s="195" t="str">
        <f>IF(ISERROR(VLOOKUP($A3,parlvotes_lh!$A$11:$ZZ$200,346,FALSE))=TRUE,"",IF(VLOOKUP($A3,parlvotes_lh!$A$11:$ZZ$200,346,FALSE)=0,"",VLOOKUP($A3,parlvotes_lh!$A$11:$ZZ$200,346,FALSE)))</f>
        <v/>
      </c>
      <c r="AB3" s="195" t="str">
        <f>IF(ISERROR(VLOOKUP($A3,parlvotes_lh!$A$11:$ZZ$200,366,FALSE))=TRUE,"",IF(VLOOKUP($A3,parlvotes_lh!$A$11:$ZZ$200,366,FALSE)=0,"",VLOOKUP($A3,parlvotes_lh!$A$11:$ZZ$200,366,FALSE)))</f>
        <v/>
      </c>
      <c r="AC3" s="195" t="str">
        <f>IF(ISERROR(VLOOKUP($A3,parlvotes_lh!$A$11:$ZZ$200,386,FALSE))=TRUE,"",IF(VLOOKUP($A3,parlvotes_lh!$A$11:$ZZ$200,386,FALSE)=0,"",VLOOKUP($A3,parlvotes_lh!$A$11:$ZZ$200,386,FALSE)))</f>
        <v/>
      </c>
    </row>
    <row r="4" spans="1:29" ht="13.5" customHeight="1">
      <c r="A4" s="189" t="str">
        <f>IF(info_parties!A4="","",info_parties!A4)</f>
        <v>nl_vvd01</v>
      </c>
      <c r="B4" s="101" t="str">
        <f>IF(A4="","",MID(info_weblinks!$C$3,32,3))</f>
        <v>nld</v>
      </c>
      <c r="C4" s="101" t="str">
        <f>IF(info_parties!G4="","",info_parties!G4)</f>
        <v>People’s Party for Freedom and Democracy</v>
      </c>
      <c r="D4" s="101" t="str">
        <f>IF(info_parties!K4="","",info_parties!K4)</f>
        <v>Volkspartij voor Vrijheid en Democratie</v>
      </c>
      <c r="E4" s="101" t="str">
        <f>IF(info_parties!H4="","",info_parties!H4)</f>
        <v>VVD</v>
      </c>
      <c r="F4" s="190">
        <f t="shared" si="0"/>
        <v>34457</v>
      </c>
      <c r="G4" s="191">
        <f t="shared" si="1"/>
        <v>44272</v>
      </c>
      <c r="H4" s="192">
        <f t="shared" si="2"/>
        <v>0.26600000000000001</v>
      </c>
      <c r="I4" s="193">
        <f t="shared" si="3"/>
        <v>41164</v>
      </c>
      <c r="J4" s="194">
        <f>IF(ISERROR(VLOOKUP($A4,parlvotes_lh!$A$11:$ZZ$200,6,FALSE))=TRUE,"",IF(VLOOKUP($A4,parlvotes_lh!$A$11:$ZZ$200,6,FALSE)=0,"",VLOOKUP($A4,parlvotes_lh!$A$11:$ZZ$200,6,FALSE)))</f>
        <v>0.2</v>
      </c>
      <c r="K4" s="194">
        <f>IF(ISERROR(VLOOKUP($A4,parlvotes_lh!$A$11:$ZZ$200,26,FALSE))=TRUE,"",IF(VLOOKUP($A4,parlvotes_lh!$A$11:$ZZ$200,26,FALSE)=0,"",VLOOKUP($A4,parlvotes_lh!$A$11:$ZZ$200,26,FALSE)))</f>
        <v>0.247</v>
      </c>
      <c r="L4" s="194">
        <f>IF(ISERROR(VLOOKUP($A4,parlvotes_lh!$A$11:$ZZ$200,46,FALSE))=TRUE,"",IF(VLOOKUP($A4,parlvotes_lh!$A$11:$ZZ$200,46,FALSE)=0,"",VLOOKUP($A4,parlvotes_lh!$A$11:$ZZ$200,46,FALSE)))</f>
        <v>0.154</v>
      </c>
      <c r="M4" s="194">
        <f>IF(ISERROR(VLOOKUP($A4,parlvotes_lh!$A$11:$ZZ$200,66,FALSE))=TRUE,"",IF(VLOOKUP($A4,parlvotes_lh!$A$11:$ZZ$200,66,FALSE)=0,"",VLOOKUP($A4,parlvotes_lh!$A$11:$ZZ$200,66,FALSE)))</f>
        <v>0.17899999999999999</v>
      </c>
      <c r="N4" s="194">
        <f>IF(ISERROR(VLOOKUP($A4,parlvotes_lh!$A$11:$ZZ$200,86,FALSE))=TRUE,"",IF(VLOOKUP($A4,parlvotes_lh!$A$11:$ZZ$200,86,FALSE)=0,"",VLOOKUP($A4,parlvotes_lh!$A$11:$ZZ$200,86,FALSE)))</f>
        <v>0.14699999999999999</v>
      </c>
      <c r="O4" s="194">
        <f>IF(ISERROR(VLOOKUP($A4,parlvotes_lh!$A$11:$ZZ$200,106,FALSE))=TRUE,"",IF(VLOOKUP($A4,parlvotes_lh!$A$11:$ZZ$200,106,FALSE)=0,"",VLOOKUP($A4,parlvotes_lh!$A$11:$ZZ$200,106,FALSE)))</f>
        <v>0.20500000000000002</v>
      </c>
      <c r="P4" s="194">
        <f>IF(ISERROR(VLOOKUP($A4,parlvotes_lh!$A$11:$ZZ$200,126,FALSE))=TRUE,"",IF(VLOOKUP($A4,parlvotes_lh!$A$11:$ZZ$200,126,FALSE)=0,"",VLOOKUP($A4,parlvotes_lh!$A$11:$ZZ$200,126,FALSE)))</f>
        <v>0.26600000000000001</v>
      </c>
      <c r="Q4" s="195">
        <f>IF(ISERROR(VLOOKUP($A4,parlvotes_lh!$A$11:$ZZ$200,146,FALSE))=TRUE,"",IF(VLOOKUP($A4,parlvotes_lh!$A$11:$ZZ$200,146,FALSE)=0,"",VLOOKUP($A4,parlvotes_lh!$A$11:$ZZ$200,146,FALSE)))</f>
        <v>0.21285111003275853</v>
      </c>
      <c r="R4" s="195">
        <f>IF(ISERROR(VLOOKUP($A4,parlvotes_lh!$A$11:$ZZ$200,166,FALSE))=TRUE,"",IF(VLOOKUP($A4,parlvotes_lh!$A$11:$ZZ$200,166,FALSE)=0,"",VLOOKUP($A4,parlvotes_lh!$A$11:$ZZ$200,166,FALSE)))</f>
        <v>0.21866663749998561</v>
      </c>
      <c r="S4" s="195" t="str">
        <f>IF(ISERROR(VLOOKUP($A4,parlvotes_lh!$A$11:$ZZ$200,186,FALSE))=TRUE,"",IF(VLOOKUP($A4,parlvotes_lh!$A$11:$ZZ$200,186,FALSE)=0,"",VLOOKUP($A4,parlvotes_lh!$A$11:$ZZ$200,186,FALSE)))</f>
        <v/>
      </c>
      <c r="T4" s="195" t="str">
        <f>IF(ISERROR(VLOOKUP($A4,parlvotes_lh!$A$11:$ZZ$200,206,FALSE))=TRUE,"",IF(VLOOKUP($A4,parlvotes_lh!$A$11:$ZZ$200,206,FALSE)=0,"",VLOOKUP($A4,parlvotes_lh!$A$11:$ZZ$200,206,FALSE)))</f>
        <v/>
      </c>
      <c r="U4" s="195" t="str">
        <f>IF(ISERROR(VLOOKUP($A4,parlvotes_lh!$A$11:$ZZ$200,226,FALSE))=TRUE,"",IF(VLOOKUP($A4,parlvotes_lh!$A$11:$ZZ$200,226,FALSE)=0,"",VLOOKUP($A4,parlvotes_lh!$A$11:$ZZ$200,226,FALSE)))</f>
        <v/>
      </c>
      <c r="V4" s="195" t="str">
        <f>IF(ISERROR(VLOOKUP($A4,parlvotes_lh!$A$11:$ZZ$200,246,FALSE))=TRUE,"",IF(VLOOKUP($A4,parlvotes_lh!$A$11:$ZZ$200,246,FALSE)=0,"",VLOOKUP($A4,parlvotes_lh!$A$11:$ZZ$200,246,FALSE)))</f>
        <v/>
      </c>
      <c r="W4" s="195" t="str">
        <f>IF(ISERROR(VLOOKUP($A4,parlvotes_lh!$A$11:$ZZ$200,266,FALSE))=TRUE,"",IF(VLOOKUP($A4,parlvotes_lh!$A$11:$ZZ$200,266,FALSE)=0,"",VLOOKUP($A4,parlvotes_lh!$A$11:$ZZ$200,266,FALSE)))</f>
        <v/>
      </c>
      <c r="X4" s="195" t="str">
        <f>IF(ISERROR(VLOOKUP($A4,parlvotes_lh!$A$11:$ZZ$200,286,FALSE))=TRUE,"",IF(VLOOKUP($A4,parlvotes_lh!$A$11:$ZZ$200,286,FALSE)=0,"",VLOOKUP($A4,parlvotes_lh!$A$11:$ZZ$200,286,FALSE)))</f>
        <v/>
      </c>
      <c r="Y4" s="195" t="str">
        <f>IF(ISERROR(VLOOKUP($A4,parlvotes_lh!$A$11:$ZZ$200,306,FALSE))=TRUE,"",IF(VLOOKUP($A4,parlvotes_lh!$A$11:$ZZ$200,306,FALSE)=0,"",VLOOKUP($A4,parlvotes_lh!$A$11:$ZZ$200,306,FALSE)))</f>
        <v/>
      </c>
      <c r="Z4" s="195" t="str">
        <f>IF(ISERROR(VLOOKUP($A4,parlvotes_lh!$A$11:$ZZ$200,326,FALSE))=TRUE,"",IF(VLOOKUP($A4,parlvotes_lh!$A$11:$ZZ$200,326,FALSE)=0,"",VLOOKUP($A4,parlvotes_lh!$A$11:$ZZ$200,326,FALSE)))</f>
        <v/>
      </c>
      <c r="AA4" s="195" t="str">
        <f>IF(ISERROR(VLOOKUP($A4,parlvotes_lh!$A$11:$ZZ$200,346,FALSE))=TRUE,"",IF(VLOOKUP($A4,parlvotes_lh!$A$11:$ZZ$200,346,FALSE)=0,"",VLOOKUP($A4,parlvotes_lh!$A$11:$ZZ$200,346,FALSE)))</f>
        <v/>
      </c>
      <c r="AB4" s="195" t="str">
        <f>IF(ISERROR(VLOOKUP($A4,parlvotes_lh!$A$11:$ZZ$200,366,FALSE))=TRUE,"",IF(VLOOKUP($A4,parlvotes_lh!$A$11:$ZZ$200,366,FALSE)=0,"",VLOOKUP($A4,parlvotes_lh!$A$11:$ZZ$200,366,FALSE)))</f>
        <v/>
      </c>
      <c r="AC4" s="195" t="str">
        <f>IF(ISERROR(VLOOKUP($A4,parlvotes_lh!$A$11:$ZZ$200,386,FALSE))=TRUE,"",IF(VLOOKUP($A4,parlvotes_lh!$A$11:$ZZ$200,386,FALSE)=0,"",VLOOKUP($A4,parlvotes_lh!$A$11:$ZZ$200,386,FALSE)))</f>
        <v/>
      </c>
    </row>
    <row r="5" spans="1:29" ht="13.5" customHeight="1">
      <c r="A5" s="189" t="str">
        <f>IF(info_parties!A5="","",info_parties!A5)</f>
        <v>nl_d6601</v>
      </c>
      <c r="B5" s="101" t="str">
        <f>IF(A5="","",MID(info_weblinks!$C$3,32,3))</f>
        <v>nld</v>
      </c>
      <c r="C5" s="101" t="str">
        <f>IF(info_parties!G5="","",info_parties!G5)</f>
        <v>Democrats 66</v>
      </c>
      <c r="D5" s="101" t="str">
        <f>IF(info_parties!K5="","",info_parties!K5)</f>
        <v>Democraten 66</v>
      </c>
      <c r="E5" s="101" t="str">
        <f>IF(info_parties!H5="","",info_parties!H5)</f>
        <v>D66</v>
      </c>
      <c r="F5" s="190">
        <f t="shared" si="0"/>
        <v>34457</v>
      </c>
      <c r="G5" s="191">
        <f t="shared" si="1"/>
        <v>44272</v>
      </c>
      <c r="H5" s="192">
        <f t="shared" si="2"/>
        <v>0.155</v>
      </c>
      <c r="I5" s="193">
        <f t="shared" si="3"/>
        <v>34457</v>
      </c>
      <c r="J5" s="194">
        <f>IF(ISERROR(VLOOKUP($A5,parlvotes_lh!$A$11:$ZZ$200,6,FALSE))=TRUE,"",IF(VLOOKUP($A5,parlvotes_lh!$A$11:$ZZ$200,6,FALSE)=0,"",VLOOKUP($A5,parlvotes_lh!$A$11:$ZZ$200,6,FALSE)))</f>
        <v>0.155</v>
      </c>
      <c r="K5" s="194">
        <f>IF(ISERROR(VLOOKUP($A5,parlvotes_lh!$A$11:$ZZ$200,26,FALSE))=TRUE,"",IF(VLOOKUP($A5,parlvotes_lh!$A$11:$ZZ$200,26,FALSE)=0,"",VLOOKUP($A5,parlvotes_lh!$A$11:$ZZ$200,26,FALSE)))</f>
        <v>0.09</v>
      </c>
      <c r="L5" s="194">
        <f>IF(ISERROR(VLOOKUP($A5,parlvotes_lh!$A$11:$ZZ$200,46,FALSE))=TRUE,"",IF(VLOOKUP($A5,parlvotes_lh!$A$11:$ZZ$200,46,FALSE)=0,"",VLOOKUP($A5,parlvotes_lh!$A$11:$ZZ$200,46,FALSE)))</f>
        <v>5.0999999999999997E-2</v>
      </c>
      <c r="M5" s="194">
        <f>IF(ISERROR(VLOOKUP($A5,parlvotes_lh!$A$11:$ZZ$200,66,FALSE))=TRUE,"",IF(VLOOKUP($A5,parlvotes_lh!$A$11:$ZZ$200,66,FALSE)=0,"",VLOOKUP($A5,parlvotes_lh!$A$11:$ZZ$200,66,FALSE)))</f>
        <v>0.04</v>
      </c>
      <c r="N5" s="194">
        <f>IF(ISERROR(VLOOKUP($A5,parlvotes_lh!$A$11:$ZZ$200,86,FALSE))=TRUE,"",IF(VLOOKUP($A5,parlvotes_lh!$A$11:$ZZ$200,86,FALSE)=0,"",VLOOKUP($A5,parlvotes_lh!$A$11:$ZZ$200,86,FALSE)))</f>
        <v>0.02</v>
      </c>
      <c r="O5" s="194">
        <f>IF(ISERROR(VLOOKUP($A5,parlvotes_lh!$A$11:$ZZ$200,106,FALSE))=TRUE,"",IF(VLOOKUP($A5,parlvotes_lh!$A$11:$ZZ$200,106,FALSE)=0,"",VLOOKUP($A5,parlvotes_lh!$A$11:$ZZ$200,106,FALSE)))</f>
        <v>7.0000000000000007E-2</v>
      </c>
      <c r="P5" s="194">
        <f>IF(ISERROR(VLOOKUP($A5,parlvotes_lh!$A$11:$ZZ$200,126,FALSE))=TRUE,"",IF(VLOOKUP($A5,parlvotes_lh!$A$11:$ZZ$200,126,FALSE)=0,"",VLOOKUP($A5,parlvotes_lh!$A$11:$ZZ$200,126,FALSE)))</f>
        <v>0.08</v>
      </c>
      <c r="Q5" s="195">
        <f>IF(ISERROR(VLOOKUP($A5,parlvotes_lh!$A$11:$ZZ$200,146,FALSE))=TRUE,"",IF(VLOOKUP($A5,parlvotes_lh!$A$11:$ZZ$200,146,FALSE)=0,"",VLOOKUP($A5,parlvotes_lh!$A$11:$ZZ$200,146,FALSE)))</f>
        <v>0.12227215546230753</v>
      </c>
      <c r="R5" s="195">
        <f>IF(ISERROR(VLOOKUP($A5,parlvotes_lh!$A$11:$ZZ$200,166,FALSE))=TRUE,"",IF(VLOOKUP($A5,parlvotes_lh!$A$11:$ZZ$200,166,FALSE)=0,"",VLOOKUP($A5,parlvotes_lh!$A$11:$ZZ$200,166,FALSE)))</f>
        <v>0.15023344858010074</v>
      </c>
      <c r="S5" s="195" t="str">
        <f>IF(ISERROR(VLOOKUP($A5,parlvotes_lh!$A$11:$ZZ$200,186,FALSE))=TRUE,"",IF(VLOOKUP($A5,parlvotes_lh!$A$11:$ZZ$200,186,FALSE)=0,"",VLOOKUP($A5,parlvotes_lh!$A$11:$ZZ$200,186,FALSE)))</f>
        <v/>
      </c>
      <c r="T5" s="195" t="str">
        <f>IF(ISERROR(VLOOKUP($A5,parlvotes_lh!$A$11:$ZZ$200,206,FALSE))=TRUE,"",IF(VLOOKUP($A5,parlvotes_lh!$A$11:$ZZ$200,206,FALSE)=0,"",VLOOKUP($A5,parlvotes_lh!$A$11:$ZZ$200,206,FALSE)))</f>
        <v/>
      </c>
      <c r="U5" s="195" t="str">
        <f>IF(ISERROR(VLOOKUP($A5,parlvotes_lh!$A$11:$ZZ$200,226,FALSE))=TRUE,"",IF(VLOOKUP($A5,parlvotes_lh!$A$11:$ZZ$200,226,FALSE)=0,"",VLOOKUP($A5,parlvotes_lh!$A$11:$ZZ$200,226,FALSE)))</f>
        <v/>
      </c>
      <c r="V5" s="195" t="str">
        <f>IF(ISERROR(VLOOKUP($A5,parlvotes_lh!$A$11:$ZZ$200,246,FALSE))=TRUE,"",IF(VLOOKUP($A5,parlvotes_lh!$A$11:$ZZ$200,246,FALSE)=0,"",VLOOKUP($A5,parlvotes_lh!$A$11:$ZZ$200,246,FALSE)))</f>
        <v/>
      </c>
      <c r="W5" s="195" t="str">
        <f>IF(ISERROR(VLOOKUP($A5,parlvotes_lh!$A$11:$ZZ$200,266,FALSE))=TRUE,"",IF(VLOOKUP($A5,parlvotes_lh!$A$11:$ZZ$200,266,FALSE)=0,"",VLOOKUP($A5,parlvotes_lh!$A$11:$ZZ$200,266,FALSE)))</f>
        <v/>
      </c>
      <c r="X5" s="195" t="str">
        <f>IF(ISERROR(VLOOKUP($A5,parlvotes_lh!$A$11:$ZZ$200,286,FALSE))=TRUE,"",IF(VLOOKUP($A5,parlvotes_lh!$A$11:$ZZ$200,286,FALSE)=0,"",VLOOKUP($A5,parlvotes_lh!$A$11:$ZZ$200,286,FALSE)))</f>
        <v/>
      </c>
      <c r="Y5" s="195" t="str">
        <f>IF(ISERROR(VLOOKUP($A5,parlvotes_lh!$A$11:$ZZ$200,306,FALSE))=TRUE,"",IF(VLOOKUP($A5,parlvotes_lh!$A$11:$ZZ$200,306,FALSE)=0,"",VLOOKUP($A5,parlvotes_lh!$A$11:$ZZ$200,306,FALSE)))</f>
        <v/>
      </c>
      <c r="Z5" s="195" t="str">
        <f>IF(ISERROR(VLOOKUP($A5,parlvotes_lh!$A$11:$ZZ$200,326,FALSE))=TRUE,"",IF(VLOOKUP($A5,parlvotes_lh!$A$11:$ZZ$200,326,FALSE)=0,"",VLOOKUP($A5,parlvotes_lh!$A$11:$ZZ$200,326,FALSE)))</f>
        <v/>
      </c>
      <c r="AA5" s="195" t="str">
        <f>IF(ISERROR(VLOOKUP($A5,parlvotes_lh!$A$11:$ZZ$200,346,FALSE))=TRUE,"",IF(VLOOKUP($A5,parlvotes_lh!$A$11:$ZZ$200,346,FALSE)=0,"",VLOOKUP($A5,parlvotes_lh!$A$11:$ZZ$200,346,FALSE)))</f>
        <v/>
      </c>
      <c r="AB5" s="195" t="str">
        <f>IF(ISERROR(VLOOKUP($A5,parlvotes_lh!$A$11:$ZZ$200,366,FALSE))=TRUE,"",IF(VLOOKUP($A5,parlvotes_lh!$A$11:$ZZ$200,366,FALSE)=0,"",VLOOKUP($A5,parlvotes_lh!$A$11:$ZZ$200,366,FALSE)))</f>
        <v/>
      </c>
      <c r="AC5" s="195" t="str">
        <f>IF(ISERROR(VLOOKUP($A5,parlvotes_lh!$A$11:$ZZ$200,386,FALSE))=TRUE,"",IF(VLOOKUP($A5,parlvotes_lh!$A$11:$ZZ$200,386,FALSE)=0,"",VLOOKUP($A5,parlvotes_lh!$A$11:$ZZ$200,386,FALSE)))</f>
        <v/>
      </c>
    </row>
    <row r="6" spans="1:29" ht="13.5" customHeight="1">
      <c r="A6" s="189" t="str">
        <f>IF(info_parties!A6="","",info_parties!A6)</f>
        <v>nl_lpf01</v>
      </c>
      <c r="B6" s="101" t="str">
        <f>IF(A6="","",MID(info_weblinks!$C$3,32,3))</f>
        <v>nld</v>
      </c>
      <c r="C6" s="101" t="str">
        <f>IF(info_parties!G6="","",info_parties!G6)</f>
        <v>Lijst Pim Fortuyn</v>
      </c>
      <c r="D6" s="101" t="str">
        <f>IF(info_parties!K6="","",info_parties!K6)</f>
        <v>List Pim Fortuyn</v>
      </c>
      <c r="E6" s="101" t="str">
        <f>IF(info_parties!H6="","",info_parties!H6)</f>
        <v>LPF</v>
      </c>
      <c r="F6" s="190">
        <f t="shared" si="0"/>
        <v>37391</v>
      </c>
      <c r="G6" s="191">
        <f t="shared" si="1"/>
        <v>39043</v>
      </c>
      <c r="H6" s="192">
        <f t="shared" si="2"/>
        <v>0.17</v>
      </c>
      <c r="I6" s="193">
        <f t="shared" si="3"/>
        <v>37391</v>
      </c>
      <c r="J6" s="194" t="str">
        <f>IF(ISERROR(VLOOKUP($A6,parlvotes_lh!$A$11:$ZZ$200,6,FALSE))=TRUE,"",IF(VLOOKUP($A6,parlvotes_lh!$A$11:$ZZ$200,6,FALSE)=0,"",VLOOKUP($A6,parlvotes_lh!$A$11:$ZZ$200,6,FALSE)))</f>
        <v/>
      </c>
      <c r="K6" s="194" t="str">
        <f>IF(ISERROR(VLOOKUP($A6,parlvotes_lh!$A$11:$ZZ$200,26,FALSE))=TRUE,"",IF(VLOOKUP($A6,parlvotes_lh!$A$11:$ZZ$200,26,FALSE)=0,"",VLOOKUP($A6,parlvotes_lh!$A$11:$ZZ$200,26,FALSE)))</f>
        <v/>
      </c>
      <c r="L6" s="194">
        <f>IF(ISERROR(VLOOKUP($A6,parlvotes_lh!$A$11:$ZZ$200,46,FALSE))=TRUE,"",IF(VLOOKUP($A6,parlvotes_lh!$A$11:$ZZ$200,46,FALSE)=0,"",VLOOKUP($A6,parlvotes_lh!$A$11:$ZZ$200,46,FALSE)))</f>
        <v>0.17</v>
      </c>
      <c r="M6" s="194">
        <f>IF(ISERROR(VLOOKUP($A6,parlvotes_lh!$A$11:$ZZ$200,66,FALSE))=TRUE,"",IF(VLOOKUP($A6,parlvotes_lh!$A$11:$ZZ$200,66,FALSE)=0,"",VLOOKUP($A6,parlvotes_lh!$A$11:$ZZ$200,66,FALSE)))</f>
        <v>5.5999999999999994E-2</v>
      </c>
      <c r="N6" s="194">
        <f>IF(ISERROR(VLOOKUP($A6,parlvotes_lh!$A$11:$ZZ$200,86,FALSE))=TRUE,"",IF(VLOOKUP($A6,parlvotes_lh!$A$11:$ZZ$200,86,FALSE)=0,"",VLOOKUP($A6,parlvotes_lh!$A$11:$ZZ$200,86,FALSE)))</f>
        <v>2E-3</v>
      </c>
      <c r="O6" s="194" t="str">
        <f>IF(ISERROR(VLOOKUP($A6,parlvotes_lh!$A$11:$ZZ$200,106,FALSE))=TRUE,"",IF(VLOOKUP($A6,parlvotes_lh!$A$11:$ZZ$200,106,FALSE)=0,"",VLOOKUP($A6,parlvotes_lh!$A$11:$ZZ$200,106,FALSE)))</f>
        <v/>
      </c>
      <c r="P6" s="194" t="str">
        <f>IF(ISERROR(VLOOKUP($A6,parlvotes_lh!$A$11:$ZZ$200,126,FALSE))=TRUE,"",IF(VLOOKUP($A6,parlvotes_lh!$A$11:$ZZ$200,126,FALSE)=0,"",VLOOKUP($A6,parlvotes_lh!$A$11:$ZZ$200,126,FALSE)))</f>
        <v/>
      </c>
      <c r="Q6" s="195" t="str">
        <f>IF(ISERROR(VLOOKUP($A6,parlvotes_lh!$A$11:$ZZ$200,146,FALSE))=TRUE,"",IF(VLOOKUP($A6,parlvotes_lh!$A$11:$ZZ$200,146,FALSE)=0,"",VLOOKUP($A6,parlvotes_lh!$A$11:$ZZ$200,146,FALSE)))</f>
        <v/>
      </c>
      <c r="R6" s="195" t="str">
        <f>IF(ISERROR(VLOOKUP($A6,parlvotes_lh!$A$11:$ZZ$200,166,FALSE))=TRUE,"",IF(VLOOKUP($A6,parlvotes_lh!$A$11:$ZZ$200,166,FALSE)=0,"",VLOOKUP($A6,parlvotes_lh!$A$11:$ZZ$200,166,FALSE)))</f>
        <v/>
      </c>
      <c r="S6" s="195" t="str">
        <f>IF(ISERROR(VLOOKUP($A6,parlvotes_lh!$A$11:$ZZ$200,186,FALSE))=TRUE,"",IF(VLOOKUP($A6,parlvotes_lh!$A$11:$ZZ$200,186,FALSE)=0,"",VLOOKUP($A6,parlvotes_lh!$A$11:$ZZ$200,186,FALSE)))</f>
        <v/>
      </c>
      <c r="T6" s="195" t="str">
        <f>IF(ISERROR(VLOOKUP($A6,parlvotes_lh!$A$11:$ZZ$200,206,FALSE))=TRUE,"",IF(VLOOKUP($A6,parlvotes_lh!$A$11:$ZZ$200,206,FALSE)=0,"",VLOOKUP($A6,parlvotes_lh!$A$11:$ZZ$200,206,FALSE)))</f>
        <v/>
      </c>
      <c r="U6" s="195" t="str">
        <f>IF(ISERROR(VLOOKUP($A6,parlvotes_lh!$A$11:$ZZ$200,226,FALSE))=TRUE,"",IF(VLOOKUP($A6,parlvotes_lh!$A$11:$ZZ$200,226,FALSE)=0,"",VLOOKUP($A6,parlvotes_lh!$A$11:$ZZ$200,226,FALSE)))</f>
        <v/>
      </c>
      <c r="V6" s="195" t="str">
        <f>IF(ISERROR(VLOOKUP($A6,parlvotes_lh!$A$11:$ZZ$200,246,FALSE))=TRUE,"",IF(VLOOKUP($A6,parlvotes_lh!$A$11:$ZZ$200,246,FALSE)=0,"",VLOOKUP($A6,parlvotes_lh!$A$11:$ZZ$200,246,FALSE)))</f>
        <v/>
      </c>
      <c r="W6" s="195" t="str">
        <f>IF(ISERROR(VLOOKUP($A6,parlvotes_lh!$A$11:$ZZ$200,266,FALSE))=TRUE,"",IF(VLOOKUP($A6,parlvotes_lh!$A$11:$ZZ$200,266,FALSE)=0,"",VLOOKUP($A6,parlvotes_lh!$A$11:$ZZ$200,266,FALSE)))</f>
        <v/>
      </c>
      <c r="X6" s="195" t="str">
        <f>IF(ISERROR(VLOOKUP($A6,parlvotes_lh!$A$11:$ZZ$200,286,FALSE))=TRUE,"",IF(VLOOKUP($A6,parlvotes_lh!$A$11:$ZZ$200,286,FALSE)=0,"",VLOOKUP($A6,parlvotes_lh!$A$11:$ZZ$200,286,FALSE)))</f>
        <v/>
      </c>
      <c r="Y6" s="195" t="str">
        <f>IF(ISERROR(VLOOKUP($A6,parlvotes_lh!$A$11:$ZZ$200,306,FALSE))=TRUE,"",IF(VLOOKUP($A6,parlvotes_lh!$A$11:$ZZ$200,306,FALSE)=0,"",VLOOKUP($A6,parlvotes_lh!$A$11:$ZZ$200,306,FALSE)))</f>
        <v/>
      </c>
      <c r="Z6" s="195" t="str">
        <f>IF(ISERROR(VLOOKUP($A6,parlvotes_lh!$A$11:$ZZ$200,326,FALSE))=TRUE,"",IF(VLOOKUP($A6,parlvotes_lh!$A$11:$ZZ$200,326,FALSE)=0,"",VLOOKUP($A6,parlvotes_lh!$A$11:$ZZ$200,326,FALSE)))</f>
        <v/>
      </c>
      <c r="AA6" s="195" t="str">
        <f>IF(ISERROR(VLOOKUP($A6,parlvotes_lh!$A$11:$ZZ$200,346,FALSE))=TRUE,"",IF(VLOOKUP($A6,parlvotes_lh!$A$11:$ZZ$200,346,FALSE)=0,"",VLOOKUP($A6,parlvotes_lh!$A$11:$ZZ$200,346,FALSE)))</f>
        <v/>
      </c>
      <c r="AB6" s="195" t="str">
        <f>IF(ISERROR(VLOOKUP($A6,parlvotes_lh!$A$11:$ZZ$200,366,FALSE))=TRUE,"",IF(VLOOKUP($A6,parlvotes_lh!$A$11:$ZZ$200,366,FALSE)=0,"",VLOOKUP($A6,parlvotes_lh!$A$11:$ZZ$200,366,FALSE)))</f>
        <v/>
      </c>
      <c r="AC6" s="195" t="str">
        <f>IF(ISERROR(VLOOKUP($A6,parlvotes_lh!$A$11:$ZZ$200,386,FALSE))=TRUE,"",IF(VLOOKUP($A6,parlvotes_lh!$A$11:$ZZ$200,386,FALSE)=0,"",VLOOKUP($A6,parlvotes_lh!$A$11:$ZZ$200,386,FALSE)))</f>
        <v/>
      </c>
    </row>
    <row r="7" spans="1:29" ht="13.5" customHeight="1">
      <c r="A7" s="189" t="str">
        <f>IF(info_parties!A7="","",info_parties!A7)</f>
        <v>nl_cu01</v>
      </c>
      <c r="B7" s="101" t="str">
        <f>IF(A7="","",MID(info_weblinks!$C$3,32,3))</f>
        <v>nld</v>
      </c>
      <c r="C7" s="101" t="str">
        <f>IF(info_parties!G7="","",info_parties!G7)</f>
        <v>ChristianUnion</v>
      </c>
      <c r="D7" s="101" t="str">
        <f>IF(info_parties!K7="","",info_parties!K7)</f>
        <v>ChristenUnie</v>
      </c>
      <c r="E7" s="101" t="str">
        <f>IF(info_parties!H7="","",info_parties!H7)</f>
        <v>CU</v>
      </c>
      <c r="F7" s="190">
        <f t="shared" si="0"/>
        <v>37391</v>
      </c>
      <c r="G7" s="191">
        <f t="shared" si="1"/>
        <v>44272</v>
      </c>
      <c r="H7" s="192">
        <f t="shared" si="2"/>
        <v>0.04</v>
      </c>
      <c r="I7" s="193">
        <f t="shared" si="3"/>
        <v>39043</v>
      </c>
      <c r="J7" s="194" t="str">
        <f>IF(ISERROR(VLOOKUP($A7,parlvotes_lh!$A$11:$ZZ$200,6,FALSE))=TRUE,"",IF(VLOOKUP($A7,parlvotes_lh!$A$11:$ZZ$200,6,FALSE)=0,"",VLOOKUP($A7,parlvotes_lh!$A$11:$ZZ$200,6,FALSE)))</f>
        <v/>
      </c>
      <c r="K7" s="194" t="str">
        <f>IF(ISERROR(VLOOKUP($A7,parlvotes_lh!$A$11:$ZZ$200,26,FALSE))=TRUE,"",IF(VLOOKUP($A7,parlvotes_lh!$A$11:$ZZ$200,26,FALSE)=0,"",VLOOKUP($A7,parlvotes_lh!$A$11:$ZZ$200,26,FALSE)))</f>
        <v/>
      </c>
      <c r="L7" s="194">
        <f>IF(ISERROR(VLOOKUP($A7,parlvotes_lh!$A$11:$ZZ$200,46,FALSE))=TRUE,"",IF(VLOOKUP($A7,parlvotes_lh!$A$11:$ZZ$200,46,FALSE)=0,"",VLOOKUP($A7,parlvotes_lh!$A$11:$ZZ$200,46,FALSE)))</f>
        <v>2.5000000000000001E-2</v>
      </c>
      <c r="M7" s="194">
        <f>IF(ISERROR(VLOOKUP($A7,parlvotes_lh!$A$11:$ZZ$200,66,FALSE))=TRUE,"",IF(VLOOKUP($A7,parlvotes_lh!$A$11:$ZZ$200,66,FALSE)=0,"",VLOOKUP($A7,parlvotes_lh!$A$11:$ZZ$200,66,FALSE)))</f>
        <v>2.1000000000000001E-2</v>
      </c>
      <c r="N7" s="194">
        <f>IF(ISERROR(VLOOKUP($A7,parlvotes_lh!$A$11:$ZZ$200,86,FALSE))=TRUE,"",IF(VLOOKUP($A7,parlvotes_lh!$A$11:$ZZ$200,86,FALSE)=0,"",VLOOKUP($A7,parlvotes_lh!$A$11:$ZZ$200,86,FALSE)))</f>
        <v>0.04</v>
      </c>
      <c r="O7" s="194">
        <f>IF(ISERROR(VLOOKUP($A7,parlvotes_lh!$A$11:$ZZ$200,106,FALSE))=TRUE,"",IF(VLOOKUP($A7,parlvotes_lh!$A$11:$ZZ$200,106,FALSE)=0,"",VLOOKUP($A7,parlvotes_lh!$A$11:$ZZ$200,106,FALSE)))</f>
        <v>3.2000000000000001E-2</v>
      </c>
      <c r="P7" s="194">
        <f>IF(ISERROR(VLOOKUP($A7,parlvotes_lh!$A$11:$ZZ$200,126,FALSE))=TRUE,"",IF(VLOOKUP($A7,parlvotes_lh!$A$11:$ZZ$200,126,FALSE)=0,"",VLOOKUP($A7,parlvotes_lh!$A$11:$ZZ$200,126,FALSE)))</f>
        <v>3.1E-2</v>
      </c>
      <c r="Q7" s="195">
        <f>IF(ISERROR(VLOOKUP($A7,parlvotes_lh!$A$11:$ZZ$200,146,FALSE))=TRUE,"",IF(VLOOKUP($A7,parlvotes_lh!$A$11:$ZZ$200,146,FALSE)=0,"",VLOOKUP($A7,parlvotes_lh!$A$11:$ZZ$200,146,FALSE)))</f>
        <v>3.3878814280012791E-2</v>
      </c>
      <c r="R7" s="195">
        <f>IF(ISERROR(VLOOKUP($A7,parlvotes_lh!$A$11:$ZZ$200,166,FALSE))=TRUE,"",IF(VLOOKUP($A7,parlvotes_lh!$A$11:$ZZ$200,166,FALSE)=0,"",VLOOKUP($A7,parlvotes_lh!$A$11:$ZZ$200,166,FALSE)))</f>
        <v>3.3702387791748362E-2</v>
      </c>
      <c r="S7" s="195" t="str">
        <f>IF(ISERROR(VLOOKUP($A7,parlvotes_lh!$A$11:$ZZ$200,186,FALSE))=TRUE,"",IF(VLOOKUP($A7,parlvotes_lh!$A$11:$ZZ$200,186,FALSE)=0,"",VLOOKUP($A7,parlvotes_lh!$A$11:$ZZ$200,186,FALSE)))</f>
        <v/>
      </c>
      <c r="T7" s="195" t="str">
        <f>IF(ISERROR(VLOOKUP($A7,parlvotes_lh!$A$11:$ZZ$200,206,FALSE))=TRUE,"",IF(VLOOKUP($A7,parlvotes_lh!$A$11:$ZZ$200,206,FALSE)=0,"",VLOOKUP($A7,parlvotes_lh!$A$11:$ZZ$200,206,FALSE)))</f>
        <v/>
      </c>
      <c r="U7" s="195" t="str">
        <f>IF(ISERROR(VLOOKUP($A7,parlvotes_lh!$A$11:$ZZ$200,226,FALSE))=TRUE,"",IF(VLOOKUP($A7,parlvotes_lh!$A$11:$ZZ$200,226,FALSE)=0,"",VLOOKUP($A7,parlvotes_lh!$A$11:$ZZ$200,226,FALSE)))</f>
        <v/>
      </c>
      <c r="V7" s="195" t="str">
        <f>IF(ISERROR(VLOOKUP($A7,parlvotes_lh!$A$11:$ZZ$200,246,FALSE))=TRUE,"",IF(VLOOKUP($A7,parlvotes_lh!$A$11:$ZZ$200,246,FALSE)=0,"",VLOOKUP($A7,parlvotes_lh!$A$11:$ZZ$200,246,FALSE)))</f>
        <v/>
      </c>
      <c r="W7" s="195" t="str">
        <f>IF(ISERROR(VLOOKUP($A7,parlvotes_lh!$A$11:$ZZ$200,266,FALSE))=TRUE,"",IF(VLOOKUP($A7,parlvotes_lh!$A$11:$ZZ$200,266,FALSE)=0,"",VLOOKUP($A7,parlvotes_lh!$A$11:$ZZ$200,266,FALSE)))</f>
        <v/>
      </c>
      <c r="X7" s="195" t="str">
        <f>IF(ISERROR(VLOOKUP($A7,parlvotes_lh!$A$11:$ZZ$200,286,FALSE))=TRUE,"",IF(VLOOKUP($A7,parlvotes_lh!$A$11:$ZZ$200,286,FALSE)=0,"",VLOOKUP($A7,parlvotes_lh!$A$11:$ZZ$200,286,FALSE)))</f>
        <v/>
      </c>
      <c r="Y7" s="195" t="str">
        <f>IF(ISERROR(VLOOKUP($A7,parlvotes_lh!$A$11:$ZZ$200,306,FALSE))=TRUE,"",IF(VLOOKUP($A7,parlvotes_lh!$A$11:$ZZ$200,306,FALSE)=0,"",VLOOKUP($A7,parlvotes_lh!$A$11:$ZZ$200,306,FALSE)))</f>
        <v/>
      </c>
      <c r="Z7" s="195" t="str">
        <f>IF(ISERROR(VLOOKUP($A7,parlvotes_lh!$A$11:$ZZ$200,326,FALSE))=TRUE,"",IF(VLOOKUP($A7,parlvotes_lh!$A$11:$ZZ$200,326,FALSE)=0,"",VLOOKUP($A7,parlvotes_lh!$A$11:$ZZ$200,326,FALSE)))</f>
        <v/>
      </c>
      <c r="AA7" s="195" t="str">
        <f>IF(ISERROR(VLOOKUP($A7,parlvotes_lh!$A$11:$ZZ$200,346,FALSE))=TRUE,"",IF(VLOOKUP($A7,parlvotes_lh!$A$11:$ZZ$200,346,FALSE)=0,"",VLOOKUP($A7,parlvotes_lh!$A$11:$ZZ$200,346,FALSE)))</f>
        <v/>
      </c>
      <c r="AB7" s="195" t="str">
        <f>IF(ISERROR(VLOOKUP($A7,parlvotes_lh!$A$11:$ZZ$200,366,FALSE))=TRUE,"",IF(VLOOKUP($A7,parlvotes_lh!$A$11:$ZZ$200,366,FALSE)=0,"",VLOOKUP($A7,parlvotes_lh!$A$11:$ZZ$200,366,FALSE)))</f>
        <v/>
      </c>
      <c r="AC7" s="195" t="str">
        <f>IF(ISERROR(VLOOKUP($A7,parlvotes_lh!$A$11:$ZZ$200,386,FALSE))=TRUE,"",IF(VLOOKUP($A7,parlvotes_lh!$A$11:$ZZ$200,386,FALSE)=0,"",VLOOKUP($A7,parlvotes_lh!$A$11:$ZZ$200,386,FALSE)))</f>
        <v/>
      </c>
    </row>
    <row r="8" spans="1:29" ht="13.5" customHeight="1">
      <c r="A8" s="189" t="str">
        <f>IF(info_parties!A8="","",info_parties!A8)</f>
        <v>nl_gl01</v>
      </c>
      <c r="B8" s="101" t="str">
        <f>IF(A8="","",MID(info_weblinks!$C$3,32,3))</f>
        <v>nld</v>
      </c>
      <c r="C8" s="101" t="str">
        <f>IF(info_parties!G8="","",info_parties!G8)</f>
        <v>GreenLeft</v>
      </c>
      <c r="D8" s="101" t="str">
        <f>IF(info_parties!K8="","",info_parties!K8)</f>
        <v>GroenLinks</v>
      </c>
      <c r="E8" s="101" t="str">
        <f>IF(info_parties!H8="","",info_parties!H8)</f>
        <v>GL</v>
      </c>
      <c r="F8" s="190">
        <f t="shared" si="0"/>
        <v>34457</v>
      </c>
      <c r="G8" s="191">
        <f t="shared" si="1"/>
        <v>44272</v>
      </c>
      <c r="H8" s="192">
        <f t="shared" si="2"/>
        <v>9.1251070626293673E-2</v>
      </c>
      <c r="I8" s="193">
        <f t="shared" si="3"/>
        <v>42809</v>
      </c>
      <c r="J8" s="194">
        <f>IF(ISERROR(VLOOKUP($A8,parlvotes_lh!$A$11:$ZZ$200,6,FALSE))=TRUE,"",IF(VLOOKUP($A8,parlvotes_lh!$A$11:$ZZ$200,6,FALSE)=0,"",VLOOKUP($A8,parlvotes_lh!$A$11:$ZZ$200,6,FALSE)))</f>
        <v>3.5000000000000003E-2</v>
      </c>
      <c r="K8" s="194">
        <f>IF(ISERROR(VLOOKUP($A8,parlvotes_lh!$A$11:$ZZ$200,26,FALSE))=TRUE,"",IF(VLOOKUP($A8,parlvotes_lh!$A$11:$ZZ$200,26,FALSE)=0,"",VLOOKUP($A8,parlvotes_lh!$A$11:$ZZ$200,26,FALSE)))</f>
        <v>7.2999999999999995E-2</v>
      </c>
      <c r="L8" s="194">
        <f>IF(ISERROR(VLOOKUP($A8,parlvotes_lh!$A$11:$ZZ$200,46,FALSE))=TRUE,"",IF(VLOOKUP($A8,parlvotes_lh!$A$11:$ZZ$200,46,FALSE)=0,"",VLOOKUP($A8,parlvotes_lh!$A$11:$ZZ$200,46,FALSE)))</f>
        <v>7.0000000000000007E-2</v>
      </c>
      <c r="M8" s="194">
        <f>IF(ISERROR(VLOOKUP($A8,parlvotes_lh!$A$11:$ZZ$200,66,FALSE))=TRUE,"",IF(VLOOKUP($A8,parlvotes_lh!$A$11:$ZZ$200,66,FALSE)=0,"",VLOOKUP($A8,parlvotes_lh!$A$11:$ZZ$200,66,FALSE)))</f>
        <v>5.0999999999999997E-2</v>
      </c>
      <c r="N8" s="194">
        <f>IF(ISERROR(VLOOKUP($A8,parlvotes_lh!$A$11:$ZZ$200,86,FALSE))=TRUE,"",IF(VLOOKUP($A8,parlvotes_lh!$A$11:$ZZ$200,86,FALSE)=0,"",VLOOKUP($A8,parlvotes_lh!$A$11:$ZZ$200,86,FALSE)))</f>
        <v>4.5999999999999999E-2</v>
      </c>
      <c r="O8" s="194">
        <f>IF(ISERROR(VLOOKUP($A8,parlvotes_lh!$A$11:$ZZ$200,106,FALSE))=TRUE,"",IF(VLOOKUP($A8,parlvotes_lh!$A$11:$ZZ$200,106,FALSE)=0,"",VLOOKUP($A8,parlvotes_lh!$A$11:$ZZ$200,106,FALSE)))</f>
        <v>6.7000000000000004E-2</v>
      </c>
      <c r="P8" s="194">
        <f>IF(ISERROR(VLOOKUP($A8,parlvotes_lh!$A$11:$ZZ$200,126,FALSE))=TRUE,"",IF(VLOOKUP($A8,parlvotes_lh!$A$11:$ZZ$200,126,FALSE)=0,"",VLOOKUP($A8,parlvotes_lh!$A$11:$ZZ$200,126,FALSE)))</f>
        <v>2.3E-2</v>
      </c>
      <c r="Q8" s="195">
        <f>IF(ISERROR(VLOOKUP($A8,parlvotes_lh!$A$11:$ZZ$200,146,FALSE))=TRUE,"",IF(VLOOKUP($A8,parlvotes_lh!$A$11:$ZZ$200,146,FALSE)=0,"",VLOOKUP($A8,parlvotes_lh!$A$11:$ZZ$200,146,FALSE)))</f>
        <v>9.1251070626293673E-2</v>
      </c>
      <c r="R8" s="195">
        <f>IF(ISERROR(VLOOKUP($A8,parlvotes_lh!$A$11:$ZZ$200,166,FALSE))=TRUE,"",IF(VLOOKUP($A8,parlvotes_lh!$A$11:$ZZ$200,166,FALSE)=0,"",VLOOKUP($A8,parlvotes_lh!$A$11:$ZZ$200,166,FALSE)))</f>
        <v>5.1550957453871553E-2</v>
      </c>
      <c r="S8" s="195" t="str">
        <f>IF(ISERROR(VLOOKUP($A8,parlvotes_lh!$A$11:$ZZ$200,186,FALSE))=TRUE,"",IF(VLOOKUP($A8,parlvotes_lh!$A$11:$ZZ$200,186,FALSE)=0,"",VLOOKUP($A8,parlvotes_lh!$A$11:$ZZ$200,186,FALSE)))</f>
        <v/>
      </c>
      <c r="T8" s="195" t="str">
        <f>IF(ISERROR(VLOOKUP($A8,parlvotes_lh!$A$11:$ZZ$200,206,FALSE))=TRUE,"",IF(VLOOKUP($A8,parlvotes_lh!$A$11:$ZZ$200,206,FALSE)=0,"",VLOOKUP($A8,parlvotes_lh!$A$11:$ZZ$200,206,FALSE)))</f>
        <v/>
      </c>
      <c r="U8" s="195" t="str">
        <f>IF(ISERROR(VLOOKUP($A8,parlvotes_lh!$A$11:$ZZ$200,226,FALSE))=TRUE,"",IF(VLOOKUP($A8,parlvotes_lh!$A$11:$ZZ$200,226,FALSE)=0,"",VLOOKUP($A8,parlvotes_lh!$A$11:$ZZ$200,226,FALSE)))</f>
        <v/>
      </c>
      <c r="V8" s="195" t="str">
        <f>IF(ISERROR(VLOOKUP($A8,parlvotes_lh!$A$11:$ZZ$200,246,FALSE))=TRUE,"",IF(VLOOKUP($A8,parlvotes_lh!$A$11:$ZZ$200,246,FALSE)=0,"",VLOOKUP($A8,parlvotes_lh!$A$11:$ZZ$200,246,FALSE)))</f>
        <v/>
      </c>
      <c r="W8" s="195" t="str">
        <f>IF(ISERROR(VLOOKUP($A8,parlvotes_lh!$A$11:$ZZ$200,266,FALSE))=TRUE,"",IF(VLOOKUP($A8,parlvotes_lh!$A$11:$ZZ$200,266,FALSE)=0,"",VLOOKUP($A8,parlvotes_lh!$A$11:$ZZ$200,266,FALSE)))</f>
        <v/>
      </c>
      <c r="X8" s="195" t="str">
        <f>IF(ISERROR(VLOOKUP($A8,parlvotes_lh!$A$11:$ZZ$200,286,FALSE))=TRUE,"",IF(VLOOKUP($A8,parlvotes_lh!$A$11:$ZZ$200,286,FALSE)=0,"",VLOOKUP($A8,parlvotes_lh!$A$11:$ZZ$200,286,FALSE)))</f>
        <v/>
      </c>
      <c r="Y8" s="195" t="str">
        <f>IF(ISERROR(VLOOKUP($A8,parlvotes_lh!$A$11:$ZZ$200,306,FALSE))=TRUE,"",IF(VLOOKUP($A8,parlvotes_lh!$A$11:$ZZ$200,306,FALSE)=0,"",VLOOKUP($A8,parlvotes_lh!$A$11:$ZZ$200,306,FALSE)))</f>
        <v/>
      </c>
      <c r="Z8" s="195" t="str">
        <f>IF(ISERROR(VLOOKUP($A8,parlvotes_lh!$A$11:$ZZ$200,326,FALSE))=TRUE,"",IF(VLOOKUP($A8,parlvotes_lh!$A$11:$ZZ$200,326,FALSE)=0,"",VLOOKUP($A8,parlvotes_lh!$A$11:$ZZ$200,326,FALSE)))</f>
        <v/>
      </c>
      <c r="AA8" s="195" t="str">
        <f>IF(ISERROR(VLOOKUP($A8,parlvotes_lh!$A$11:$ZZ$200,346,FALSE))=TRUE,"",IF(VLOOKUP($A8,parlvotes_lh!$A$11:$ZZ$200,346,FALSE)=0,"",VLOOKUP($A8,parlvotes_lh!$A$11:$ZZ$200,346,FALSE)))</f>
        <v/>
      </c>
      <c r="AB8" s="195" t="str">
        <f>IF(ISERROR(VLOOKUP($A8,parlvotes_lh!$A$11:$ZZ$200,366,FALSE))=TRUE,"",IF(VLOOKUP($A8,parlvotes_lh!$A$11:$ZZ$200,366,FALSE)=0,"",VLOOKUP($A8,parlvotes_lh!$A$11:$ZZ$200,366,FALSE)))</f>
        <v/>
      </c>
      <c r="AC8" s="195" t="str">
        <f>IF(ISERROR(VLOOKUP($A8,parlvotes_lh!$A$11:$ZZ$200,386,FALSE))=TRUE,"",IF(VLOOKUP($A8,parlvotes_lh!$A$11:$ZZ$200,386,FALSE)=0,"",VLOOKUP($A8,parlvotes_lh!$A$11:$ZZ$200,386,FALSE)))</f>
        <v/>
      </c>
    </row>
    <row r="9" spans="1:29" ht="13.5" customHeight="1">
      <c r="A9" s="189" t="str">
        <f>IF(info_parties!A9="","",info_parties!A9)</f>
        <v>nl_sgp01</v>
      </c>
      <c r="B9" s="101" t="str">
        <f>IF(A9="","",MID(info_weblinks!$C$3,32,3))</f>
        <v>nld</v>
      </c>
      <c r="C9" s="101" t="str">
        <f>IF(info_parties!G9="","",info_parties!G9)</f>
        <v>Political Reformed Party</v>
      </c>
      <c r="D9" s="101" t="str">
        <f>IF(info_parties!K9="","",info_parties!K9)</f>
        <v xml:space="preserve"> Staatkundig Gereformeerde Partij</v>
      </c>
      <c r="E9" s="101" t="str">
        <f>IF(info_parties!H9="","",info_parties!H9)</f>
        <v>SGP</v>
      </c>
      <c r="F9" s="190">
        <f t="shared" si="0"/>
        <v>34457</v>
      </c>
      <c r="G9" s="191">
        <f t="shared" si="1"/>
        <v>44272</v>
      </c>
      <c r="H9" s="192">
        <f t="shared" si="2"/>
        <v>2.1000000000000001E-2</v>
      </c>
      <c r="I9" s="193">
        <f t="shared" si="3"/>
        <v>41164</v>
      </c>
      <c r="J9" s="194">
        <f>IF(ISERROR(VLOOKUP($A9,parlvotes_lh!$A$11:$ZZ$200,6,FALSE))=TRUE,"",IF(VLOOKUP($A9,parlvotes_lh!$A$11:$ZZ$200,6,FALSE)=0,"",VLOOKUP($A9,parlvotes_lh!$A$11:$ZZ$200,6,FALSE)))</f>
        <v>1.7000000000000001E-2</v>
      </c>
      <c r="K9" s="194">
        <f>IF(ISERROR(VLOOKUP($A9,parlvotes_lh!$A$11:$ZZ$200,26,FALSE))=TRUE,"",IF(VLOOKUP($A9,parlvotes_lh!$A$11:$ZZ$200,26,FALSE)=0,"",VLOOKUP($A9,parlvotes_lh!$A$11:$ZZ$200,26,FALSE)))</f>
        <v>1.8000000000000002E-2</v>
      </c>
      <c r="L9" s="194">
        <f>IF(ISERROR(VLOOKUP($A9,parlvotes_lh!$A$11:$ZZ$200,46,FALSE))=TRUE,"",IF(VLOOKUP($A9,parlvotes_lh!$A$11:$ZZ$200,46,FALSE)=0,"",VLOOKUP($A9,parlvotes_lh!$A$11:$ZZ$200,46,FALSE)))</f>
        <v>1.7000000000000001E-2</v>
      </c>
      <c r="M9" s="194">
        <f>IF(ISERROR(VLOOKUP($A9,parlvotes_lh!$A$11:$ZZ$200,66,FALSE))=TRUE,"",IF(VLOOKUP($A9,parlvotes_lh!$A$11:$ZZ$200,66,FALSE)=0,"",VLOOKUP($A9,parlvotes_lh!$A$11:$ZZ$200,66,FALSE)))</f>
        <v>1.4999999999999999E-2</v>
      </c>
      <c r="N9" s="194">
        <f>IF(ISERROR(VLOOKUP($A9,parlvotes_lh!$A$11:$ZZ$200,86,FALSE))=TRUE,"",IF(VLOOKUP($A9,parlvotes_lh!$A$11:$ZZ$200,86,FALSE)=0,"",VLOOKUP($A9,parlvotes_lh!$A$11:$ZZ$200,86,FALSE)))</f>
        <v>1.6E-2</v>
      </c>
      <c r="O9" s="194">
        <f>IF(ISERROR(VLOOKUP($A9,parlvotes_lh!$A$11:$ZZ$200,106,FALSE))=TRUE,"",IF(VLOOKUP($A9,parlvotes_lh!$A$11:$ZZ$200,106,FALSE)=0,"",VLOOKUP($A9,parlvotes_lh!$A$11:$ZZ$200,106,FALSE)))</f>
        <v>1.7000000000000001E-2</v>
      </c>
      <c r="P9" s="194">
        <f>IF(ISERROR(VLOOKUP($A9,parlvotes_lh!$A$11:$ZZ$200,126,FALSE))=TRUE,"",IF(VLOOKUP($A9,parlvotes_lh!$A$11:$ZZ$200,126,FALSE)=0,"",VLOOKUP($A9,parlvotes_lh!$A$11:$ZZ$200,126,FALSE)))</f>
        <v>2.1000000000000001E-2</v>
      </c>
      <c r="Q9" s="195">
        <f>IF(ISERROR(VLOOKUP($A9,parlvotes_lh!$A$11:$ZZ$200,146,FALSE))=TRUE,"",IF(VLOOKUP($A9,parlvotes_lh!$A$11:$ZZ$200,146,FALSE)=0,"",VLOOKUP($A9,parlvotes_lh!$A$11:$ZZ$200,146,FALSE)))</f>
        <v>2.0820573065472074E-2</v>
      </c>
      <c r="R9" s="195">
        <f>IF(ISERROR(VLOOKUP($A9,parlvotes_lh!$A$11:$ZZ$200,166,FALSE))=TRUE,"",IF(VLOOKUP($A9,parlvotes_lh!$A$11:$ZZ$200,166,FALSE)=0,"",VLOOKUP($A9,parlvotes_lh!$A$11:$ZZ$200,166,FALSE)))</f>
        <v>2.0642046917676658E-2</v>
      </c>
      <c r="S9" s="195" t="str">
        <f>IF(ISERROR(VLOOKUP($A9,parlvotes_lh!$A$11:$ZZ$200,186,FALSE))=TRUE,"",IF(VLOOKUP($A9,parlvotes_lh!$A$11:$ZZ$200,186,FALSE)=0,"",VLOOKUP($A9,parlvotes_lh!$A$11:$ZZ$200,186,FALSE)))</f>
        <v/>
      </c>
      <c r="T9" s="195" t="str">
        <f>IF(ISERROR(VLOOKUP($A9,parlvotes_lh!$A$11:$ZZ$200,206,FALSE))=TRUE,"",IF(VLOOKUP($A9,parlvotes_lh!$A$11:$ZZ$200,206,FALSE)=0,"",VLOOKUP($A9,parlvotes_lh!$A$11:$ZZ$200,206,FALSE)))</f>
        <v/>
      </c>
      <c r="U9" s="195" t="str">
        <f>IF(ISERROR(VLOOKUP($A9,parlvotes_lh!$A$11:$ZZ$200,226,FALSE))=TRUE,"",IF(VLOOKUP($A9,parlvotes_lh!$A$11:$ZZ$200,226,FALSE)=0,"",VLOOKUP($A9,parlvotes_lh!$A$11:$ZZ$200,226,FALSE)))</f>
        <v/>
      </c>
      <c r="V9" s="195" t="str">
        <f>IF(ISERROR(VLOOKUP($A9,parlvotes_lh!$A$11:$ZZ$200,246,FALSE))=TRUE,"",IF(VLOOKUP($A9,parlvotes_lh!$A$11:$ZZ$200,246,FALSE)=0,"",VLOOKUP($A9,parlvotes_lh!$A$11:$ZZ$200,246,FALSE)))</f>
        <v/>
      </c>
      <c r="W9" s="195" t="str">
        <f>IF(ISERROR(VLOOKUP($A9,parlvotes_lh!$A$11:$ZZ$200,266,FALSE))=TRUE,"",IF(VLOOKUP($A9,parlvotes_lh!$A$11:$ZZ$200,266,FALSE)=0,"",VLOOKUP($A9,parlvotes_lh!$A$11:$ZZ$200,266,FALSE)))</f>
        <v/>
      </c>
      <c r="X9" s="195" t="str">
        <f>IF(ISERROR(VLOOKUP($A9,parlvotes_lh!$A$11:$ZZ$200,286,FALSE))=TRUE,"",IF(VLOOKUP($A9,parlvotes_lh!$A$11:$ZZ$200,286,FALSE)=0,"",VLOOKUP($A9,parlvotes_lh!$A$11:$ZZ$200,286,FALSE)))</f>
        <v/>
      </c>
      <c r="Y9" s="195" t="str">
        <f>IF(ISERROR(VLOOKUP($A9,parlvotes_lh!$A$11:$ZZ$200,306,FALSE))=TRUE,"",IF(VLOOKUP($A9,parlvotes_lh!$A$11:$ZZ$200,306,FALSE)=0,"",VLOOKUP($A9,parlvotes_lh!$A$11:$ZZ$200,306,FALSE)))</f>
        <v/>
      </c>
      <c r="Z9" s="195" t="str">
        <f>IF(ISERROR(VLOOKUP($A9,parlvotes_lh!$A$11:$ZZ$200,326,FALSE))=TRUE,"",IF(VLOOKUP($A9,parlvotes_lh!$A$11:$ZZ$200,326,FALSE)=0,"",VLOOKUP($A9,parlvotes_lh!$A$11:$ZZ$200,326,FALSE)))</f>
        <v/>
      </c>
      <c r="AA9" s="195" t="str">
        <f>IF(ISERROR(VLOOKUP($A9,parlvotes_lh!$A$11:$ZZ$200,346,FALSE))=TRUE,"",IF(VLOOKUP($A9,parlvotes_lh!$A$11:$ZZ$200,346,FALSE)=0,"",VLOOKUP($A9,parlvotes_lh!$A$11:$ZZ$200,346,FALSE)))</f>
        <v/>
      </c>
      <c r="AB9" s="195" t="str">
        <f>IF(ISERROR(VLOOKUP($A9,parlvotes_lh!$A$11:$ZZ$200,366,FALSE))=TRUE,"",IF(VLOOKUP($A9,parlvotes_lh!$A$11:$ZZ$200,366,FALSE)=0,"",VLOOKUP($A9,parlvotes_lh!$A$11:$ZZ$200,366,FALSE)))</f>
        <v/>
      </c>
      <c r="AC9" s="195" t="str">
        <f>IF(ISERROR(VLOOKUP($A9,parlvotes_lh!$A$11:$ZZ$200,386,FALSE))=TRUE,"",IF(VLOOKUP($A9,parlvotes_lh!$A$11:$ZZ$200,386,FALSE)=0,"",VLOOKUP($A9,parlvotes_lh!$A$11:$ZZ$200,386,FALSE)))</f>
        <v/>
      </c>
    </row>
    <row r="10" spans="1:29" ht="13.5" customHeight="1">
      <c r="A10" s="189" t="str">
        <f>IF(info_parties!A10="","",info_parties!A10)</f>
        <v>nl_gpb01</v>
      </c>
      <c r="B10" s="101" t="str">
        <f>IF(A10="","",MID(info_weblinks!$C$3,32,3))</f>
        <v>nld</v>
      </c>
      <c r="C10" s="101" t="str">
        <f>IF(info_parties!G10="","",info_parties!G10)</f>
        <v>Reformed Political Union</v>
      </c>
      <c r="D10" s="101" t="str">
        <f>IF(info_parties!K10="","",info_parties!K10)</f>
        <v xml:space="preserve"> Gereformeerd Politiek Verbond</v>
      </c>
      <c r="E10" s="101" t="str">
        <f>IF(info_parties!H10="","",info_parties!H10)</f>
        <v>GPB</v>
      </c>
      <c r="F10" s="190" t="str">
        <f t="shared" si="0"/>
        <v/>
      </c>
      <c r="G10" s="191" t="str">
        <f t="shared" si="1"/>
        <v/>
      </c>
      <c r="H10" s="192" t="str">
        <f t="shared" si="2"/>
        <v/>
      </c>
      <c r="I10" s="193" t="str">
        <f t="shared" si="3"/>
        <v/>
      </c>
      <c r="J10" s="194" t="str">
        <f>IF(ISERROR(VLOOKUP($A10,parlvotes_lh!$A$11:$ZZ$200,6,FALSE))=TRUE,"",IF(VLOOKUP($A10,parlvotes_lh!$A$11:$ZZ$200,6,FALSE)=0,"",VLOOKUP($A10,parlvotes_lh!$A$11:$ZZ$200,6,FALSE)))</f>
        <v/>
      </c>
      <c r="K10" s="194" t="str">
        <f>IF(ISERROR(VLOOKUP($A10,parlvotes_lh!$A$11:$ZZ$200,26,FALSE))=TRUE,"",IF(VLOOKUP($A10,parlvotes_lh!$A$11:$ZZ$200,26,FALSE)=0,"",VLOOKUP($A10,parlvotes_lh!$A$11:$ZZ$200,26,FALSE)))</f>
        <v/>
      </c>
      <c r="L10" s="194" t="str">
        <f>IF(ISERROR(VLOOKUP($A10,parlvotes_lh!$A$11:$ZZ$200,46,FALSE))=TRUE,"",IF(VLOOKUP($A10,parlvotes_lh!$A$11:$ZZ$200,46,FALSE)=0,"",VLOOKUP($A10,parlvotes_lh!$A$11:$ZZ$200,46,FALSE)))</f>
        <v/>
      </c>
      <c r="M10" s="194" t="str">
        <f>IF(ISERROR(VLOOKUP($A10,parlvotes_lh!$A$11:$ZZ$200,66,FALSE))=TRUE,"",IF(VLOOKUP($A10,parlvotes_lh!$A$11:$ZZ$200,66,FALSE)=0,"",VLOOKUP($A10,parlvotes_lh!$A$11:$ZZ$200,66,FALSE)))</f>
        <v/>
      </c>
      <c r="N10" s="194" t="str">
        <f>IF(ISERROR(VLOOKUP($A10,parlvotes_lh!$A$11:$ZZ$200,86,FALSE))=TRUE,"",IF(VLOOKUP($A10,parlvotes_lh!$A$11:$ZZ$200,86,FALSE)=0,"",VLOOKUP($A10,parlvotes_lh!$A$11:$ZZ$200,86,FALSE)))</f>
        <v/>
      </c>
      <c r="O10" s="194" t="str">
        <f>IF(ISERROR(VLOOKUP($A10,parlvotes_lh!$A$11:$ZZ$200,106,FALSE))=TRUE,"",IF(VLOOKUP($A10,parlvotes_lh!$A$11:$ZZ$200,106,FALSE)=0,"",VLOOKUP($A10,parlvotes_lh!$A$11:$ZZ$200,106,FALSE)))</f>
        <v/>
      </c>
      <c r="P10" s="194" t="str">
        <f>IF(ISERROR(VLOOKUP($A10,parlvotes_lh!$A$11:$ZZ$200,126,FALSE))=TRUE,"",IF(VLOOKUP($A10,parlvotes_lh!$A$11:$ZZ$200,126,FALSE)=0,"",VLOOKUP($A10,parlvotes_lh!$A$11:$ZZ$200,126,FALSE)))</f>
        <v/>
      </c>
      <c r="Q10" s="195" t="str">
        <f>IF(ISERROR(VLOOKUP($A10,parlvotes_lh!$A$11:$ZZ$200,146,FALSE))=TRUE,"",IF(VLOOKUP($A10,parlvotes_lh!$A$11:$ZZ$200,146,FALSE)=0,"",VLOOKUP($A10,parlvotes_lh!$A$11:$ZZ$200,146,FALSE)))</f>
        <v/>
      </c>
      <c r="R10" s="195" t="str">
        <f>IF(ISERROR(VLOOKUP($A10,parlvotes_lh!$A$11:$ZZ$200,166,FALSE))=TRUE,"",IF(VLOOKUP($A10,parlvotes_lh!$A$11:$ZZ$200,166,FALSE)=0,"",VLOOKUP($A10,parlvotes_lh!$A$11:$ZZ$200,166,FALSE)))</f>
        <v/>
      </c>
      <c r="S10" s="195" t="str">
        <f>IF(ISERROR(VLOOKUP($A10,parlvotes_lh!$A$11:$ZZ$200,186,FALSE))=TRUE,"",IF(VLOOKUP($A10,parlvotes_lh!$A$11:$ZZ$200,186,FALSE)=0,"",VLOOKUP($A10,parlvotes_lh!$A$11:$ZZ$200,186,FALSE)))</f>
        <v/>
      </c>
      <c r="T10" s="195" t="str">
        <f>IF(ISERROR(VLOOKUP($A10,parlvotes_lh!$A$11:$ZZ$200,206,FALSE))=TRUE,"",IF(VLOOKUP($A10,parlvotes_lh!$A$11:$ZZ$200,206,FALSE)=0,"",VLOOKUP($A10,parlvotes_lh!$A$11:$ZZ$200,206,FALSE)))</f>
        <v/>
      </c>
      <c r="U10" s="195" t="str">
        <f>IF(ISERROR(VLOOKUP($A10,parlvotes_lh!$A$11:$ZZ$200,226,FALSE))=TRUE,"",IF(VLOOKUP($A10,parlvotes_lh!$A$11:$ZZ$200,226,FALSE)=0,"",VLOOKUP($A10,parlvotes_lh!$A$11:$ZZ$200,226,FALSE)))</f>
        <v/>
      </c>
      <c r="V10" s="195" t="str">
        <f>IF(ISERROR(VLOOKUP($A10,parlvotes_lh!$A$11:$ZZ$200,246,FALSE))=TRUE,"",IF(VLOOKUP($A10,parlvotes_lh!$A$11:$ZZ$200,246,FALSE)=0,"",VLOOKUP($A10,parlvotes_lh!$A$11:$ZZ$200,246,FALSE)))</f>
        <v/>
      </c>
      <c r="W10" s="195" t="str">
        <f>IF(ISERROR(VLOOKUP($A10,parlvotes_lh!$A$11:$ZZ$200,266,FALSE))=TRUE,"",IF(VLOOKUP($A10,parlvotes_lh!$A$11:$ZZ$200,266,FALSE)=0,"",VLOOKUP($A10,parlvotes_lh!$A$11:$ZZ$200,266,FALSE)))</f>
        <v/>
      </c>
      <c r="X10" s="195" t="str">
        <f>IF(ISERROR(VLOOKUP($A10,parlvotes_lh!$A$11:$ZZ$200,286,FALSE))=TRUE,"",IF(VLOOKUP($A10,parlvotes_lh!$A$11:$ZZ$200,286,FALSE)=0,"",VLOOKUP($A10,parlvotes_lh!$A$11:$ZZ$200,286,FALSE)))</f>
        <v/>
      </c>
      <c r="Y10" s="195" t="str">
        <f>IF(ISERROR(VLOOKUP($A10,parlvotes_lh!$A$11:$ZZ$200,306,FALSE))=TRUE,"",IF(VLOOKUP($A10,parlvotes_lh!$A$11:$ZZ$200,306,FALSE)=0,"",VLOOKUP($A10,parlvotes_lh!$A$11:$ZZ$200,306,FALSE)))</f>
        <v/>
      </c>
      <c r="Z10" s="195" t="str">
        <f>IF(ISERROR(VLOOKUP($A10,parlvotes_lh!$A$11:$ZZ$200,326,FALSE))=TRUE,"",IF(VLOOKUP($A10,parlvotes_lh!$A$11:$ZZ$200,326,FALSE)=0,"",VLOOKUP($A10,parlvotes_lh!$A$11:$ZZ$200,326,FALSE)))</f>
        <v/>
      </c>
      <c r="AA10" s="195" t="str">
        <f>IF(ISERROR(VLOOKUP($A10,parlvotes_lh!$A$11:$ZZ$200,346,FALSE))=TRUE,"",IF(VLOOKUP($A10,parlvotes_lh!$A$11:$ZZ$200,346,FALSE)=0,"",VLOOKUP($A10,parlvotes_lh!$A$11:$ZZ$200,346,FALSE)))</f>
        <v/>
      </c>
      <c r="AB10" s="195" t="str">
        <f>IF(ISERROR(VLOOKUP($A10,parlvotes_lh!$A$11:$ZZ$200,366,FALSE))=TRUE,"",IF(VLOOKUP($A10,parlvotes_lh!$A$11:$ZZ$200,366,FALSE)=0,"",VLOOKUP($A10,parlvotes_lh!$A$11:$ZZ$200,366,FALSE)))</f>
        <v/>
      </c>
      <c r="AC10" s="195" t="str">
        <f>IF(ISERROR(VLOOKUP($A10,parlvotes_lh!$A$11:$ZZ$200,386,FALSE))=TRUE,"",IF(VLOOKUP($A10,parlvotes_lh!$A$11:$ZZ$200,386,FALSE)=0,"",VLOOKUP($A10,parlvotes_lh!$A$11:$ZZ$200,386,FALSE)))</f>
        <v/>
      </c>
    </row>
    <row r="11" spans="1:29" ht="13.5" customHeight="1">
      <c r="A11" s="189" t="str">
        <f>IF(info_parties!A11="","",info_parties!A11)</f>
        <v>nl_rpf01</v>
      </c>
      <c r="B11" s="101" t="str">
        <f>IF(A11="","",MID(info_weblinks!$C$3,32,3))</f>
        <v>nld</v>
      </c>
      <c r="C11" s="101" t="str">
        <f>IF(info_parties!G11="","",info_parties!G11)</f>
        <v>Reformed Political Federation</v>
      </c>
      <c r="D11" s="101" t="str">
        <f>IF(info_parties!K11="","",info_parties!K11)</f>
        <v xml:space="preserve"> Gereformeerde Politieke Federatie</v>
      </c>
      <c r="E11" s="101" t="str">
        <f>IF(info_parties!H11="","",info_parties!H11)</f>
        <v>RPF</v>
      </c>
      <c r="F11" s="190">
        <f t="shared" si="0"/>
        <v>34457</v>
      </c>
      <c r="G11" s="191">
        <f t="shared" si="1"/>
        <v>35921</v>
      </c>
      <c r="H11" s="192">
        <f t="shared" si="2"/>
        <v>0.02</v>
      </c>
      <c r="I11" s="193">
        <f t="shared" si="3"/>
        <v>35921</v>
      </c>
      <c r="J11" s="194">
        <f>IF(ISERROR(VLOOKUP($A11,parlvotes_lh!$A$11:$ZZ$200,6,FALSE))=TRUE,"",IF(VLOOKUP($A11,parlvotes_lh!$A$11:$ZZ$200,6,FALSE)=0,"",VLOOKUP($A11,parlvotes_lh!$A$11:$ZZ$200,6,FALSE)))</f>
        <v>1.8000000000000002E-2</v>
      </c>
      <c r="K11" s="194">
        <f>IF(ISERROR(VLOOKUP($A11,parlvotes_lh!$A$11:$ZZ$200,26,FALSE))=TRUE,"",IF(VLOOKUP($A11,parlvotes_lh!$A$11:$ZZ$200,26,FALSE)=0,"",VLOOKUP($A11,parlvotes_lh!$A$11:$ZZ$200,26,FALSE)))</f>
        <v>0.02</v>
      </c>
      <c r="L11" s="194" t="str">
        <f>IF(ISERROR(VLOOKUP($A11,parlvotes_lh!$A$11:$ZZ$200,46,FALSE))=TRUE,"",IF(VLOOKUP($A11,parlvotes_lh!$A$11:$ZZ$200,46,FALSE)=0,"",VLOOKUP($A11,parlvotes_lh!$A$11:$ZZ$200,46,FALSE)))</f>
        <v/>
      </c>
      <c r="M11" s="194" t="str">
        <f>IF(ISERROR(VLOOKUP($A11,parlvotes_lh!$A$11:$ZZ$200,66,FALSE))=TRUE,"",IF(VLOOKUP($A11,parlvotes_lh!$A$11:$ZZ$200,66,FALSE)=0,"",VLOOKUP($A11,parlvotes_lh!$A$11:$ZZ$200,66,FALSE)))</f>
        <v/>
      </c>
      <c r="N11" s="194" t="str">
        <f>IF(ISERROR(VLOOKUP($A11,parlvotes_lh!$A$11:$ZZ$200,86,FALSE))=TRUE,"",IF(VLOOKUP($A11,parlvotes_lh!$A$11:$ZZ$200,86,FALSE)=0,"",VLOOKUP($A11,parlvotes_lh!$A$11:$ZZ$200,86,FALSE)))</f>
        <v/>
      </c>
      <c r="O11" s="194" t="str">
        <f>IF(ISERROR(VLOOKUP($A11,parlvotes_lh!$A$11:$ZZ$200,106,FALSE))=TRUE,"",IF(VLOOKUP($A11,parlvotes_lh!$A$11:$ZZ$200,106,FALSE)=0,"",VLOOKUP($A11,parlvotes_lh!$A$11:$ZZ$200,106,FALSE)))</f>
        <v/>
      </c>
      <c r="P11" s="194" t="str">
        <f>IF(ISERROR(VLOOKUP($A11,parlvotes_lh!$A$11:$ZZ$200,126,FALSE))=TRUE,"",IF(VLOOKUP($A11,parlvotes_lh!$A$11:$ZZ$200,126,FALSE)=0,"",VLOOKUP($A11,parlvotes_lh!$A$11:$ZZ$200,126,FALSE)))</f>
        <v/>
      </c>
      <c r="Q11" s="195" t="str">
        <f>IF(ISERROR(VLOOKUP($A11,parlvotes_lh!$A$11:$ZZ$200,146,FALSE))=TRUE,"",IF(VLOOKUP($A11,parlvotes_lh!$A$11:$ZZ$200,146,FALSE)=0,"",VLOOKUP($A11,parlvotes_lh!$A$11:$ZZ$200,146,FALSE)))</f>
        <v/>
      </c>
      <c r="R11" s="195" t="str">
        <f>IF(ISERROR(VLOOKUP($A11,parlvotes_lh!$A$11:$ZZ$200,166,FALSE))=TRUE,"",IF(VLOOKUP($A11,parlvotes_lh!$A$11:$ZZ$200,166,FALSE)=0,"",VLOOKUP($A11,parlvotes_lh!$A$11:$ZZ$200,166,FALSE)))</f>
        <v/>
      </c>
      <c r="S11" s="195" t="str">
        <f>IF(ISERROR(VLOOKUP($A11,parlvotes_lh!$A$11:$ZZ$200,186,FALSE))=TRUE,"",IF(VLOOKUP($A11,parlvotes_lh!$A$11:$ZZ$200,186,FALSE)=0,"",VLOOKUP($A11,parlvotes_lh!$A$11:$ZZ$200,186,FALSE)))</f>
        <v/>
      </c>
      <c r="T11" s="195" t="str">
        <f>IF(ISERROR(VLOOKUP($A11,parlvotes_lh!$A$11:$ZZ$200,206,FALSE))=TRUE,"",IF(VLOOKUP($A11,parlvotes_lh!$A$11:$ZZ$200,206,FALSE)=0,"",VLOOKUP($A11,parlvotes_lh!$A$11:$ZZ$200,206,FALSE)))</f>
        <v/>
      </c>
      <c r="U11" s="195" t="str">
        <f>IF(ISERROR(VLOOKUP($A11,parlvotes_lh!$A$11:$ZZ$200,226,FALSE))=TRUE,"",IF(VLOOKUP($A11,parlvotes_lh!$A$11:$ZZ$200,226,FALSE)=0,"",VLOOKUP($A11,parlvotes_lh!$A$11:$ZZ$200,226,FALSE)))</f>
        <v/>
      </c>
      <c r="V11" s="195" t="str">
        <f>IF(ISERROR(VLOOKUP($A11,parlvotes_lh!$A$11:$ZZ$200,246,FALSE))=TRUE,"",IF(VLOOKUP($A11,parlvotes_lh!$A$11:$ZZ$200,246,FALSE)=0,"",VLOOKUP($A11,parlvotes_lh!$A$11:$ZZ$200,246,FALSE)))</f>
        <v/>
      </c>
      <c r="W11" s="195" t="str">
        <f>IF(ISERROR(VLOOKUP($A11,parlvotes_lh!$A$11:$ZZ$200,266,FALSE))=TRUE,"",IF(VLOOKUP($A11,parlvotes_lh!$A$11:$ZZ$200,266,FALSE)=0,"",VLOOKUP($A11,parlvotes_lh!$A$11:$ZZ$200,266,FALSE)))</f>
        <v/>
      </c>
      <c r="X11" s="195" t="str">
        <f>IF(ISERROR(VLOOKUP($A11,parlvotes_lh!$A$11:$ZZ$200,286,FALSE))=TRUE,"",IF(VLOOKUP($A11,parlvotes_lh!$A$11:$ZZ$200,286,FALSE)=0,"",VLOOKUP($A11,parlvotes_lh!$A$11:$ZZ$200,286,FALSE)))</f>
        <v/>
      </c>
      <c r="Y11" s="195" t="str">
        <f>IF(ISERROR(VLOOKUP($A11,parlvotes_lh!$A$11:$ZZ$200,306,FALSE))=TRUE,"",IF(VLOOKUP($A11,parlvotes_lh!$A$11:$ZZ$200,306,FALSE)=0,"",VLOOKUP($A11,parlvotes_lh!$A$11:$ZZ$200,306,FALSE)))</f>
        <v/>
      </c>
      <c r="Z11" s="195" t="str">
        <f>IF(ISERROR(VLOOKUP($A11,parlvotes_lh!$A$11:$ZZ$200,326,FALSE))=TRUE,"",IF(VLOOKUP($A11,parlvotes_lh!$A$11:$ZZ$200,326,FALSE)=0,"",VLOOKUP($A11,parlvotes_lh!$A$11:$ZZ$200,326,FALSE)))</f>
        <v/>
      </c>
      <c r="AA11" s="195" t="str">
        <f>IF(ISERROR(VLOOKUP($A11,parlvotes_lh!$A$11:$ZZ$200,346,FALSE))=TRUE,"",IF(VLOOKUP($A11,parlvotes_lh!$A$11:$ZZ$200,346,FALSE)=0,"",VLOOKUP($A11,parlvotes_lh!$A$11:$ZZ$200,346,FALSE)))</f>
        <v/>
      </c>
      <c r="AB11" s="195" t="str">
        <f>IF(ISERROR(VLOOKUP($A11,parlvotes_lh!$A$11:$ZZ$200,366,FALSE))=TRUE,"",IF(VLOOKUP($A11,parlvotes_lh!$A$11:$ZZ$200,366,FALSE)=0,"",VLOOKUP($A11,parlvotes_lh!$A$11:$ZZ$200,366,FALSE)))</f>
        <v/>
      </c>
      <c r="AC11" s="195" t="str">
        <f>IF(ISERROR(VLOOKUP($A11,parlvotes_lh!$A$11:$ZZ$200,386,FALSE))=TRUE,"",IF(VLOOKUP($A11,parlvotes_lh!$A$11:$ZZ$200,386,FALSE)=0,"",VLOOKUP($A11,parlvotes_lh!$A$11:$ZZ$200,386,FALSE)))</f>
        <v/>
      </c>
    </row>
    <row r="12" spans="1:29" ht="13.5" customHeight="1">
      <c r="A12" s="189" t="str">
        <f>IF(info_parties!A12="","",info_parties!A12)</f>
        <v>nl_aov01</v>
      </c>
      <c r="B12" s="101" t="str">
        <f>IF(A12="","",MID(info_weblinks!$C$3,32,3))</f>
        <v>nld</v>
      </c>
      <c r="C12" s="101" t="str">
        <f>IF(info_parties!G12="","",info_parties!G12)</f>
        <v>General Seniors' League</v>
      </c>
      <c r="D12" s="101" t="str">
        <f>IF(info_parties!K12="","",info_parties!K12)</f>
        <v>Algemeen Ouderen Verbond</v>
      </c>
      <c r="E12" s="101" t="str">
        <f>IF(info_parties!H12="","",info_parties!H12)</f>
        <v>AOV</v>
      </c>
      <c r="F12" s="190">
        <f t="shared" si="0"/>
        <v>34457</v>
      </c>
      <c r="G12" s="191">
        <f t="shared" si="1"/>
        <v>34457</v>
      </c>
      <c r="H12" s="192">
        <f t="shared" si="2"/>
        <v>3.6000000000000004E-2</v>
      </c>
      <c r="I12" s="193">
        <f t="shared" si="3"/>
        <v>34457</v>
      </c>
      <c r="J12" s="194">
        <f>IF(ISERROR(VLOOKUP($A12,parlvotes_lh!$A$11:$ZZ$200,6,FALSE))=TRUE,"",IF(VLOOKUP($A12,parlvotes_lh!$A$11:$ZZ$200,6,FALSE)=0,"",VLOOKUP($A12,parlvotes_lh!$A$11:$ZZ$200,6,FALSE)))</f>
        <v>3.6000000000000004E-2</v>
      </c>
      <c r="K12" s="194" t="str">
        <f>IF(ISERROR(VLOOKUP($A12,parlvotes_lh!$A$11:$ZZ$200,26,FALSE))=TRUE,"",IF(VLOOKUP($A12,parlvotes_lh!$A$11:$ZZ$200,26,FALSE)=0,"",VLOOKUP($A12,parlvotes_lh!$A$11:$ZZ$200,26,FALSE)))</f>
        <v/>
      </c>
      <c r="L12" s="194" t="str">
        <f>IF(ISERROR(VLOOKUP($A12,parlvotes_lh!$A$11:$ZZ$200,46,FALSE))=TRUE,"",IF(VLOOKUP($A12,parlvotes_lh!$A$11:$ZZ$200,46,FALSE)=0,"",VLOOKUP($A12,parlvotes_lh!$A$11:$ZZ$200,46,FALSE)))</f>
        <v/>
      </c>
      <c r="M12" s="194" t="str">
        <f>IF(ISERROR(VLOOKUP($A12,parlvotes_lh!$A$11:$ZZ$200,66,FALSE))=TRUE,"",IF(VLOOKUP($A12,parlvotes_lh!$A$11:$ZZ$200,66,FALSE)=0,"",VLOOKUP($A12,parlvotes_lh!$A$11:$ZZ$200,66,FALSE)))</f>
        <v/>
      </c>
      <c r="N12" s="194" t="str">
        <f>IF(ISERROR(VLOOKUP($A12,parlvotes_lh!$A$11:$ZZ$200,86,FALSE))=TRUE,"",IF(VLOOKUP($A12,parlvotes_lh!$A$11:$ZZ$200,86,FALSE)=0,"",VLOOKUP($A12,parlvotes_lh!$A$11:$ZZ$200,86,FALSE)))</f>
        <v/>
      </c>
      <c r="O12" s="194" t="str">
        <f>IF(ISERROR(VLOOKUP($A12,parlvotes_lh!$A$11:$ZZ$200,106,FALSE))=TRUE,"",IF(VLOOKUP($A12,parlvotes_lh!$A$11:$ZZ$200,106,FALSE)=0,"",VLOOKUP($A12,parlvotes_lh!$A$11:$ZZ$200,106,FALSE)))</f>
        <v/>
      </c>
      <c r="P12" s="194" t="str">
        <f>IF(ISERROR(VLOOKUP($A12,parlvotes_lh!$A$11:$ZZ$200,126,FALSE))=TRUE,"",IF(VLOOKUP($A12,parlvotes_lh!$A$11:$ZZ$200,126,FALSE)=0,"",VLOOKUP($A12,parlvotes_lh!$A$11:$ZZ$200,126,FALSE)))</f>
        <v/>
      </c>
      <c r="Q12" s="195" t="str">
        <f>IF(ISERROR(VLOOKUP($A12,parlvotes_lh!$A$11:$ZZ$200,146,FALSE))=TRUE,"",IF(VLOOKUP($A12,parlvotes_lh!$A$11:$ZZ$200,146,FALSE)=0,"",VLOOKUP($A12,parlvotes_lh!$A$11:$ZZ$200,146,FALSE)))</f>
        <v/>
      </c>
      <c r="R12" s="195" t="str">
        <f>IF(ISERROR(VLOOKUP($A12,parlvotes_lh!$A$11:$ZZ$200,166,FALSE))=TRUE,"",IF(VLOOKUP($A12,parlvotes_lh!$A$11:$ZZ$200,166,FALSE)=0,"",VLOOKUP($A12,parlvotes_lh!$A$11:$ZZ$200,166,FALSE)))</f>
        <v/>
      </c>
      <c r="S12" s="195" t="str">
        <f>IF(ISERROR(VLOOKUP($A12,parlvotes_lh!$A$11:$ZZ$200,186,FALSE))=TRUE,"",IF(VLOOKUP($A12,parlvotes_lh!$A$11:$ZZ$200,186,FALSE)=0,"",VLOOKUP($A12,parlvotes_lh!$A$11:$ZZ$200,186,FALSE)))</f>
        <v/>
      </c>
      <c r="T12" s="195" t="str">
        <f>IF(ISERROR(VLOOKUP($A12,parlvotes_lh!$A$11:$ZZ$200,206,FALSE))=TRUE,"",IF(VLOOKUP($A12,parlvotes_lh!$A$11:$ZZ$200,206,FALSE)=0,"",VLOOKUP($A12,parlvotes_lh!$A$11:$ZZ$200,206,FALSE)))</f>
        <v/>
      </c>
      <c r="U12" s="195" t="str">
        <f>IF(ISERROR(VLOOKUP($A12,parlvotes_lh!$A$11:$ZZ$200,226,FALSE))=TRUE,"",IF(VLOOKUP($A12,parlvotes_lh!$A$11:$ZZ$200,226,FALSE)=0,"",VLOOKUP($A12,parlvotes_lh!$A$11:$ZZ$200,226,FALSE)))</f>
        <v/>
      </c>
      <c r="V12" s="195" t="str">
        <f>IF(ISERROR(VLOOKUP($A12,parlvotes_lh!$A$11:$ZZ$200,246,FALSE))=TRUE,"",IF(VLOOKUP($A12,parlvotes_lh!$A$11:$ZZ$200,246,FALSE)=0,"",VLOOKUP($A12,parlvotes_lh!$A$11:$ZZ$200,246,FALSE)))</f>
        <v/>
      </c>
      <c r="W12" s="195" t="str">
        <f>IF(ISERROR(VLOOKUP($A12,parlvotes_lh!$A$11:$ZZ$200,266,FALSE))=TRUE,"",IF(VLOOKUP($A12,parlvotes_lh!$A$11:$ZZ$200,266,FALSE)=0,"",VLOOKUP($A12,parlvotes_lh!$A$11:$ZZ$200,266,FALSE)))</f>
        <v/>
      </c>
      <c r="X12" s="195" t="str">
        <f>IF(ISERROR(VLOOKUP($A12,parlvotes_lh!$A$11:$ZZ$200,286,FALSE))=TRUE,"",IF(VLOOKUP($A12,parlvotes_lh!$A$11:$ZZ$200,286,FALSE)=0,"",VLOOKUP($A12,parlvotes_lh!$A$11:$ZZ$200,286,FALSE)))</f>
        <v/>
      </c>
      <c r="Y12" s="195" t="str">
        <f>IF(ISERROR(VLOOKUP($A12,parlvotes_lh!$A$11:$ZZ$200,306,FALSE))=TRUE,"",IF(VLOOKUP($A12,parlvotes_lh!$A$11:$ZZ$200,306,FALSE)=0,"",VLOOKUP($A12,parlvotes_lh!$A$11:$ZZ$200,306,FALSE)))</f>
        <v/>
      </c>
      <c r="Z12" s="195" t="str">
        <f>IF(ISERROR(VLOOKUP($A12,parlvotes_lh!$A$11:$ZZ$200,326,FALSE))=TRUE,"",IF(VLOOKUP($A12,parlvotes_lh!$A$11:$ZZ$200,326,FALSE)=0,"",VLOOKUP($A12,parlvotes_lh!$A$11:$ZZ$200,326,FALSE)))</f>
        <v/>
      </c>
      <c r="AA12" s="195" t="str">
        <f>IF(ISERROR(VLOOKUP($A12,parlvotes_lh!$A$11:$ZZ$200,346,FALSE))=TRUE,"",IF(VLOOKUP($A12,parlvotes_lh!$A$11:$ZZ$200,346,FALSE)=0,"",VLOOKUP($A12,parlvotes_lh!$A$11:$ZZ$200,346,FALSE)))</f>
        <v/>
      </c>
      <c r="AB12" s="195" t="str">
        <f>IF(ISERROR(VLOOKUP($A12,parlvotes_lh!$A$11:$ZZ$200,366,FALSE))=TRUE,"",IF(VLOOKUP($A12,parlvotes_lh!$A$11:$ZZ$200,366,FALSE)=0,"",VLOOKUP($A12,parlvotes_lh!$A$11:$ZZ$200,366,FALSE)))</f>
        <v/>
      </c>
      <c r="AC12" s="195" t="str">
        <f>IF(ISERROR(VLOOKUP($A12,parlvotes_lh!$A$11:$ZZ$200,386,FALSE))=TRUE,"",IF(VLOOKUP($A12,parlvotes_lh!$A$11:$ZZ$200,386,FALSE)=0,"",VLOOKUP($A12,parlvotes_lh!$A$11:$ZZ$200,386,FALSE)))</f>
        <v/>
      </c>
    </row>
    <row r="13" spans="1:29" ht="13.5" customHeight="1">
      <c r="A13" s="189" t="str">
        <f>IF(info_parties!A13="","",info_parties!A13)</f>
        <v>nl_sp01</v>
      </c>
      <c r="B13" s="101" t="str">
        <f>IF(A13="","",MID(info_weblinks!$C$3,32,3))</f>
        <v>nld</v>
      </c>
      <c r="C13" s="101" t="str">
        <f>IF(info_parties!G13="","",info_parties!G13)</f>
        <v>Socialist Party</v>
      </c>
      <c r="D13" s="101" t="str">
        <f>IF(info_parties!K13="","",info_parties!K13)</f>
        <v xml:space="preserve"> Socialistische Partij</v>
      </c>
      <c r="E13" s="101" t="str">
        <f>IF(info_parties!H13="","",info_parties!H13)</f>
        <v>SP</v>
      </c>
      <c r="F13" s="190">
        <f t="shared" si="0"/>
        <v>34457</v>
      </c>
      <c r="G13" s="191">
        <f t="shared" si="1"/>
        <v>44272</v>
      </c>
      <c r="H13" s="192">
        <f t="shared" si="2"/>
        <v>0.16600000000000001</v>
      </c>
      <c r="I13" s="193">
        <f t="shared" si="3"/>
        <v>39043</v>
      </c>
      <c r="J13" s="194">
        <f>IF(ISERROR(VLOOKUP($A13,parlvotes_lh!$A$11:$ZZ$200,6,FALSE))=TRUE,"",IF(VLOOKUP($A13,parlvotes_lh!$A$11:$ZZ$200,6,FALSE)=0,"",VLOOKUP($A13,parlvotes_lh!$A$11:$ZZ$200,6,FALSE)))</f>
        <v>1.3000000000000001E-2</v>
      </c>
      <c r="K13" s="194">
        <f>IF(ISERROR(VLOOKUP($A13,parlvotes_lh!$A$11:$ZZ$200,26,FALSE))=TRUE,"",IF(VLOOKUP($A13,parlvotes_lh!$A$11:$ZZ$200,26,FALSE)=0,"",VLOOKUP($A13,parlvotes_lh!$A$11:$ZZ$200,26,FALSE)))</f>
        <v>3.5000000000000003E-2</v>
      </c>
      <c r="L13" s="194">
        <f>IF(ISERROR(VLOOKUP($A13,parlvotes_lh!$A$11:$ZZ$200,46,FALSE))=TRUE,"",IF(VLOOKUP($A13,parlvotes_lh!$A$11:$ZZ$200,46,FALSE)=0,"",VLOOKUP($A13,parlvotes_lh!$A$11:$ZZ$200,46,FALSE)))</f>
        <v>5.9000000000000004E-2</v>
      </c>
      <c r="M13" s="194">
        <f>IF(ISERROR(VLOOKUP($A13,parlvotes_lh!$A$11:$ZZ$200,66,FALSE))=TRUE,"",IF(VLOOKUP($A13,parlvotes_lh!$A$11:$ZZ$200,66,FALSE)=0,"",VLOOKUP($A13,parlvotes_lh!$A$11:$ZZ$200,66,FALSE)))</f>
        <v>6.3E-2</v>
      </c>
      <c r="N13" s="194">
        <f>IF(ISERROR(VLOOKUP($A13,parlvotes_lh!$A$11:$ZZ$200,86,FALSE))=TRUE,"",IF(VLOOKUP($A13,parlvotes_lh!$A$11:$ZZ$200,86,FALSE)=0,"",VLOOKUP($A13,parlvotes_lh!$A$11:$ZZ$200,86,FALSE)))</f>
        <v>0.16600000000000001</v>
      </c>
      <c r="O13" s="194">
        <f>IF(ISERROR(VLOOKUP($A13,parlvotes_lh!$A$11:$ZZ$200,106,FALSE))=TRUE,"",IF(VLOOKUP($A13,parlvotes_lh!$A$11:$ZZ$200,106,FALSE)=0,"",VLOOKUP($A13,parlvotes_lh!$A$11:$ZZ$200,106,FALSE)))</f>
        <v>9.8000000000000004E-2</v>
      </c>
      <c r="P13" s="194">
        <f>IF(ISERROR(VLOOKUP($A13,parlvotes_lh!$A$11:$ZZ$200,126,FALSE))=TRUE,"",IF(VLOOKUP($A13,parlvotes_lh!$A$11:$ZZ$200,126,FALSE)=0,"",VLOOKUP($A13,parlvotes_lh!$A$11:$ZZ$200,126,FALSE)))</f>
        <v>9.6999999999999989E-2</v>
      </c>
      <c r="Q13" s="195">
        <f>IF(ISERROR(VLOOKUP($A13,parlvotes_lh!$A$11:$ZZ$200,146,FALSE))=TRUE,"",IF(VLOOKUP($A13,parlvotes_lh!$A$11:$ZZ$200,146,FALSE)=0,"",VLOOKUP($A13,parlvotes_lh!$A$11:$ZZ$200,146,FALSE)))</f>
        <v>9.0873837407062216E-2</v>
      </c>
      <c r="R13" s="195">
        <f>IF(ISERROR(VLOOKUP($A13,parlvotes_lh!$A$11:$ZZ$200,166,FALSE))=TRUE,"",IF(VLOOKUP($A13,parlvotes_lh!$A$11:$ZZ$200,166,FALSE)=0,"",VLOOKUP($A13,parlvotes_lh!$A$11:$ZZ$200,166,FALSE)))</f>
        <v>5.980810242724352E-2</v>
      </c>
      <c r="S13" s="195" t="str">
        <f>IF(ISERROR(VLOOKUP($A13,parlvotes_lh!$A$11:$ZZ$200,186,FALSE))=TRUE,"",IF(VLOOKUP($A13,parlvotes_lh!$A$11:$ZZ$200,186,FALSE)=0,"",VLOOKUP($A13,parlvotes_lh!$A$11:$ZZ$200,186,FALSE)))</f>
        <v/>
      </c>
      <c r="T13" s="195" t="str">
        <f>IF(ISERROR(VLOOKUP($A13,parlvotes_lh!$A$11:$ZZ$200,206,FALSE))=TRUE,"",IF(VLOOKUP($A13,parlvotes_lh!$A$11:$ZZ$200,206,FALSE)=0,"",VLOOKUP($A13,parlvotes_lh!$A$11:$ZZ$200,206,FALSE)))</f>
        <v/>
      </c>
      <c r="U13" s="195" t="str">
        <f>IF(ISERROR(VLOOKUP($A13,parlvotes_lh!$A$11:$ZZ$200,226,FALSE))=TRUE,"",IF(VLOOKUP($A13,parlvotes_lh!$A$11:$ZZ$200,226,FALSE)=0,"",VLOOKUP($A13,parlvotes_lh!$A$11:$ZZ$200,226,FALSE)))</f>
        <v/>
      </c>
      <c r="V13" s="195" t="str">
        <f>IF(ISERROR(VLOOKUP($A13,parlvotes_lh!$A$11:$ZZ$200,246,FALSE))=TRUE,"",IF(VLOOKUP($A13,parlvotes_lh!$A$11:$ZZ$200,246,FALSE)=0,"",VLOOKUP($A13,parlvotes_lh!$A$11:$ZZ$200,246,FALSE)))</f>
        <v/>
      </c>
      <c r="W13" s="195" t="str">
        <f>IF(ISERROR(VLOOKUP($A13,parlvotes_lh!$A$11:$ZZ$200,266,FALSE))=TRUE,"",IF(VLOOKUP($A13,parlvotes_lh!$A$11:$ZZ$200,266,FALSE)=0,"",VLOOKUP($A13,parlvotes_lh!$A$11:$ZZ$200,266,FALSE)))</f>
        <v/>
      </c>
      <c r="X13" s="195" t="str">
        <f>IF(ISERROR(VLOOKUP($A13,parlvotes_lh!$A$11:$ZZ$200,286,FALSE))=TRUE,"",IF(VLOOKUP($A13,parlvotes_lh!$A$11:$ZZ$200,286,FALSE)=0,"",VLOOKUP($A13,parlvotes_lh!$A$11:$ZZ$200,286,FALSE)))</f>
        <v/>
      </c>
      <c r="Y13" s="195" t="str">
        <f>IF(ISERROR(VLOOKUP($A13,parlvotes_lh!$A$11:$ZZ$200,306,FALSE))=TRUE,"",IF(VLOOKUP($A13,parlvotes_lh!$A$11:$ZZ$200,306,FALSE)=0,"",VLOOKUP($A13,parlvotes_lh!$A$11:$ZZ$200,306,FALSE)))</f>
        <v/>
      </c>
      <c r="Z13" s="195" t="str">
        <f>IF(ISERROR(VLOOKUP($A13,parlvotes_lh!$A$11:$ZZ$200,326,FALSE))=TRUE,"",IF(VLOOKUP($A13,parlvotes_lh!$A$11:$ZZ$200,326,FALSE)=0,"",VLOOKUP($A13,parlvotes_lh!$A$11:$ZZ$200,326,FALSE)))</f>
        <v/>
      </c>
      <c r="AA13" s="195" t="str">
        <f>IF(ISERROR(VLOOKUP($A13,parlvotes_lh!$A$11:$ZZ$200,346,FALSE))=TRUE,"",IF(VLOOKUP($A13,parlvotes_lh!$A$11:$ZZ$200,346,FALSE)=0,"",VLOOKUP($A13,parlvotes_lh!$A$11:$ZZ$200,346,FALSE)))</f>
        <v/>
      </c>
      <c r="AB13" s="195" t="str">
        <f>IF(ISERROR(VLOOKUP($A13,parlvotes_lh!$A$11:$ZZ$200,366,FALSE))=TRUE,"",IF(VLOOKUP($A13,parlvotes_lh!$A$11:$ZZ$200,366,FALSE)=0,"",VLOOKUP($A13,parlvotes_lh!$A$11:$ZZ$200,366,FALSE)))</f>
        <v/>
      </c>
      <c r="AC13" s="195" t="str">
        <f>IF(ISERROR(VLOOKUP($A13,parlvotes_lh!$A$11:$ZZ$200,386,FALSE))=TRUE,"",IF(VLOOKUP($A13,parlvotes_lh!$A$11:$ZZ$200,386,FALSE)=0,"",VLOOKUP($A13,parlvotes_lh!$A$11:$ZZ$200,386,FALSE)))</f>
        <v/>
      </c>
    </row>
    <row r="14" spans="1:29" ht="13.5" customHeight="1">
      <c r="A14" s="189" t="str">
        <f>IF(info_parties!A14="","",info_parties!A14)</f>
        <v>nl_u5501</v>
      </c>
      <c r="B14" s="101" t="str">
        <f>IF(A14="","",MID(info_weblinks!$C$3,32,3))</f>
        <v>nld</v>
      </c>
      <c r="C14" s="101" t="str">
        <f>IF(info_parties!G14="","",info_parties!G14)</f>
        <v>Union 55+</v>
      </c>
      <c r="D14" s="101" t="str">
        <f>IF(info_parties!K14="","",info_parties!K14)</f>
        <v xml:space="preserve"> Unie 55+</v>
      </c>
      <c r="E14" s="101" t="str">
        <f>IF(info_parties!H14="","",info_parties!H14)</f>
        <v>U55+</v>
      </c>
      <c r="F14" s="190">
        <f t="shared" si="0"/>
        <v>34457</v>
      </c>
      <c r="G14" s="191">
        <f t="shared" si="1"/>
        <v>34457</v>
      </c>
      <c r="H14" s="192">
        <f t="shared" si="2"/>
        <v>9.0000000000000011E-3</v>
      </c>
      <c r="I14" s="193">
        <f t="shared" si="3"/>
        <v>34457</v>
      </c>
      <c r="J14" s="194">
        <f>IF(ISERROR(VLOOKUP($A14,parlvotes_lh!$A$11:$ZZ$200,6,FALSE))=TRUE,"",IF(VLOOKUP($A14,parlvotes_lh!$A$11:$ZZ$200,6,FALSE)=0,"",VLOOKUP($A14,parlvotes_lh!$A$11:$ZZ$200,6,FALSE)))</f>
        <v>9.0000000000000011E-3</v>
      </c>
      <c r="K14" s="194" t="str">
        <f>IF(ISERROR(VLOOKUP($A14,parlvotes_lh!$A$11:$ZZ$200,26,FALSE))=TRUE,"",IF(VLOOKUP($A14,parlvotes_lh!$A$11:$ZZ$200,26,FALSE)=0,"",VLOOKUP($A14,parlvotes_lh!$A$11:$ZZ$200,26,FALSE)))</f>
        <v/>
      </c>
      <c r="L14" s="194" t="str">
        <f>IF(ISERROR(VLOOKUP($A14,parlvotes_lh!$A$11:$ZZ$200,46,FALSE))=TRUE,"",IF(VLOOKUP($A14,parlvotes_lh!$A$11:$ZZ$200,46,FALSE)=0,"",VLOOKUP($A14,parlvotes_lh!$A$11:$ZZ$200,46,FALSE)))</f>
        <v/>
      </c>
      <c r="M14" s="194" t="str">
        <f>IF(ISERROR(VLOOKUP($A14,parlvotes_lh!$A$11:$ZZ$200,66,FALSE))=TRUE,"",IF(VLOOKUP($A14,parlvotes_lh!$A$11:$ZZ$200,66,FALSE)=0,"",VLOOKUP($A14,parlvotes_lh!$A$11:$ZZ$200,66,FALSE)))</f>
        <v/>
      </c>
      <c r="N14" s="194" t="str">
        <f>IF(ISERROR(VLOOKUP($A14,parlvotes_lh!$A$11:$ZZ$200,86,FALSE))=TRUE,"",IF(VLOOKUP($A14,parlvotes_lh!$A$11:$ZZ$200,86,FALSE)=0,"",VLOOKUP($A14,parlvotes_lh!$A$11:$ZZ$200,86,FALSE)))</f>
        <v/>
      </c>
      <c r="O14" s="194" t="str">
        <f>IF(ISERROR(VLOOKUP($A14,parlvotes_lh!$A$11:$ZZ$200,106,FALSE))=TRUE,"",IF(VLOOKUP($A14,parlvotes_lh!$A$11:$ZZ$200,106,FALSE)=0,"",VLOOKUP($A14,parlvotes_lh!$A$11:$ZZ$200,106,FALSE)))</f>
        <v/>
      </c>
      <c r="P14" s="194" t="str">
        <f>IF(ISERROR(VLOOKUP($A14,parlvotes_lh!$A$11:$ZZ$200,126,FALSE))=TRUE,"",IF(VLOOKUP($A14,parlvotes_lh!$A$11:$ZZ$200,126,FALSE)=0,"",VLOOKUP($A14,parlvotes_lh!$A$11:$ZZ$200,126,FALSE)))</f>
        <v/>
      </c>
      <c r="Q14" s="195" t="str">
        <f>IF(ISERROR(VLOOKUP($A14,parlvotes_lh!$A$11:$ZZ$200,146,FALSE))=TRUE,"",IF(VLOOKUP($A14,parlvotes_lh!$A$11:$ZZ$200,146,FALSE)=0,"",VLOOKUP($A14,parlvotes_lh!$A$11:$ZZ$200,146,FALSE)))</f>
        <v/>
      </c>
      <c r="R14" s="195" t="str">
        <f>IF(ISERROR(VLOOKUP($A14,parlvotes_lh!$A$11:$ZZ$200,166,FALSE))=TRUE,"",IF(VLOOKUP($A14,parlvotes_lh!$A$11:$ZZ$200,166,FALSE)=0,"",VLOOKUP($A14,parlvotes_lh!$A$11:$ZZ$200,166,FALSE)))</f>
        <v/>
      </c>
      <c r="S14" s="195" t="str">
        <f>IF(ISERROR(VLOOKUP($A14,parlvotes_lh!$A$11:$ZZ$200,186,FALSE))=TRUE,"",IF(VLOOKUP($A14,parlvotes_lh!$A$11:$ZZ$200,186,FALSE)=0,"",VLOOKUP($A14,parlvotes_lh!$A$11:$ZZ$200,186,FALSE)))</f>
        <v/>
      </c>
      <c r="T14" s="195" t="str">
        <f>IF(ISERROR(VLOOKUP($A14,parlvotes_lh!$A$11:$ZZ$200,206,FALSE))=TRUE,"",IF(VLOOKUP($A14,parlvotes_lh!$A$11:$ZZ$200,206,FALSE)=0,"",VLOOKUP($A14,parlvotes_lh!$A$11:$ZZ$200,206,FALSE)))</f>
        <v/>
      </c>
      <c r="U14" s="195" t="str">
        <f>IF(ISERROR(VLOOKUP($A14,parlvotes_lh!$A$11:$ZZ$200,226,FALSE))=TRUE,"",IF(VLOOKUP($A14,parlvotes_lh!$A$11:$ZZ$200,226,FALSE)=0,"",VLOOKUP($A14,parlvotes_lh!$A$11:$ZZ$200,226,FALSE)))</f>
        <v/>
      </c>
      <c r="V14" s="195" t="str">
        <f>IF(ISERROR(VLOOKUP($A14,parlvotes_lh!$A$11:$ZZ$200,246,FALSE))=TRUE,"",IF(VLOOKUP($A14,parlvotes_lh!$A$11:$ZZ$200,246,FALSE)=0,"",VLOOKUP($A14,parlvotes_lh!$A$11:$ZZ$200,246,FALSE)))</f>
        <v/>
      </c>
      <c r="W14" s="195" t="str">
        <f>IF(ISERROR(VLOOKUP($A14,parlvotes_lh!$A$11:$ZZ$200,266,FALSE))=TRUE,"",IF(VLOOKUP($A14,parlvotes_lh!$A$11:$ZZ$200,266,FALSE)=0,"",VLOOKUP($A14,parlvotes_lh!$A$11:$ZZ$200,266,FALSE)))</f>
        <v/>
      </c>
      <c r="X14" s="195" t="str">
        <f>IF(ISERROR(VLOOKUP($A14,parlvotes_lh!$A$11:$ZZ$200,286,FALSE))=TRUE,"",IF(VLOOKUP($A14,parlvotes_lh!$A$11:$ZZ$200,286,FALSE)=0,"",VLOOKUP($A14,parlvotes_lh!$A$11:$ZZ$200,286,FALSE)))</f>
        <v/>
      </c>
      <c r="Y14" s="195" t="str">
        <f>IF(ISERROR(VLOOKUP($A14,parlvotes_lh!$A$11:$ZZ$200,306,FALSE))=TRUE,"",IF(VLOOKUP($A14,parlvotes_lh!$A$11:$ZZ$200,306,FALSE)=0,"",VLOOKUP($A14,parlvotes_lh!$A$11:$ZZ$200,306,FALSE)))</f>
        <v/>
      </c>
      <c r="Z14" s="195" t="str">
        <f>IF(ISERROR(VLOOKUP($A14,parlvotes_lh!$A$11:$ZZ$200,326,FALSE))=TRUE,"",IF(VLOOKUP($A14,parlvotes_lh!$A$11:$ZZ$200,326,FALSE)=0,"",VLOOKUP($A14,parlvotes_lh!$A$11:$ZZ$200,326,FALSE)))</f>
        <v/>
      </c>
      <c r="AA14" s="195" t="str">
        <f>IF(ISERROR(VLOOKUP($A14,parlvotes_lh!$A$11:$ZZ$200,346,FALSE))=TRUE,"",IF(VLOOKUP($A14,parlvotes_lh!$A$11:$ZZ$200,346,FALSE)=0,"",VLOOKUP($A14,parlvotes_lh!$A$11:$ZZ$200,346,FALSE)))</f>
        <v/>
      </c>
      <c r="AB14" s="195" t="str">
        <f>IF(ISERROR(VLOOKUP($A14,parlvotes_lh!$A$11:$ZZ$200,366,FALSE))=TRUE,"",IF(VLOOKUP($A14,parlvotes_lh!$A$11:$ZZ$200,366,FALSE)=0,"",VLOOKUP($A14,parlvotes_lh!$A$11:$ZZ$200,366,FALSE)))</f>
        <v/>
      </c>
      <c r="AC14" s="195" t="str">
        <f>IF(ISERROR(VLOOKUP($A14,parlvotes_lh!$A$11:$ZZ$200,386,FALSE))=TRUE,"",IF(VLOOKUP($A14,parlvotes_lh!$A$11:$ZZ$200,386,FALSE)=0,"",VLOOKUP($A14,parlvotes_lh!$A$11:$ZZ$200,386,FALSE)))</f>
        <v/>
      </c>
    </row>
    <row r="15" spans="1:29" ht="13.5" customHeight="1">
      <c r="A15" s="189" t="str">
        <f>IF(info_parties!A15="","",info_parties!A15)</f>
        <v>nl_u50plus01</v>
      </c>
      <c r="B15" s="101" t="str">
        <f>IF(A15="","",MID(info_weblinks!$C$3,32,3))</f>
        <v>nld</v>
      </c>
      <c r="C15" s="101" t="str">
        <f>IF(info_parties!G15="","",info_parties!G15)</f>
        <v>50+</v>
      </c>
      <c r="D15" s="101" t="str">
        <f>IF(info_parties!K15="","",info_parties!K15)</f>
        <v>50+</v>
      </c>
      <c r="E15" s="101" t="str">
        <f>IF(info_parties!H15="","",info_parties!H15)</f>
        <v>50+</v>
      </c>
      <c r="F15" s="190">
        <f t="shared" si="0"/>
        <v>41164</v>
      </c>
      <c r="G15" s="191">
        <f t="shared" si="1"/>
        <v>44272</v>
      </c>
      <c r="H15" s="192">
        <f t="shared" si="2"/>
        <v>3.1107809488380656E-2</v>
      </c>
      <c r="I15" s="193">
        <f t="shared" si="3"/>
        <v>42809</v>
      </c>
      <c r="J15" s="194" t="str">
        <f>IF(ISERROR(VLOOKUP($A15,parlvotes_lh!$A$11:$ZZ$200,6,FALSE))=TRUE,"",IF(VLOOKUP($A15,parlvotes_lh!$A$11:$ZZ$200,6,FALSE)=0,"",VLOOKUP($A15,parlvotes_lh!$A$11:$ZZ$200,6,FALSE)))</f>
        <v/>
      </c>
      <c r="K15" s="194" t="str">
        <f>IF(ISERROR(VLOOKUP($A15,parlvotes_lh!$A$11:$ZZ$200,26,FALSE))=TRUE,"",IF(VLOOKUP($A15,parlvotes_lh!$A$11:$ZZ$200,26,FALSE)=0,"",VLOOKUP($A15,parlvotes_lh!$A$11:$ZZ$200,26,FALSE)))</f>
        <v/>
      </c>
      <c r="L15" s="194" t="str">
        <f>IF(ISERROR(VLOOKUP($A15,parlvotes_lh!$A$11:$ZZ$200,46,FALSE))=TRUE,"",IF(VLOOKUP($A15,parlvotes_lh!$A$11:$ZZ$200,46,FALSE)=0,"",VLOOKUP($A15,parlvotes_lh!$A$11:$ZZ$200,46,FALSE)))</f>
        <v/>
      </c>
      <c r="M15" s="194" t="str">
        <f>IF(ISERROR(VLOOKUP($A15,parlvotes_lh!$A$11:$ZZ$200,66,FALSE))=TRUE,"",IF(VLOOKUP($A15,parlvotes_lh!$A$11:$ZZ$200,66,FALSE)=0,"",VLOOKUP($A15,parlvotes_lh!$A$11:$ZZ$200,66,FALSE)))</f>
        <v/>
      </c>
      <c r="N15" s="194" t="str">
        <f>IF(ISERROR(VLOOKUP($A15,parlvotes_lh!$A$11:$ZZ$200,86,FALSE))=TRUE,"",IF(VLOOKUP($A15,parlvotes_lh!$A$11:$ZZ$200,86,FALSE)=0,"",VLOOKUP($A15,parlvotes_lh!$A$11:$ZZ$200,86,FALSE)))</f>
        <v/>
      </c>
      <c r="O15" s="194" t="str">
        <f>IF(ISERROR(VLOOKUP($A15,parlvotes_lh!$A$11:$ZZ$200,106,FALSE))=TRUE,"",IF(VLOOKUP($A15,parlvotes_lh!$A$11:$ZZ$200,106,FALSE)=0,"",VLOOKUP($A15,parlvotes_lh!$A$11:$ZZ$200,106,FALSE)))</f>
        <v/>
      </c>
      <c r="P15" s="194">
        <f>IF(ISERROR(VLOOKUP($A15,parlvotes_lh!$A$11:$ZZ$200,126,FALSE))=TRUE,"",IF(VLOOKUP($A15,parlvotes_lh!$A$11:$ZZ$200,126,FALSE)=0,"",VLOOKUP($A15,parlvotes_lh!$A$11:$ZZ$200,126,FALSE)))</f>
        <v>1.9E-2</v>
      </c>
      <c r="Q15" s="195">
        <f>IF(ISERROR(VLOOKUP($A15,parlvotes_lh!$A$11:$ZZ$200,146,FALSE))=TRUE,"",IF(VLOOKUP($A15,parlvotes_lh!$A$11:$ZZ$200,146,FALSE)=0,"",VLOOKUP($A15,parlvotes_lh!$A$11:$ZZ$200,146,FALSE)))</f>
        <v>3.1107809488380656E-2</v>
      </c>
      <c r="R15" s="195">
        <f>IF(ISERROR(VLOOKUP($A15,parlvotes_lh!$A$11:$ZZ$200,166,FALSE))=TRUE,"",IF(VLOOKUP($A15,parlvotes_lh!$A$11:$ZZ$200,166,FALSE)=0,"",VLOOKUP($A15,parlvotes_lh!$A$11:$ZZ$200,166,FALSE)))</f>
        <v>1.0237313165340926E-2</v>
      </c>
      <c r="S15" s="195" t="str">
        <f>IF(ISERROR(VLOOKUP($A15,parlvotes_lh!$A$11:$ZZ$200,186,FALSE))=TRUE,"",IF(VLOOKUP($A15,parlvotes_lh!$A$11:$ZZ$200,186,FALSE)=0,"",VLOOKUP($A15,parlvotes_lh!$A$11:$ZZ$200,186,FALSE)))</f>
        <v/>
      </c>
      <c r="T15" s="195" t="str">
        <f>IF(ISERROR(VLOOKUP($A15,parlvotes_lh!$A$11:$ZZ$200,206,FALSE))=TRUE,"",IF(VLOOKUP($A15,parlvotes_lh!$A$11:$ZZ$200,206,FALSE)=0,"",VLOOKUP($A15,parlvotes_lh!$A$11:$ZZ$200,206,FALSE)))</f>
        <v/>
      </c>
      <c r="U15" s="195" t="str">
        <f>IF(ISERROR(VLOOKUP($A15,parlvotes_lh!$A$11:$ZZ$200,226,FALSE))=TRUE,"",IF(VLOOKUP($A15,parlvotes_lh!$A$11:$ZZ$200,226,FALSE)=0,"",VLOOKUP($A15,parlvotes_lh!$A$11:$ZZ$200,226,FALSE)))</f>
        <v/>
      </c>
      <c r="V15" s="195" t="str">
        <f>IF(ISERROR(VLOOKUP($A15,parlvotes_lh!$A$11:$ZZ$200,246,FALSE))=TRUE,"",IF(VLOOKUP($A15,parlvotes_lh!$A$11:$ZZ$200,246,FALSE)=0,"",VLOOKUP($A15,parlvotes_lh!$A$11:$ZZ$200,246,FALSE)))</f>
        <v/>
      </c>
      <c r="W15" s="195" t="str">
        <f>IF(ISERROR(VLOOKUP($A15,parlvotes_lh!$A$11:$ZZ$200,266,FALSE))=TRUE,"",IF(VLOOKUP($A15,parlvotes_lh!$A$11:$ZZ$200,266,FALSE)=0,"",VLOOKUP($A15,parlvotes_lh!$A$11:$ZZ$200,266,FALSE)))</f>
        <v/>
      </c>
      <c r="X15" s="195" t="str">
        <f>IF(ISERROR(VLOOKUP($A15,parlvotes_lh!$A$11:$ZZ$200,286,FALSE))=TRUE,"",IF(VLOOKUP($A15,parlvotes_lh!$A$11:$ZZ$200,286,FALSE)=0,"",VLOOKUP($A15,parlvotes_lh!$A$11:$ZZ$200,286,FALSE)))</f>
        <v/>
      </c>
      <c r="Y15" s="195" t="str">
        <f>IF(ISERROR(VLOOKUP($A15,parlvotes_lh!$A$11:$ZZ$200,306,FALSE))=TRUE,"",IF(VLOOKUP($A15,parlvotes_lh!$A$11:$ZZ$200,306,FALSE)=0,"",VLOOKUP($A15,parlvotes_lh!$A$11:$ZZ$200,306,FALSE)))</f>
        <v/>
      </c>
      <c r="Z15" s="195" t="str">
        <f>IF(ISERROR(VLOOKUP($A15,parlvotes_lh!$A$11:$ZZ$200,326,FALSE))=TRUE,"",IF(VLOOKUP($A15,parlvotes_lh!$A$11:$ZZ$200,326,FALSE)=0,"",VLOOKUP($A15,parlvotes_lh!$A$11:$ZZ$200,326,FALSE)))</f>
        <v/>
      </c>
      <c r="AA15" s="195" t="str">
        <f>IF(ISERROR(VLOOKUP($A15,parlvotes_lh!$A$11:$ZZ$200,346,FALSE))=TRUE,"",IF(VLOOKUP($A15,parlvotes_lh!$A$11:$ZZ$200,346,FALSE)=0,"",VLOOKUP($A15,parlvotes_lh!$A$11:$ZZ$200,346,FALSE)))</f>
        <v/>
      </c>
      <c r="AB15" s="195" t="str">
        <f>IF(ISERROR(VLOOKUP($A15,parlvotes_lh!$A$11:$ZZ$200,366,FALSE))=TRUE,"",IF(VLOOKUP($A15,parlvotes_lh!$A$11:$ZZ$200,366,FALSE)=0,"",VLOOKUP($A15,parlvotes_lh!$A$11:$ZZ$200,366,FALSE)))</f>
        <v/>
      </c>
      <c r="AC15" s="195" t="str">
        <f>IF(ISERROR(VLOOKUP($A15,parlvotes_lh!$A$11:$ZZ$200,386,FALSE))=TRUE,"",IF(VLOOKUP($A15,parlvotes_lh!$A$11:$ZZ$200,386,FALSE)=0,"",VLOOKUP($A15,parlvotes_lh!$A$11:$ZZ$200,386,FALSE)))</f>
        <v/>
      </c>
    </row>
    <row r="16" spans="1:29" ht="13.5" customHeight="1">
      <c r="A16" s="189" t="str">
        <f>IF(info_parties!A16="","",info_parties!A16)</f>
        <v>nl_aov-u5501</v>
      </c>
      <c r="B16" s="101" t="str">
        <f>IF(A16="","",MID(info_weblinks!$C$3,32,3))</f>
        <v>nld</v>
      </c>
      <c r="C16" s="101" t="str">
        <f>IF(info_parties!G16="","",info_parties!G16)</f>
        <v>General Seniors' League &amp; Union 55+</v>
      </c>
      <c r="D16" s="101" t="str">
        <f>IF(info_parties!K16="","",info_parties!K16)</f>
        <v>Algemeen Ouderenverbond &amp; Unie 55+</v>
      </c>
      <c r="E16" s="101" t="str">
        <f>IF(info_parties!H16="","",info_parties!H16)</f>
        <v>AOV-U55+</v>
      </c>
      <c r="F16" s="190">
        <f t="shared" si="0"/>
        <v>35921</v>
      </c>
      <c r="G16" s="191">
        <f t="shared" si="1"/>
        <v>35921</v>
      </c>
      <c r="H16" s="192">
        <f t="shared" si="2"/>
        <v>5.0000000000000001E-3</v>
      </c>
      <c r="I16" s="193">
        <f t="shared" si="3"/>
        <v>35921</v>
      </c>
      <c r="J16" s="194" t="str">
        <f>IF(ISERROR(VLOOKUP($A16,parlvotes_lh!$A$11:$ZZ$200,6,FALSE))=TRUE,"",IF(VLOOKUP($A16,parlvotes_lh!$A$11:$ZZ$200,6,FALSE)=0,"",VLOOKUP($A16,parlvotes_lh!$A$11:$ZZ$200,6,FALSE)))</f>
        <v/>
      </c>
      <c r="K16" s="194">
        <f>IF(ISERROR(VLOOKUP($A16,parlvotes_lh!$A$11:$ZZ$200,26,FALSE))=TRUE,"",IF(VLOOKUP($A16,parlvotes_lh!$A$11:$ZZ$200,26,FALSE)=0,"",VLOOKUP($A16,parlvotes_lh!$A$11:$ZZ$200,26,FALSE)))</f>
        <v>5.0000000000000001E-3</v>
      </c>
      <c r="L16" s="194" t="str">
        <f>IF(ISERROR(VLOOKUP($A16,parlvotes_lh!$A$11:$ZZ$200,46,FALSE))=TRUE,"",IF(VLOOKUP($A16,parlvotes_lh!$A$11:$ZZ$200,46,FALSE)=0,"",VLOOKUP($A16,parlvotes_lh!$A$11:$ZZ$200,46,FALSE)))</f>
        <v/>
      </c>
      <c r="M16" s="194" t="str">
        <f>IF(ISERROR(VLOOKUP($A16,parlvotes_lh!$A$11:$ZZ$200,66,FALSE))=TRUE,"",IF(VLOOKUP($A16,parlvotes_lh!$A$11:$ZZ$200,66,FALSE)=0,"",VLOOKUP($A16,parlvotes_lh!$A$11:$ZZ$200,66,FALSE)))</f>
        <v/>
      </c>
      <c r="N16" s="194" t="str">
        <f>IF(ISERROR(VLOOKUP($A16,parlvotes_lh!$A$11:$ZZ$200,86,FALSE))=TRUE,"",IF(VLOOKUP($A16,parlvotes_lh!$A$11:$ZZ$200,86,FALSE)=0,"",VLOOKUP($A16,parlvotes_lh!$A$11:$ZZ$200,86,FALSE)))</f>
        <v/>
      </c>
      <c r="O16" s="194" t="str">
        <f>IF(ISERROR(VLOOKUP($A16,parlvotes_lh!$A$11:$ZZ$200,106,FALSE))=TRUE,"",IF(VLOOKUP($A16,parlvotes_lh!$A$11:$ZZ$200,106,FALSE)=0,"",VLOOKUP($A16,parlvotes_lh!$A$11:$ZZ$200,106,FALSE)))</f>
        <v/>
      </c>
      <c r="P16" s="194" t="str">
        <f>IF(ISERROR(VLOOKUP($A16,parlvotes_lh!$A$11:$ZZ$200,126,FALSE))=TRUE,"",IF(VLOOKUP($A16,parlvotes_lh!$A$11:$ZZ$200,126,FALSE)=0,"",VLOOKUP($A16,parlvotes_lh!$A$11:$ZZ$200,126,FALSE)))</f>
        <v/>
      </c>
      <c r="Q16" s="195" t="str">
        <f>IF(ISERROR(VLOOKUP($A16,parlvotes_lh!$A$11:$ZZ$200,146,FALSE))=TRUE,"",IF(VLOOKUP($A16,parlvotes_lh!$A$11:$ZZ$200,146,FALSE)=0,"",VLOOKUP($A16,parlvotes_lh!$A$11:$ZZ$200,146,FALSE)))</f>
        <v/>
      </c>
      <c r="R16" s="195" t="str">
        <f>IF(ISERROR(VLOOKUP($A16,parlvotes_lh!$A$11:$ZZ$200,166,FALSE))=TRUE,"",IF(VLOOKUP($A16,parlvotes_lh!$A$11:$ZZ$200,166,FALSE)=0,"",VLOOKUP($A16,parlvotes_lh!$A$11:$ZZ$200,166,FALSE)))</f>
        <v/>
      </c>
      <c r="S16" s="195" t="str">
        <f>IF(ISERROR(VLOOKUP($A16,parlvotes_lh!$A$11:$ZZ$200,186,FALSE))=TRUE,"",IF(VLOOKUP($A16,parlvotes_lh!$A$11:$ZZ$200,186,FALSE)=0,"",VLOOKUP($A16,parlvotes_lh!$A$11:$ZZ$200,186,FALSE)))</f>
        <v/>
      </c>
      <c r="T16" s="195" t="str">
        <f>IF(ISERROR(VLOOKUP($A16,parlvotes_lh!$A$11:$ZZ$200,206,FALSE))=TRUE,"",IF(VLOOKUP($A16,parlvotes_lh!$A$11:$ZZ$200,206,FALSE)=0,"",VLOOKUP($A16,parlvotes_lh!$A$11:$ZZ$200,206,FALSE)))</f>
        <v/>
      </c>
      <c r="U16" s="195" t="str">
        <f>IF(ISERROR(VLOOKUP($A16,parlvotes_lh!$A$11:$ZZ$200,226,FALSE))=TRUE,"",IF(VLOOKUP($A16,parlvotes_lh!$A$11:$ZZ$200,226,FALSE)=0,"",VLOOKUP($A16,parlvotes_lh!$A$11:$ZZ$200,226,FALSE)))</f>
        <v/>
      </c>
      <c r="V16" s="195" t="str">
        <f>IF(ISERROR(VLOOKUP($A16,parlvotes_lh!$A$11:$ZZ$200,246,FALSE))=TRUE,"",IF(VLOOKUP($A16,parlvotes_lh!$A$11:$ZZ$200,246,FALSE)=0,"",VLOOKUP($A16,parlvotes_lh!$A$11:$ZZ$200,246,FALSE)))</f>
        <v/>
      </c>
      <c r="W16" s="195" t="str">
        <f>IF(ISERROR(VLOOKUP($A16,parlvotes_lh!$A$11:$ZZ$200,266,FALSE))=TRUE,"",IF(VLOOKUP($A16,parlvotes_lh!$A$11:$ZZ$200,266,FALSE)=0,"",VLOOKUP($A16,parlvotes_lh!$A$11:$ZZ$200,266,FALSE)))</f>
        <v/>
      </c>
      <c r="X16" s="195" t="str">
        <f>IF(ISERROR(VLOOKUP($A16,parlvotes_lh!$A$11:$ZZ$200,286,FALSE))=TRUE,"",IF(VLOOKUP($A16,parlvotes_lh!$A$11:$ZZ$200,286,FALSE)=0,"",VLOOKUP($A16,parlvotes_lh!$A$11:$ZZ$200,286,FALSE)))</f>
        <v/>
      </c>
      <c r="Y16" s="195" t="str">
        <f>IF(ISERROR(VLOOKUP($A16,parlvotes_lh!$A$11:$ZZ$200,306,FALSE))=TRUE,"",IF(VLOOKUP($A16,parlvotes_lh!$A$11:$ZZ$200,306,FALSE)=0,"",VLOOKUP($A16,parlvotes_lh!$A$11:$ZZ$200,306,FALSE)))</f>
        <v/>
      </c>
      <c r="Z16" s="195" t="str">
        <f>IF(ISERROR(VLOOKUP($A16,parlvotes_lh!$A$11:$ZZ$200,326,FALSE))=TRUE,"",IF(VLOOKUP($A16,parlvotes_lh!$A$11:$ZZ$200,326,FALSE)=0,"",VLOOKUP($A16,parlvotes_lh!$A$11:$ZZ$200,326,FALSE)))</f>
        <v/>
      </c>
      <c r="AA16" s="195" t="str">
        <f>IF(ISERROR(VLOOKUP($A16,parlvotes_lh!$A$11:$ZZ$200,346,FALSE))=TRUE,"",IF(VLOOKUP($A16,parlvotes_lh!$A$11:$ZZ$200,346,FALSE)=0,"",VLOOKUP($A16,parlvotes_lh!$A$11:$ZZ$200,346,FALSE)))</f>
        <v/>
      </c>
      <c r="AB16" s="195" t="str">
        <f>IF(ISERROR(VLOOKUP($A16,parlvotes_lh!$A$11:$ZZ$200,366,FALSE))=TRUE,"",IF(VLOOKUP($A16,parlvotes_lh!$A$11:$ZZ$200,366,FALSE)=0,"",VLOOKUP($A16,parlvotes_lh!$A$11:$ZZ$200,366,FALSE)))</f>
        <v/>
      </c>
      <c r="AC16" s="195" t="str">
        <f>IF(ISERROR(VLOOKUP($A16,parlvotes_lh!$A$11:$ZZ$200,386,FALSE))=TRUE,"",IF(VLOOKUP($A16,parlvotes_lh!$A$11:$ZZ$200,386,FALSE)=0,"",VLOOKUP($A16,parlvotes_lh!$A$11:$ZZ$200,386,FALSE)))</f>
        <v/>
      </c>
    </row>
    <row r="17" spans="1:38" ht="13.5" customHeight="1">
      <c r="A17" s="189" t="str">
        <f>IF(info_parties!A17="","",info_parties!A17)</f>
        <v>nl_ln01</v>
      </c>
      <c r="B17" s="101" t="str">
        <f>IF(A17="","",MID(info_weblinks!$C$3,32,3))</f>
        <v>nld</v>
      </c>
      <c r="C17" s="101" t="str">
        <f>IF(info_parties!G17="","",info_parties!G17)</f>
        <v>Livable Netherlands</v>
      </c>
      <c r="D17" s="101" t="str">
        <f>IF(info_parties!K17="","",info_parties!K17)</f>
        <v>Leefbaar Nederlands</v>
      </c>
      <c r="E17" s="101" t="str">
        <f>IF(info_parties!H17="","",info_parties!H17)</f>
        <v>LN</v>
      </c>
      <c r="F17" s="190">
        <f t="shared" si="0"/>
        <v>37391</v>
      </c>
      <c r="G17" s="191">
        <f t="shared" si="1"/>
        <v>37391</v>
      </c>
      <c r="H17" s="192">
        <f t="shared" si="2"/>
        <v>1.6E-2</v>
      </c>
      <c r="I17" s="193">
        <f t="shared" si="3"/>
        <v>37391</v>
      </c>
      <c r="J17" s="194" t="str">
        <f>IF(ISERROR(VLOOKUP($A17,parlvotes_lh!$A$11:$ZZ$200,6,FALSE))=TRUE,"",IF(VLOOKUP($A17,parlvotes_lh!$A$11:$ZZ$200,6,FALSE)=0,"",VLOOKUP($A17,parlvotes_lh!$A$11:$ZZ$200,6,FALSE)))</f>
        <v/>
      </c>
      <c r="K17" s="194" t="str">
        <f>IF(ISERROR(VLOOKUP($A17,parlvotes_lh!$A$11:$ZZ$200,26,FALSE))=TRUE,"",IF(VLOOKUP($A17,parlvotes_lh!$A$11:$ZZ$200,26,FALSE)=0,"",VLOOKUP($A17,parlvotes_lh!$A$11:$ZZ$200,26,FALSE)))</f>
        <v/>
      </c>
      <c r="L17" s="194">
        <f>IF(ISERROR(VLOOKUP($A17,parlvotes_lh!$A$11:$ZZ$200,46,FALSE))=TRUE,"",IF(VLOOKUP($A17,parlvotes_lh!$A$11:$ZZ$200,46,FALSE)=0,"",VLOOKUP($A17,parlvotes_lh!$A$11:$ZZ$200,46,FALSE)))</f>
        <v>1.6E-2</v>
      </c>
      <c r="M17" s="194" t="str">
        <f>IF(ISERROR(VLOOKUP($A17,parlvotes_lh!$A$11:$ZZ$200,66,FALSE))=TRUE,"",IF(VLOOKUP($A17,parlvotes_lh!$A$11:$ZZ$200,66,FALSE)=0,"",VLOOKUP($A17,parlvotes_lh!$A$11:$ZZ$200,66,FALSE)))</f>
        <v/>
      </c>
      <c r="N17" s="194" t="str">
        <f>IF(ISERROR(VLOOKUP($A17,parlvotes_lh!$A$11:$ZZ$200,86,FALSE))=TRUE,"",IF(VLOOKUP($A17,parlvotes_lh!$A$11:$ZZ$200,86,FALSE)=0,"",VLOOKUP($A17,parlvotes_lh!$A$11:$ZZ$200,86,FALSE)))</f>
        <v/>
      </c>
      <c r="O17" s="194" t="str">
        <f>IF(ISERROR(VLOOKUP($A17,parlvotes_lh!$A$11:$ZZ$200,106,FALSE))=TRUE,"",IF(VLOOKUP($A17,parlvotes_lh!$A$11:$ZZ$200,106,FALSE)=0,"",VLOOKUP($A17,parlvotes_lh!$A$11:$ZZ$200,106,FALSE)))</f>
        <v/>
      </c>
      <c r="P17" s="194" t="str">
        <f>IF(ISERROR(VLOOKUP($A17,parlvotes_lh!$A$11:$ZZ$200,126,FALSE))=TRUE,"",IF(VLOOKUP($A17,parlvotes_lh!$A$11:$ZZ$200,126,FALSE)=0,"",VLOOKUP($A17,parlvotes_lh!$A$11:$ZZ$200,126,FALSE)))</f>
        <v/>
      </c>
      <c r="Q17" s="195" t="str">
        <f>IF(ISERROR(VLOOKUP($A17,parlvotes_lh!$A$11:$ZZ$200,146,FALSE))=TRUE,"",IF(VLOOKUP($A17,parlvotes_lh!$A$11:$ZZ$200,146,FALSE)=0,"",VLOOKUP($A17,parlvotes_lh!$A$11:$ZZ$200,146,FALSE)))</f>
        <v/>
      </c>
      <c r="R17" s="195" t="str">
        <f>IF(ISERROR(VLOOKUP($A17,parlvotes_lh!$A$11:$ZZ$200,166,FALSE))=TRUE,"",IF(VLOOKUP($A17,parlvotes_lh!$A$11:$ZZ$200,166,FALSE)=0,"",VLOOKUP($A17,parlvotes_lh!$A$11:$ZZ$200,166,FALSE)))</f>
        <v/>
      </c>
      <c r="S17" s="195" t="str">
        <f>IF(ISERROR(VLOOKUP($A17,parlvotes_lh!$A$11:$ZZ$200,186,FALSE))=TRUE,"",IF(VLOOKUP($A17,parlvotes_lh!$A$11:$ZZ$200,186,FALSE)=0,"",VLOOKUP($A17,parlvotes_lh!$A$11:$ZZ$200,186,FALSE)))</f>
        <v/>
      </c>
      <c r="T17" s="195" t="str">
        <f>IF(ISERROR(VLOOKUP($A17,parlvotes_lh!$A$11:$ZZ$200,206,FALSE))=TRUE,"",IF(VLOOKUP($A17,parlvotes_lh!$A$11:$ZZ$200,206,FALSE)=0,"",VLOOKUP($A17,parlvotes_lh!$A$11:$ZZ$200,206,FALSE)))</f>
        <v/>
      </c>
      <c r="U17" s="195" t="str">
        <f>IF(ISERROR(VLOOKUP($A17,parlvotes_lh!$A$11:$ZZ$200,226,FALSE))=TRUE,"",IF(VLOOKUP($A17,parlvotes_lh!$A$11:$ZZ$200,226,FALSE)=0,"",VLOOKUP($A17,parlvotes_lh!$A$11:$ZZ$200,226,FALSE)))</f>
        <v/>
      </c>
      <c r="V17" s="195" t="str">
        <f>IF(ISERROR(VLOOKUP($A17,parlvotes_lh!$A$11:$ZZ$200,246,FALSE))=TRUE,"",IF(VLOOKUP($A17,parlvotes_lh!$A$11:$ZZ$200,246,FALSE)=0,"",VLOOKUP($A17,parlvotes_lh!$A$11:$ZZ$200,246,FALSE)))</f>
        <v/>
      </c>
      <c r="W17" s="195" t="str">
        <f>IF(ISERROR(VLOOKUP($A17,parlvotes_lh!$A$11:$ZZ$200,266,FALSE))=TRUE,"",IF(VLOOKUP($A17,parlvotes_lh!$A$11:$ZZ$200,266,FALSE)=0,"",VLOOKUP($A17,parlvotes_lh!$A$11:$ZZ$200,266,FALSE)))</f>
        <v/>
      </c>
      <c r="X17" s="195" t="str">
        <f>IF(ISERROR(VLOOKUP($A17,parlvotes_lh!$A$11:$ZZ$200,286,FALSE))=TRUE,"",IF(VLOOKUP($A17,parlvotes_lh!$A$11:$ZZ$200,286,FALSE)=0,"",VLOOKUP($A17,parlvotes_lh!$A$11:$ZZ$200,286,FALSE)))</f>
        <v/>
      </c>
      <c r="Y17" s="195" t="str">
        <f>IF(ISERROR(VLOOKUP($A17,parlvotes_lh!$A$11:$ZZ$200,306,FALSE))=TRUE,"",IF(VLOOKUP($A17,parlvotes_lh!$A$11:$ZZ$200,306,FALSE)=0,"",VLOOKUP($A17,parlvotes_lh!$A$11:$ZZ$200,306,FALSE)))</f>
        <v/>
      </c>
      <c r="Z17" s="195" t="str">
        <f>IF(ISERROR(VLOOKUP($A17,parlvotes_lh!$A$11:$ZZ$200,326,FALSE))=TRUE,"",IF(VLOOKUP($A17,parlvotes_lh!$A$11:$ZZ$200,326,FALSE)=0,"",VLOOKUP($A17,parlvotes_lh!$A$11:$ZZ$200,326,FALSE)))</f>
        <v/>
      </c>
      <c r="AA17" s="195" t="str">
        <f>IF(ISERROR(VLOOKUP($A17,parlvotes_lh!$A$11:$ZZ$200,346,FALSE))=TRUE,"",IF(VLOOKUP($A17,parlvotes_lh!$A$11:$ZZ$200,346,FALSE)=0,"",VLOOKUP($A17,parlvotes_lh!$A$11:$ZZ$200,346,FALSE)))</f>
        <v/>
      </c>
      <c r="AB17" s="195" t="str">
        <f>IF(ISERROR(VLOOKUP($A17,parlvotes_lh!$A$11:$ZZ$200,366,FALSE))=TRUE,"",IF(VLOOKUP($A17,parlvotes_lh!$A$11:$ZZ$200,366,FALSE)=0,"",VLOOKUP($A17,parlvotes_lh!$A$11:$ZZ$200,366,FALSE)))</f>
        <v/>
      </c>
      <c r="AC17" s="195" t="str">
        <f>IF(ISERROR(VLOOKUP($A17,parlvotes_lh!$A$11:$ZZ$200,386,FALSE))=TRUE,"",IF(VLOOKUP($A17,parlvotes_lh!$A$11:$ZZ$200,386,FALSE)=0,"",VLOOKUP($A17,parlvotes_lh!$A$11:$ZZ$200,386,FALSE)))</f>
        <v/>
      </c>
      <c r="AE17" s="196"/>
      <c r="AF17" s="196"/>
      <c r="AG17" s="196"/>
      <c r="AH17" s="196"/>
      <c r="AI17" s="196"/>
      <c r="AJ17" s="196"/>
      <c r="AK17" s="196"/>
      <c r="AL17" s="196"/>
    </row>
    <row r="18" spans="1:38" ht="13.5" customHeight="1">
      <c r="A18" s="189" t="str">
        <f>IF(info_parties!A18="","",info_parties!A18)</f>
        <v>nl_pvv01</v>
      </c>
      <c r="B18" s="101" t="str">
        <f>IF(A18="","",MID(info_weblinks!$C$3,32,3))</f>
        <v>nld</v>
      </c>
      <c r="C18" s="101" t="str">
        <f>IF(info_parties!G18="","",info_parties!G18)</f>
        <v>Freedom Party/Group Wilders</v>
      </c>
      <c r="D18" s="101" t="str">
        <f>IF(info_parties!K18="","",info_parties!K18)</f>
        <v>Partij voor de Vrijheid</v>
      </c>
      <c r="E18" s="101" t="str">
        <f>IF(info_parties!H18="","",info_parties!H18)</f>
        <v>PVV</v>
      </c>
      <c r="F18" s="190">
        <f t="shared" si="0"/>
        <v>39043</v>
      </c>
      <c r="G18" s="191">
        <f t="shared" si="1"/>
        <v>44272</v>
      </c>
      <c r="H18" s="192">
        <f t="shared" si="2"/>
        <v>0.155</v>
      </c>
      <c r="I18" s="193">
        <f t="shared" si="3"/>
        <v>40338</v>
      </c>
      <c r="J18" s="194" t="str">
        <f>IF(ISERROR(VLOOKUP($A18,parlvotes_lh!$A$11:$ZZ$200,6,FALSE))=TRUE,"",IF(VLOOKUP($A18,parlvotes_lh!$A$11:$ZZ$200,6,FALSE)=0,"",VLOOKUP($A18,parlvotes_lh!$A$11:$ZZ$200,6,FALSE)))</f>
        <v/>
      </c>
      <c r="K18" s="194" t="str">
        <f>IF(ISERROR(VLOOKUP($A18,parlvotes_lh!$A$11:$ZZ$200,26,FALSE))=TRUE,"",IF(VLOOKUP($A18,parlvotes_lh!$A$11:$ZZ$200,26,FALSE)=0,"",VLOOKUP($A18,parlvotes_lh!$A$11:$ZZ$200,26,FALSE)))</f>
        <v/>
      </c>
      <c r="L18" s="194" t="str">
        <f>IF(ISERROR(VLOOKUP($A18,parlvotes_lh!$A$11:$ZZ$200,46,FALSE))=TRUE,"",IF(VLOOKUP($A18,parlvotes_lh!$A$11:$ZZ$200,46,FALSE)=0,"",VLOOKUP($A18,parlvotes_lh!$A$11:$ZZ$200,46,FALSE)))</f>
        <v/>
      </c>
      <c r="M18" s="194" t="str">
        <f>IF(ISERROR(VLOOKUP($A18,parlvotes_lh!$A$11:$ZZ$200,66,FALSE))=TRUE,"",IF(VLOOKUP($A18,parlvotes_lh!$A$11:$ZZ$200,66,FALSE)=0,"",VLOOKUP($A18,parlvotes_lh!$A$11:$ZZ$200,66,FALSE)))</f>
        <v/>
      </c>
      <c r="N18" s="194">
        <f>IF(ISERROR(VLOOKUP($A18,parlvotes_lh!$A$11:$ZZ$200,86,FALSE))=TRUE,"",IF(VLOOKUP($A18,parlvotes_lh!$A$11:$ZZ$200,86,FALSE)=0,"",VLOOKUP($A18,parlvotes_lh!$A$11:$ZZ$200,86,FALSE)))</f>
        <v>5.9000000000000004E-2</v>
      </c>
      <c r="O18" s="194">
        <f>IF(ISERROR(VLOOKUP($A18,parlvotes_lh!$A$11:$ZZ$200,106,FALSE))=TRUE,"",IF(VLOOKUP($A18,parlvotes_lh!$A$11:$ZZ$200,106,FALSE)=0,"",VLOOKUP($A18,parlvotes_lh!$A$11:$ZZ$200,106,FALSE)))</f>
        <v>0.155</v>
      </c>
      <c r="P18" s="194">
        <f>IF(ISERROR(VLOOKUP($A18,parlvotes_lh!$A$11:$ZZ$200,126,FALSE))=TRUE,"",IF(VLOOKUP($A18,parlvotes_lh!$A$11:$ZZ$200,126,FALSE)=0,"",VLOOKUP($A18,parlvotes_lh!$A$11:$ZZ$200,126,FALSE)))</f>
        <v>0.10099999999999999</v>
      </c>
      <c r="Q18" s="195">
        <f>IF(ISERROR(VLOOKUP($A18,parlvotes_lh!$A$11:$ZZ$200,146,FALSE))=TRUE,"",IF(VLOOKUP($A18,parlvotes_lh!$A$11:$ZZ$200,146,FALSE)=0,"",VLOOKUP($A18,parlvotes_lh!$A$11:$ZZ$200,146,FALSE)))</f>
        <v>0.1305568321766718</v>
      </c>
      <c r="R18" s="195">
        <f>IF(ISERROR(VLOOKUP($A18,parlvotes_lh!$A$11:$ZZ$200,166,FALSE))=TRUE,"",IF(VLOOKUP($A18,parlvotes_lh!$A$11:$ZZ$200,166,FALSE)=0,"",VLOOKUP($A18,parlvotes_lh!$A$11:$ZZ$200,166,FALSE)))</f>
        <v>0.10788621003157293</v>
      </c>
      <c r="S18" s="195" t="str">
        <f>IF(ISERROR(VLOOKUP($A18,parlvotes_lh!$A$11:$ZZ$200,186,FALSE))=TRUE,"",IF(VLOOKUP($A18,parlvotes_lh!$A$11:$ZZ$200,186,FALSE)=0,"",VLOOKUP($A18,parlvotes_lh!$A$11:$ZZ$200,186,FALSE)))</f>
        <v/>
      </c>
      <c r="T18" s="195" t="str">
        <f>IF(ISERROR(VLOOKUP($A18,parlvotes_lh!$A$11:$ZZ$200,206,FALSE))=TRUE,"",IF(VLOOKUP($A18,parlvotes_lh!$A$11:$ZZ$200,206,FALSE)=0,"",VLOOKUP($A18,parlvotes_lh!$A$11:$ZZ$200,206,FALSE)))</f>
        <v/>
      </c>
      <c r="U18" s="195" t="str">
        <f>IF(ISERROR(VLOOKUP($A18,parlvotes_lh!$A$11:$ZZ$200,226,FALSE))=TRUE,"",IF(VLOOKUP($A18,parlvotes_lh!$A$11:$ZZ$200,226,FALSE)=0,"",VLOOKUP($A18,parlvotes_lh!$A$11:$ZZ$200,226,FALSE)))</f>
        <v/>
      </c>
      <c r="V18" s="195" t="str">
        <f>IF(ISERROR(VLOOKUP($A18,parlvotes_lh!$A$11:$ZZ$200,246,FALSE))=TRUE,"",IF(VLOOKUP($A18,parlvotes_lh!$A$11:$ZZ$200,246,FALSE)=0,"",VLOOKUP($A18,parlvotes_lh!$A$11:$ZZ$200,246,FALSE)))</f>
        <v/>
      </c>
      <c r="W18" s="195" t="str">
        <f>IF(ISERROR(VLOOKUP($A18,parlvotes_lh!$A$11:$ZZ$200,266,FALSE))=TRUE,"",IF(VLOOKUP($A18,parlvotes_lh!$A$11:$ZZ$200,266,FALSE)=0,"",VLOOKUP($A18,parlvotes_lh!$A$11:$ZZ$200,266,FALSE)))</f>
        <v/>
      </c>
      <c r="X18" s="195" t="str">
        <f>IF(ISERROR(VLOOKUP($A18,parlvotes_lh!$A$11:$ZZ$200,286,FALSE))=TRUE,"",IF(VLOOKUP($A18,parlvotes_lh!$A$11:$ZZ$200,286,FALSE)=0,"",VLOOKUP($A18,parlvotes_lh!$A$11:$ZZ$200,286,FALSE)))</f>
        <v/>
      </c>
      <c r="Y18" s="195" t="str">
        <f>IF(ISERROR(VLOOKUP($A18,parlvotes_lh!$A$11:$ZZ$200,306,FALSE))=TRUE,"",IF(VLOOKUP($A18,parlvotes_lh!$A$11:$ZZ$200,306,FALSE)=0,"",VLOOKUP($A18,parlvotes_lh!$A$11:$ZZ$200,306,FALSE)))</f>
        <v/>
      </c>
      <c r="Z18" s="195" t="str">
        <f>IF(ISERROR(VLOOKUP($A18,parlvotes_lh!$A$11:$ZZ$200,326,FALSE))=TRUE,"",IF(VLOOKUP($A18,parlvotes_lh!$A$11:$ZZ$200,326,FALSE)=0,"",VLOOKUP($A18,parlvotes_lh!$A$11:$ZZ$200,326,FALSE)))</f>
        <v/>
      </c>
      <c r="AA18" s="195" t="str">
        <f>IF(ISERROR(VLOOKUP($A18,parlvotes_lh!$A$11:$ZZ$200,346,FALSE))=TRUE,"",IF(VLOOKUP($A18,parlvotes_lh!$A$11:$ZZ$200,346,FALSE)=0,"",VLOOKUP($A18,parlvotes_lh!$A$11:$ZZ$200,346,FALSE)))</f>
        <v/>
      </c>
      <c r="AB18" s="195" t="str">
        <f>IF(ISERROR(VLOOKUP($A18,parlvotes_lh!$A$11:$ZZ$200,366,FALSE))=TRUE,"",IF(VLOOKUP($A18,parlvotes_lh!$A$11:$ZZ$200,366,FALSE)=0,"",VLOOKUP($A18,parlvotes_lh!$A$11:$ZZ$200,366,FALSE)))</f>
        <v/>
      </c>
      <c r="AC18" s="195" t="str">
        <f>IF(ISERROR(VLOOKUP($A18,parlvotes_lh!$A$11:$ZZ$200,386,FALSE))=TRUE,"",IF(VLOOKUP($A18,parlvotes_lh!$A$11:$ZZ$200,386,FALSE)=0,"",VLOOKUP($A18,parlvotes_lh!$A$11:$ZZ$200,386,FALSE)))</f>
        <v/>
      </c>
    </row>
    <row r="19" spans="1:38" ht="13.5" customHeight="1">
      <c r="A19" s="189" t="str">
        <f>IF(info_parties!A19="","",info_parties!A19)</f>
        <v>nl_pvdd01</v>
      </c>
      <c r="B19" s="101" t="str">
        <f>IF(A19="","",MID(info_weblinks!$C$3,32,3))</f>
        <v>nld</v>
      </c>
      <c r="C19" s="101" t="str">
        <f>IF(info_parties!G19="","",info_parties!G19)</f>
        <v>Party for the Animals</v>
      </c>
      <c r="D19" s="101" t="str">
        <f>IF(info_parties!K19="","",info_parties!K19)</f>
        <v>Partij voor de Dieren</v>
      </c>
      <c r="E19" s="101" t="str">
        <f>IF(info_parties!H19="","",info_parties!H19)</f>
        <v>PvdD</v>
      </c>
      <c r="F19" s="190">
        <f t="shared" si="0"/>
        <v>39043</v>
      </c>
      <c r="G19" s="191">
        <f t="shared" si="1"/>
        <v>44272</v>
      </c>
      <c r="H19" s="192">
        <f t="shared" si="2"/>
        <v>3.8353226161131328E-2</v>
      </c>
      <c r="I19" s="193">
        <f t="shared" si="3"/>
        <v>44272</v>
      </c>
      <c r="J19" s="194" t="str">
        <f>IF(ISERROR(VLOOKUP($A19,parlvotes_lh!$A$11:$ZZ$200,6,FALSE))=TRUE,"",IF(VLOOKUP($A19,parlvotes_lh!$A$11:$ZZ$200,6,FALSE)=0,"",VLOOKUP($A19,parlvotes_lh!$A$11:$ZZ$200,6,FALSE)))</f>
        <v/>
      </c>
      <c r="K19" s="194" t="str">
        <f>IF(ISERROR(VLOOKUP($A19,parlvotes_lh!$A$11:$ZZ$200,26,FALSE))=TRUE,"",IF(VLOOKUP($A19,parlvotes_lh!$A$11:$ZZ$200,26,FALSE)=0,"",VLOOKUP($A19,parlvotes_lh!$A$11:$ZZ$200,26,FALSE)))</f>
        <v/>
      </c>
      <c r="L19" s="194" t="str">
        <f>IF(ISERROR(VLOOKUP($A19,parlvotes_lh!$A$11:$ZZ$200,46,FALSE))=TRUE,"",IF(VLOOKUP($A19,parlvotes_lh!$A$11:$ZZ$200,46,FALSE)=0,"",VLOOKUP($A19,parlvotes_lh!$A$11:$ZZ$200,46,FALSE)))</f>
        <v/>
      </c>
      <c r="M19" s="194" t="str">
        <f>IF(ISERROR(VLOOKUP($A19,parlvotes_lh!$A$11:$ZZ$200,66,FALSE))=TRUE,"",IF(VLOOKUP($A19,parlvotes_lh!$A$11:$ZZ$200,66,FALSE)=0,"",VLOOKUP($A19,parlvotes_lh!$A$11:$ZZ$200,66,FALSE)))</f>
        <v/>
      </c>
      <c r="N19" s="194">
        <f>IF(ISERROR(VLOOKUP($A19,parlvotes_lh!$A$11:$ZZ$200,86,FALSE))=TRUE,"",IF(VLOOKUP($A19,parlvotes_lh!$A$11:$ZZ$200,86,FALSE)=0,"",VLOOKUP($A19,parlvotes_lh!$A$11:$ZZ$200,86,FALSE)))</f>
        <v>1.8000000000000002E-2</v>
      </c>
      <c r="O19" s="194">
        <f>IF(ISERROR(VLOOKUP($A19,parlvotes_lh!$A$11:$ZZ$200,106,FALSE))=TRUE,"",IF(VLOOKUP($A19,parlvotes_lh!$A$11:$ZZ$200,106,FALSE)=0,"",VLOOKUP($A19,parlvotes_lh!$A$11:$ZZ$200,106,FALSE)))</f>
        <v>1.3000000000000001E-2</v>
      </c>
      <c r="P19" s="194">
        <f>IF(ISERROR(VLOOKUP($A19,parlvotes_lh!$A$11:$ZZ$200,126,FALSE))=TRUE,"",IF(VLOOKUP($A19,parlvotes_lh!$A$11:$ZZ$200,126,FALSE)=0,"",VLOOKUP($A19,parlvotes_lh!$A$11:$ZZ$200,126,FALSE)))</f>
        <v>1.9E-2</v>
      </c>
      <c r="Q19" s="195">
        <f>IF(ISERROR(VLOOKUP($A19,parlvotes_lh!$A$11:$ZZ$200,146,FALSE))=TRUE,"",IF(VLOOKUP($A19,parlvotes_lh!$A$11:$ZZ$200,146,FALSE)=0,"",VLOOKUP($A19,parlvotes_lh!$A$11:$ZZ$200,146,FALSE)))</f>
        <v>3.1876444757109636E-2</v>
      </c>
      <c r="R19" s="195">
        <f>IF(ISERROR(VLOOKUP($A19,parlvotes_lh!$A$11:$ZZ$200,166,FALSE))=TRUE,"",IF(VLOOKUP($A19,parlvotes_lh!$A$11:$ZZ$200,166,FALSE)=0,"",VLOOKUP($A19,parlvotes_lh!$A$11:$ZZ$200,166,FALSE)))</f>
        <v>3.8353226161131328E-2</v>
      </c>
      <c r="S19" s="195" t="str">
        <f>IF(ISERROR(VLOOKUP($A19,parlvotes_lh!$A$11:$ZZ$200,186,FALSE))=TRUE,"",IF(VLOOKUP($A19,parlvotes_lh!$A$11:$ZZ$200,186,FALSE)=0,"",VLOOKUP($A19,parlvotes_lh!$A$11:$ZZ$200,186,FALSE)))</f>
        <v/>
      </c>
      <c r="T19" s="195" t="str">
        <f>IF(ISERROR(VLOOKUP($A19,parlvotes_lh!$A$11:$ZZ$200,206,FALSE))=TRUE,"",IF(VLOOKUP($A19,parlvotes_lh!$A$11:$ZZ$200,206,FALSE)=0,"",VLOOKUP($A19,parlvotes_lh!$A$11:$ZZ$200,206,FALSE)))</f>
        <v/>
      </c>
      <c r="U19" s="195" t="str">
        <f>IF(ISERROR(VLOOKUP($A19,parlvotes_lh!$A$11:$ZZ$200,226,FALSE))=TRUE,"",IF(VLOOKUP($A19,parlvotes_lh!$A$11:$ZZ$200,226,FALSE)=0,"",VLOOKUP($A19,parlvotes_lh!$A$11:$ZZ$200,226,FALSE)))</f>
        <v/>
      </c>
      <c r="V19" s="195" t="str">
        <f>IF(ISERROR(VLOOKUP($A19,parlvotes_lh!$A$11:$ZZ$200,246,FALSE))=TRUE,"",IF(VLOOKUP($A19,parlvotes_lh!$A$11:$ZZ$200,246,FALSE)=0,"",VLOOKUP($A19,parlvotes_lh!$A$11:$ZZ$200,246,FALSE)))</f>
        <v/>
      </c>
      <c r="W19" s="195" t="str">
        <f>IF(ISERROR(VLOOKUP($A19,parlvotes_lh!$A$11:$ZZ$200,266,FALSE))=TRUE,"",IF(VLOOKUP($A19,parlvotes_lh!$A$11:$ZZ$200,266,FALSE)=0,"",VLOOKUP($A19,parlvotes_lh!$A$11:$ZZ$200,266,FALSE)))</f>
        <v/>
      </c>
      <c r="X19" s="195" t="str">
        <f>IF(ISERROR(VLOOKUP($A19,parlvotes_lh!$A$11:$ZZ$200,286,FALSE))=TRUE,"",IF(VLOOKUP($A19,parlvotes_lh!$A$11:$ZZ$200,286,FALSE)=0,"",VLOOKUP($A19,parlvotes_lh!$A$11:$ZZ$200,286,FALSE)))</f>
        <v/>
      </c>
      <c r="Y19" s="195" t="str">
        <f>IF(ISERROR(VLOOKUP($A19,parlvotes_lh!$A$11:$ZZ$200,306,FALSE))=TRUE,"",IF(VLOOKUP($A19,parlvotes_lh!$A$11:$ZZ$200,306,FALSE)=0,"",VLOOKUP($A19,parlvotes_lh!$A$11:$ZZ$200,306,FALSE)))</f>
        <v/>
      </c>
      <c r="Z19" s="195" t="str">
        <f>IF(ISERROR(VLOOKUP($A19,parlvotes_lh!$A$11:$ZZ$200,326,FALSE))=TRUE,"",IF(VLOOKUP($A19,parlvotes_lh!$A$11:$ZZ$200,326,FALSE)=0,"",VLOOKUP($A19,parlvotes_lh!$A$11:$ZZ$200,326,FALSE)))</f>
        <v/>
      </c>
      <c r="AA19" s="195" t="str">
        <f>IF(ISERROR(VLOOKUP($A19,parlvotes_lh!$A$11:$ZZ$200,346,FALSE))=TRUE,"",IF(VLOOKUP($A19,parlvotes_lh!$A$11:$ZZ$200,346,FALSE)=0,"",VLOOKUP($A19,parlvotes_lh!$A$11:$ZZ$200,346,FALSE)))</f>
        <v/>
      </c>
      <c r="AB19" s="195" t="str">
        <f>IF(ISERROR(VLOOKUP($A19,parlvotes_lh!$A$11:$ZZ$200,366,FALSE))=TRUE,"",IF(VLOOKUP($A19,parlvotes_lh!$A$11:$ZZ$200,366,FALSE)=0,"",VLOOKUP($A19,parlvotes_lh!$A$11:$ZZ$200,366,FALSE)))</f>
        <v/>
      </c>
      <c r="AC19" s="195" t="str">
        <f>IF(ISERROR(VLOOKUP($A19,parlvotes_lh!$A$11:$ZZ$200,386,FALSE))=TRUE,"",IF(VLOOKUP($A19,parlvotes_lh!$A$11:$ZZ$200,386,FALSE)=0,"",VLOOKUP($A19,parlvotes_lh!$A$11:$ZZ$200,386,FALSE)))</f>
        <v/>
      </c>
    </row>
    <row r="20" spans="1:38" ht="13.5" customHeight="1">
      <c r="A20" s="189" t="str">
        <f>IF(info_parties!A20="","",info_parties!A20)</f>
        <v>nl_gpv01</v>
      </c>
      <c r="B20" s="101" t="str">
        <f>IF(A20="","",MID(info_weblinks!$C$3,32,3))</f>
        <v>nld</v>
      </c>
      <c r="C20" s="101" t="str">
        <f>IF(info_parties!G20="","",info_parties!G20)</f>
        <v>Reformed Political League</v>
      </c>
      <c r="D20" s="101" t="str">
        <f>IF(info_parties!K20="","",info_parties!K20)</f>
        <v>Gereformeerd Politiek Verbond</v>
      </c>
      <c r="E20" s="101" t="str">
        <f>IF(info_parties!H20="","",info_parties!H20)</f>
        <v>GPV</v>
      </c>
      <c r="F20" s="190">
        <f t="shared" si="0"/>
        <v>34457</v>
      </c>
      <c r="G20" s="191">
        <f t="shared" si="1"/>
        <v>34457</v>
      </c>
      <c r="H20" s="192">
        <f t="shared" si="2"/>
        <v>1.3000000000000001E-2</v>
      </c>
      <c r="I20" s="193">
        <f t="shared" si="3"/>
        <v>34457</v>
      </c>
      <c r="J20" s="194">
        <f>IF(ISERROR(VLOOKUP($A20,parlvotes_lh!$A$11:$ZZ$200,6,FALSE))=TRUE,"",IF(VLOOKUP($A20,parlvotes_lh!$A$11:$ZZ$200,6,FALSE)=0,"",VLOOKUP($A20,parlvotes_lh!$A$11:$ZZ$200,6,FALSE)))</f>
        <v>1.3000000000000001E-2</v>
      </c>
      <c r="K20" s="194">
        <f>IF(ISERROR(VLOOKUP($A20,parlvotes_lh!$A$11:$ZZ$200,26,FALSE))=TRUE,"",IF(VLOOKUP($A20,parlvotes_lh!$A$11:$ZZ$200,26,FALSE)=0,"",VLOOKUP($A20,parlvotes_lh!$A$11:$ZZ$200,26,FALSE)))</f>
        <v>1.3000000000000001E-2</v>
      </c>
      <c r="L20" s="194" t="str">
        <f>IF(ISERROR(VLOOKUP($A20,parlvotes_lh!$A$11:$ZZ$200,46,FALSE))=TRUE,"",IF(VLOOKUP($A20,parlvotes_lh!$A$11:$ZZ$200,46,FALSE)=0,"",VLOOKUP($A20,parlvotes_lh!$A$11:$ZZ$200,46,FALSE)))</f>
        <v/>
      </c>
      <c r="M20" s="194" t="str">
        <f>IF(ISERROR(VLOOKUP($A20,parlvotes_lh!$A$11:$ZZ$200,66,FALSE))=TRUE,"",IF(VLOOKUP($A20,parlvotes_lh!$A$11:$ZZ$200,66,FALSE)=0,"",VLOOKUP($A20,parlvotes_lh!$A$11:$ZZ$200,66,FALSE)))</f>
        <v/>
      </c>
      <c r="N20" s="194" t="str">
        <f>IF(ISERROR(VLOOKUP($A20,parlvotes_lh!$A$11:$ZZ$200,86,FALSE))=TRUE,"",IF(VLOOKUP($A20,parlvotes_lh!$A$11:$ZZ$200,86,FALSE)=0,"",VLOOKUP($A20,parlvotes_lh!$A$11:$ZZ$200,86,FALSE)))</f>
        <v/>
      </c>
      <c r="O20" s="194" t="str">
        <f>IF(ISERROR(VLOOKUP($A20,parlvotes_lh!$A$11:$ZZ$200,106,FALSE))=TRUE,"",IF(VLOOKUP($A20,parlvotes_lh!$A$11:$ZZ$200,106,FALSE)=0,"",VLOOKUP($A20,parlvotes_lh!$A$11:$ZZ$200,106,FALSE)))</f>
        <v/>
      </c>
      <c r="P20" s="194" t="str">
        <f>IF(ISERROR(VLOOKUP($A20,parlvotes_lh!$A$11:$ZZ$200,126,FALSE))=TRUE,"",IF(VLOOKUP($A20,parlvotes_lh!$A$11:$ZZ$200,126,FALSE)=0,"",VLOOKUP($A20,parlvotes_lh!$A$11:$ZZ$200,126,FALSE)))</f>
        <v/>
      </c>
      <c r="Q20" s="195" t="str">
        <f>IF(ISERROR(VLOOKUP($A20,parlvotes_lh!$A$11:$ZZ$200,146,FALSE))=TRUE,"",IF(VLOOKUP($A20,parlvotes_lh!$A$11:$ZZ$200,146,FALSE)=0,"",VLOOKUP($A20,parlvotes_lh!$A$11:$ZZ$200,146,FALSE)))</f>
        <v/>
      </c>
      <c r="R20" s="195" t="str">
        <f>IF(ISERROR(VLOOKUP($A20,parlvotes_lh!$A$11:$ZZ$200,166,FALSE))=TRUE,"",IF(VLOOKUP($A20,parlvotes_lh!$A$11:$ZZ$200,166,FALSE)=0,"",VLOOKUP($A20,parlvotes_lh!$A$11:$ZZ$200,166,FALSE)))</f>
        <v/>
      </c>
      <c r="S20" s="195" t="str">
        <f>IF(ISERROR(VLOOKUP($A20,parlvotes_lh!$A$11:$ZZ$200,186,FALSE))=TRUE,"",IF(VLOOKUP($A20,parlvotes_lh!$A$11:$ZZ$200,186,FALSE)=0,"",VLOOKUP($A20,parlvotes_lh!$A$11:$ZZ$200,186,FALSE)))</f>
        <v/>
      </c>
      <c r="T20" s="195" t="str">
        <f>IF(ISERROR(VLOOKUP($A20,parlvotes_lh!$A$11:$ZZ$200,206,FALSE))=TRUE,"",IF(VLOOKUP($A20,parlvotes_lh!$A$11:$ZZ$200,206,FALSE)=0,"",VLOOKUP($A20,parlvotes_lh!$A$11:$ZZ$200,206,FALSE)))</f>
        <v/>
      </c>
      <c r="U20" s="195" t="str">
        <f>IF(ISERROR(VLOOKUP($A20,parlvotes_lh!$A$11:$ZZ$200,226,FALSE))=TRUE,"",IF(VLOOKUP($A20,parlvotes_lh!$A$11:$ZZ$200,226,FALSE)=0,"",VLOOKUP($A20,parlvotes_lh!$A$11:$ZZ$200,226,FALSE)))</f>
        <v/>
      </c>
      <c r="V20" s="195" t="str">
        <f>IF(ISERROR(VLOOKUP($A20,parlvotes_lh!$A$11:$ZZ$200,246,FALSE))=TRUE,"",IF(VLOOKUP($A20,parlvotes_lh!$A$11:$ZZ$200,246,FALSE)=0,"",VLOOKUP($A20,parlvotes_lh!$A$11:$ZZ$200,246,FALSE)))</f>
        <v/>
      </c>
      <c r="W20" s="195" t="str">
        <f>IF(ISERROR(VLOOKUP($A20,parlvotes_lh!$A$11:$ZZ$200,266,FALSE))=TRUE,"",IF(VLOOKUP($A20,parlvotes_lh!$A$11:$ZZ$200,266,FALSE)=0,"",VLOOKUP($A20,parlvotes_lh!$A$11:$ZZ$200,266,FALSE)))</f>
        <v/>
      </c>
      <c r="X20" s="195" t="str">
        <f>IF(ISERROR(VLOOKUP($A20,parlvotes_lh!$A$11:$ZZ$200,286,FALSE))=TRUE,"",IF(VLOOKUP($A20,parlvotes_lh!$A$11:$ZZ$200,286,FALSE)=0,"",VLOOKUP($A20,parlvotes_lh!$A$11:$ZZ$200,286,FALSE)))</f>
        <v/>
      </c>
      <c r="Y20" s="195" t="str">
        <f>IF(ISERROR(VLOOKUP($A20,parlvotes_lh!$A$11:$ZZ$200,306,FALSE))=TRUE,"",IF(VLOOKUP($A20,parlvotes_lh!$A$11:$ZZ$200,306,FALSE)=0,"",VLOOKUP($A20,parlvotes_lh!$A$11:$ZZ$200,306,FALSE)))</f>
        <v/>
      </c>
      <c r="Z20" s="195" t="str">
        <f>IF(ISERROR(VLOOKUP($A20,parlvotes_lh!$A$11:$ZZ$200,326,FALSE))=TRUE,"",IF(VLOOKUP($A20,parlvotes_lh!$A$11:$ZZ$200,326,FALSE)=0,"",VLOOKUP($A20,parlvotes_lh!$A$11:$ZZ$200,326,FALSE)))</f>
        <v/>
      </c>
      <c r="AA20" s="195" t="str">
        <f>IF(ISERROR(VLOOKUP($A20,parlvotes_lh!$A$11:$ZZ$200,346,FALSE))=TRUE,"",IF(VLOOKUP($A20,parlvotes_lh!$A$11:$ZZ$200,346,FALSE)=0,"",VLOOKUP($A20,parlvotes_lh!$A$11:$ZZ$200,346,FALSE)))</f>
        <v/>
      </c>
      <c r="AB20" s="195" t="str">
        <f>IF(ISERROR(VLOOKUP($A20,parlvotes_lh!$A$11:$ZZ$200,366,FALSE))=TRUE,"",IF(VLOOKUP($A20,parlvotes_lh!$A$11:$ZZ$200,366,FALSE)=0,"",VLOOKUP($A20,parlvotes_lh!$A$11:$ZZ$200,366,FALSE)))</f>
        <v/>
      </c>
      <c r="AC20" s="195" t="str">
        <f>IF(ISERROR(VLOOKUP($A20,parlvotes_lh!$A$11:$ZZ$200,386,FALSE))=TRUE,"",IF(VLOOKUP($A20,parlvotes_lh!$A$11:$ZZ$200,386,FALSE)=0,"",VLOOKUP($A20,parlvotes_lh!$A$11:$ZZ$200,386,FALSE)))</f>
        <v/>
      </c>
    </row>
    <row r="21" spans="1:38" ht="13.5" customHeight="1">
      <c r="A21" s="189" t="str">
        <f>IF(info_parties!A21="","",info_parties!A21)</f>
        <v>nl_cd01</v>
      </c>
      <c r="B21" s="101" t="str">
        <f>IF(A21="","",MID(info_weblinks!$C$3,32,3))</f>
        <v>nld</v>
      </c>
      <c r="C21" s="101" t="str">
        <f>IF(info_parties!G21="","",info_parties!G21)</f>
        <v>Centre Democrats</v>
      </c>
      <c r="D21" s="101" t="str">
        <f>IF(info_parties!K21="","",info_parties!K21)</f>
        <v>Centre Democrats</v>
      </c>
      <c r="E21" s="101" t="str">
        <f>IF(info_parties!H21="","",info_parties!H21)</f>
        <v>CD</v>
      </c>
      <c r="F21" s="190">
        <f t="shared" si="0"/>
        <v>34457</v>
      </c>
      <c r="G21" s="191">
        <f t="shared" si="1"/>
        <v>35921</v>
      </c>
      <c r="H21" s="192">
        <f t="shared" si="2"/>
        <v>2.5000000000000001E-2</v>
      </c>
      <c r="I21" s="193">
        <f t="shared" si="3"/>
        <v>34457</v>
      </c>
      <c r="J21" s="194">
        <f>IF(ISERROR(VLOOKUP($A21,parlvotes_lh!$A$11:$ZZ$200,6,FALSE))=TRUE,"",IF(VLOOKUP($A21,parlvotes_lh!$A$11:$ZZ$200,6,FALSE)=0,"",VLOOKUP($A21,parlvotes_lh!$A$11:$ZZ$200,6,FALSE)))</f>
        <v>2.5000000000000001E-2</v>
      </c>
      <c r="K21" s="194">
        <f>IF(ISERROR(VLOOKUP($A21,parlvotes_lh!$A$11:$ZZ$200,26,FALSE))=TRUE,"",IF(VLOOKUP($A21,parlvotes_lh!$A$11:$ZZ$200,26,FALSE)=0,"",VLOOKUP($A21,parlvotes_lh!$A$11:$ZZ$200,26,FALSE)))</f>
        <v>6.0000000000000001E-3</v>
      </c>
      <c r="L21" s="194" t="str">
        <f>IF(ISERROR(VLOOKUP($A21,parlvotes_lh!$A$11:$ZZ$200,46,FALSE))=TRUE,"",IF(VLOOKUP($A21,parlvotes_lh!$A$11:$ZZ$200,46,FALSE)=0,"",VLOOKUP($A21,parlvotes_lh!$A$11:$ZZ$200,46,FALSE)))</f>
        <v/>
      </c>
      <c r="M21" s="194" t="str">
        <f>IF(ISERROR(VLOOKUP($A21,parlvotes_lh!$A$11:$ZZ$200,66,FALSE))=TRUE,"",IF(VLOOKUP($A21,parlvotes_lh!$A$11:$ZZ$200,66,FALSE)=0,"",VLOOKUP($A21,parlvotes_lh!$A$11:$ZZ$200,66,FALSE)))</f>
        <v/>
      </c>
      <c r="N21" s="194" t="str">
        <f>IF(ISERROR(VLOOKUP($A21,parlvotes_lh!$A$11:$ZZ$200,86,FALSE))=TRUE,"",IF(VLOOKUP($A21,parlvotes_lh!$A$11:$ZZ$200,86,FALSE)=0,"",VLOOKUP($A21,parlvotes_lh!$A$11:$ZZ$200,86,FALSE)))</f>
        <v/>
      </c>
      <c r="O21" s="194" t="str">
        <f>IF(ISERROR(VLOOKUP($A21,parlvotes_lh!$A$11:$ZZ$200,106,FALSE))=TRUE,"",IF(VLOOKUP($A21,parlvotes_lh!$A$11:$ZZ$200,106,FALSE)=0,"",VLOOKUP($A21,parlvotes_lh!$A$11:$ZZ$200,106,FALSE)))</f>
        <v/>
      </c>
      <c r="P21" s="194" t="str">
        <f>IF(ISERROR(VLOOKUP($A21,parlvotes_lh!$A$11:$ZZ$200,126,FALSE))=TRUE,"",IF(VLOOKUP($A21,parlvotes_lh!$A$11:$ZZ$200,126,FALSE)=0,"",VLOOKUP($A21,parlvotes_lh!$A$11:$ZZ$200,126,FALSE)))</f>
        <v/>
      </c>
      <c r="Q21" s="195" t="str">
        <f>IF(ISERROR(VLOOKUP($A21,parlvotes_lh!$A$11:$ZZ$200,146,FALSE))=TRUE,"",IF(VLOOKUP($A21,parlvotes_lh!$A$11:$ZZ$200,146,FALSE)=0,"",VLOOKUP($A21,parlvotes_lh!$A$11:$ZZ$200,146,FALSE)))</f>
        <v/>
      </c>
      <c r="R21" s="195" t="str">
        <f>IF(ISERROR(VLOOKUP($A21,parlvotes_lh!$A$11:$ZZ$200,166,FALSE))=TRUE,"",IF(VLOOKUP($A21,parlvotes_lh!$A$11:$ZZ$200,166,FALSE)=0,"",VLOOKUP($A21,parlvotes_lh!$A$11:$ZZ$200,166,FALSE)))</f>
        <v/>
      </c>
      <c r="S21" s="195" t="str">
        <f>IF(ISERROR(VLOOKUP($A21,parlvotes_lh!$A$11:$ZZ$200,186,FALSE))=TRUE,"",IF(VLOOKUP($A21,parlvotes_lh!$A$11:$ZZ$200,186,FALSE)=0,"",VLOOKUP($A21,parlvotes_lh!$A$11:$ZZ$200,186,FALSE)))</f>
        <v/>
      </c>
      <c r="T21" s="195" t="str">
        <f>IF(ISERROR(VLOOKUP($A21,parlvotes_lh!$A$11:$ZZ$200,206,FALSE))=TRUE,"",IF(VLOOKUP($A21,parlvotes_lh!$A$11:$ZZ$200,206,FALSE)=0,"",VLOOKUP($A21,parlvotes_lh!$A$11:$ZZ$200,206,FALSE)))</f>
        <v/>
      </c>
      <c r="U21" s="195" t="str">
        <f>IF(ISERROR(VLOOKUP($A21,parlvotes_lh!$A$11:$ZZ$200,226,FALSE))=TRUE,"",IF(VLOOKUP($A21,parlvotes_lh!$A$11:$ZZ$200,226,FALSE)=0,"",VLOOKUP($A21,parlvotes_lh!$A$11:$ZZ$200,226,FALSE)))</f>
        <v/>
      </c>
      <c r="V21" s="195" t="str">
        <f>IF(ISERROR(VLOOKUP($A21,parlvotes_lh!$A$11:$ZZ$200,246,FALSE))=TRUE,"",IF(VLOOKUP($A21,parlvotes_lh!$A$11:$ZZ$200,246,FALSE)=0,"",VLOOKUP($A21,parlvotes_lh!$A$11:$ZZ$200,246,FALSE)))</f>
        <v/>
      </c>
      <c r="W21" s="195" t="str">
        <f>IF(ISERROR(VLOOKUP($A21,parlvotes_lh!$A$11:$ZZ$200,266,FALSE))=TRUE,"",IF(VLOOKUP($A21,parlvotes_lh!$A$11:$ZZ$200,266,FALSE)=0,"",VLOOKUP($A21,parlvotes_lh!$A$11:$ZZ$200,266,FALSE)))</f>
        <v/>
      </c>
      <c r="X21" s="195" t="str">
        <f>IF(ISERROR(VLOOKUP($A21,parlvotes_lh!$A$11:$ZZ$200,286,FALSE))=TRUE,"",IF(VLOOKUP($A21,parlvotes_lh!$A$11:$ZZ$200,286,FALSE)=0,"",VLOOKUP($A21,parlvotes_lh!$A$11:$ZZ$200,286,FALSE)))</f>
        <v/>
      </c>
      <c r="Y21" s="195" t="str">
        <f>IF(ISERROR(VLOOKUP($A21,parlvotes_lh!$A$11:$ZZ$200,306,FALSE))=TRUE,"",IF(VLOOKUP($A21,parlvotes_lh!$A$11:$ZZ$200,306,FALSE)=0,"",VLOOKUP($A21,parlvotes_lh!$A$11:$ZZ$200,306,FALSE)))</f>
        <v/>
      </c>
      <c r="Z21" s="195" t="str">
        <f>IF(ISERROR(VLOOKUP($A21,parlvotes_lh!$A$11:$ZZ$200,326,FALSE))=TRUE,"",IF(VLOOKUP($A21,parlvotes_lh!$A$11:$ZZ$200,326,FALSE)=0,"",VLOOKUP($A21,parlvotes_lh!$A$11:$ZZ$200,326,FALSE)))</f>
        <v/>
      </c>
      <c r="AA21" s="195" t="str">
        <f>IF(ISERROR(VLOOKUP($A21,parlvotes_lh!$A$11:$ZZ$200,346,FALSE))=TRUE,"",IF(VLOOKUP($A21,parlvotes_lh!$A$11:$ZZ$200,346,FALSE)=0,"",VLOOKUP($A21,parlvotes_lh!$A$11:$ZZ$200,346,FALSE)))</f>
        <v/>
      </c>
      <c r="AB21" s="195" t="str">
        <f>IF(ISERROR(VLOOKUP($A21,parlvotes_lh!$A$11:$ZZ$200,366,FALSE))=TRUE,"",IF(VLOOKUP($A21,parlvotes_lh!$A$11:$ZZ$200,366,FALSE)=0,"",VLOOKUP($A21,parlvotes_lh!$A$11:$ZZ$200,366,FALSE)))</f>
        <v/>
      </c>
      <c r="AC21" s="195" t="str">
        <f>IF(ISERROR(VLOOKUP($A21,parlvotes_lh!$A$11:$ZZ$200,386,FALSE))=TRUE,"",IF(VLOOKUP($A21,parlvotes_lh!$A$11:$ZZ$200,386,FALSE)=0,"",VLOOKUP($A21,parlvotes_lh!$A$11:$ZZ$200,386,FALSE)))</f>
        <v/>
      </c>
    </row>
    <row r="22" spans="1:38" ht="13.5" customHeight="1">
      <c r="A22" s="189" t="str">
        <f>IF(info_parties!A22="","",info_parties!A22)</f>
        <v>nl_other01</v>
      </c>
      <c r="B22" s="101" t="str">
        <f>IF(A22="","",MID(info_weblinks!$C$3,32,3))</f>
        <v>nld</v>
      </c>
      <c r="C22" s="101" t="str">
        <f>IF(info_parties!G22="","",info_parties!G22)</f>
        <v>Other</v>
      </c>
      <c r="D22" s="101" t="str">
        <f>IF(info_parties!K22="","",info_parties!K22)</f>
        <v/>
      </c>
      <c r="E22" s="101" t="str">
        <f>IF(info_parties!H22="","",info_parties!H22)</f>
        <v>Other</v>
      </c>
      <c r="F22" s="190">
        <f t="shared" si="0"/>
        <v>34457</v>
      </c>
      <c r="G22" s="191">
        <f t="shared" si="1"/>
        <v>42809</v>
      </c>
      <c r="H22" s="192">
        <f t="shared" si="2"/>
        <v>0.02</v>
      </c>
      <c r="I22" s="193">
        <f t="shared" si="3"/>
        <v>35921</v>
      </c>
      <c r="J22" s="194">
        <f>IF(ISERROR(VLOOKUP($A22,parlvotes_lh!$A$11:$ZZ$200,6,FALSE))=TRUE,"",IF(VLOOKUP($A22,parlvotes_lh!$A$11:$ZZ$200,6,FALSE)=0,"",VLOOKUP($A22,parlvotes_lh!$A$11:$ZZ$200,6,FALSE)))</f>
        <v>1.8000000000000002E-2</v>
      </c>
      <c r="K22" s="194">
        <f>IF(ISERROR(VLOOKUP($A22,parlvotes_lh!$A$11:$ZZ$200,26,FALSE))=TRUE,"",IF(VLOOKUP($A22,parlvotes_lh!$A$11:$ZZ$200,26,FALSE)=0,"",VLOOKUP($A22,parlvotes_lh!$A$11:$ZZ$200,26,FALSE)))</f>
        <v>0.02</v>
      </c>
      <c r="L22" s="194">
        <f>IF(ISERROR(VLOOKUP($A22,parlvotes_lh!$A$11:$ZZ$200,46,FALSE))=TRUE,"",IF(VLOOKUP($A22,parlvotes_lh!$A$11:$ZZ$200,46,FALSE)=0,"",VLOOKUP($A22,parlvotes_lh!$A$11:$ZZ$200,46,FALSE)))</f>
        <v>6.9999999999999993E-3</v>
      </c>
      <c r="M22" s="194">
        <f>IF(ISERROR(VLOOKUP($A22,parlvotes_lh!$A$11:$ZZ$200,66,FALSE))=TRUE,"",IF(VLOOKUP($A22,parlvotes_lh!$A$11:$ZZ$200,66,FALSE)=0,"",VLOOKUP($A22,parlvotes_lh!$A$11:$ZZ$200,66,FALSE)))</f>
        <v>1.3000000000000001E-2</v>
      </c>
      <c r="N22" s="194">
        <f>IF(ISERROR(VLOOKUP($A22,parlvotes_lh!$A$11:$ZZ$200,86,FALSE))=TRUE,"",IF(VLOOKUP($A22,parlvotes_lh!$A$11:$ZZ$200,86,FALSE)=0,"",VLOOKUP($A22,parlvotes_lh!$A$11:$ZZ$200,86,FALSE)))</f>
        <v>0.01</v>
      </c>
      <c r="O22" s="194">
        <f>IF(ISERROR(VLOOKUP($A22,parlvotes_lh!$A$11:$ZZ$200,106,FALSE))=TRUE,"",IF(VLOOKUP($A22,parlvotes_lh!$A$11:$ZZ$200,106,FALSE)=0,"",VLOOKUP($A22,parlvotes_lh!$A$11:$ZZ$200,106,FALSE)))</f>
        <v>1.1000000000000001E-2</v>
      </c>
      <c r="P22" s="194">
        <f>IF(ISERROR(VLOOKUP($A22,parlvotes_lh!$A$11:$ZZ$200,126,FALSE))=TRUE,"",IF(VLOOKUP($A22,parlvotes_lh!$A$11:$ZZ$200,126,FALSE)=0,"",VLOOKUP($A22,parlvotes_lh!$A$11:$ZZ$200,126,FALSE)))</f>
        <v>9.0000000000000011E-3</v>
      </c>
      <c r="Q22" s="195">
        <f>IF(ISERROR(VLOOKUP($A22,parlvotes_lh!$A$11:$ZZ$200,146,FALSE))=TRUE,"",IF(VLOOKUP($A22,parlvotes_lh!$A$11:$ZZ$200,146,FALSE)=0,"",VLOOKUP($A22,parlvotes_lh!$A$11:$ZZ$200,146,FALSE)))</f>
        <v>1.5341039465327303E-2</v>
      </c>
      <c r="R22" s="195" t="str">
        <f>IF(ISERROR(VLOOKUP($A22,parlvotes_lh!$A$11:$ZZ$200,166,FALSE))=TRUE,"",IF(VLOOKUP($A22,parlvotes_lh!$A$11:$ZZ$200,166,FALSE)=0,"",VLOOKUP($A22,parlvotes_lh!$A$11:$ZZ$200,166,FALSE)))</f>
        <v/>
      </c>
      <c r="S22" s="195" t="str">
        <f>IF(ISERROR(VLOOKUP($A22,parlvotes_lh!$A$11:$ZZ$200,186,FALSE))=TRUE,"",IF(VLOOKUP($A22,parlvotes_lh!$A$11:$ZZ$200,186,FALSE)=0,"",VLOOKUP($A22,parlvotes_lh!$A$11:$ZZ$200,186,FALSE)))</f>
        <v/>
      </c>
      <c r="T22" s="195" t="str">
        <f>IF(ISERROR(VLOOKUP($A22,parlvotes_lh!$A$11:$ZZ$200,206,FALSE))=TRUE,"",IF(VLOOKUP($A22,parlvotes_lh!$A$11:$ZZ$200,206,FALSE)=0,"",VLOOKUP($A22,parlvotes_lh!$A$11:$ZZ$200,206,FALSE)))</f>
        <v/>
      </c>
      <c r="U22" s="195" t="str">
        <f>IF(ISERROR(VLOOKUP($A22,parlvotes_lh!$A$11:$ZZ$200,226,FALSE))=TRUE,"",IF(VLOOKUP($A22,parlvotes_lh!$A$11:$ZZ$200,226,FALSE)=0,"",VLOOKUP($A22,parlvotes_lh!$A$11:$ZZ$200,226,FALSE)))</f>
        <v/>
      </c>
      <c r="V22" s="195" t="str">
        <f>IF(ISERROR(VLOOKUP($A22,parlvotes_lh!$A$11:$ZZ$200,246,FALSE))=TRUE,"",IF(VLOOKUP($A22,parlvotes_lh!$A$11:$ZZ$200,246,FALSE)=0,"",VLOOKUP($A22,parlvotes_lh!$A$11:$ZZ$200,246,FALSE)))</f>
        <v/>
      </c>
      <c r="W22" s="195" t="str">
        <f>IF(ISERROR(VLOOKUP($A22,parlvotes_lh!$A$11:$ZZ$200,266,FALSE))=TRUE,"",IF(VLOOKUP($A22,parlvotes_lh!$A$11:$ZZ$200,266,FALSE)=0,"",VLOOKUP($A22,parlvotes_lh!$A$11:$ZZ$200,266,FALSE)))</f>
        <v/>
      </c>
      <c r="X22" s="195" t="str">
        <f>IF(ISERROR(VLOOKUP($A22,parlvotes_lh!$A$11:$ZZ$200,286,FALSE))=TRUE,"",IF(VLOOKUP($A22,parlvotes_lh!$A$11:$ZZ$200,286,FALSE)=0,"",VLOOKUP($A22,parlvotes_lh!$A$11:$ZZ$200,286,FALSE)))</f>
        <v/>
      </c>
      <c r="Y22" s="195" t="str">
        <f>IF(ISERROR(VLOOKUP($A22,parlvotes_lh!$A$11:$ZZ$200,306,FALSE))=TRUE,"",IF(VLOOKUP($A22,parlvotes_lh!$A$11:$ZZ$200,306,FALSE)=0,"",VLOOKUP($A22,parlvotes_lh!$A$11:$ZZ$200,306,FALSE)))</f>
        <v/>
      </c>
      <c r="Z22" s="195" t="str">
        <f>IF(ISERROR(VLOOKUP($A22,parlvotes_lh!$A$11:$ZZ$200,326,FALSE))=TRUE,"",IF(VLOOKUP($A22,parlvotes_lh!$A$11:$ZZ$200,326,FALSE)=0,"",VLOOKUP($A22,parlvotes_lh!$A$11:$ZZ$200,326,FALSE)))</f>
        <v/>
      </c>
      <c r="AA22" s="195" t="str">
        <f>IF(ISERROR(VLOOKUP($A22,parlvotes_lh!$A$11:$ZZ$200,346,FALSE))=TRUE,"",IF(VLOOKUP($A22,parlvotes_lh!$A$11:$ZZ$200,346,FALSE)=0,"",VLOOKUP($A22,parlvotes_lh!$A$11:$ZZ$200,346,FALSE)))</f>
        <v/>
      </c>
      <c r="AB22" s="195" t="str">
        <f>IF(ISERROR(VLOOKUP($A22,parlvotes_lh!$A$11:$ZZ$200,366,FALSE))=TRUE,"",IF(VLOOKUP($A22,parlvotes_lh!$A$11:$ZZ$200,366,FALSE)=0,"",VLOOKUP($A22,parlvotes_lh!$A$11:$ZZ$200,366,FALSE)))</f>
        <v/>
      </c>
      <c r="AC22" s="195" t="str">
        <f>IF(ISERROR(VLOOKUP($A22,parlvotes_lh!$A$11:$ZZ$200,386,FALSE))=TRUE,"",IF(VLOOKUP($A22,parlvotes_lh!$A$11:$ZZ$200,386,FALSE)=0,"",VLOOKUP($A22,parlvotes_lh!$A$11:$ZZ$200,386,FALSE)))</f>
        <v/>
      </c>
    </row>
    <row r="23" spans="1:38" ht="13.5" customHeight="1">
      <c r="A23" s="189" t="str">
        <f>IF(info_parties!A23="","",info_parties!A23)</f>
        <v>nl_pogg01</v>
      </c>
      <c r="B23" s="101" t="str">
        <f>IF(A23="","",MID(info_weblinks!$C$3,32,3))</f>
        <v>nld</v>
      </c>
      <c r="C23" s="101" t="str">
        <f>IF(info_parties!G23="","",info_parties!G23)</f>
        <v>Platform Independent Groups-The Greens</v>
      </c>
      <c r="D23" s="101" t="str">
        <f>IF(info_parties!K23="","",info_parties!K23)</f>
        <v>Platform Onafhankelijke Groeperingen-De Groenen</v>
      </c>
      <c r="E23" s="101" t="str">
        <f>IF(info_parties!H23="","",info_parties!H23)</f>
        <v>POG-G</v>
      </c>
      <c r="F23" s="190" t="str">
        <f t="shared" si="0"/>
        <v/>
      </c>
      <c r="G23" s="191" t="str">
        <f t="shared" si="1"/>
        <v/>
      </c>
      <c r="H23" s="192" t="str">
        <f t="shared" si="2"/>
        <v/>
      </c>
      <c r="I23" s="193" t="str">
        <f t="shared" si="3"/>
        <v/>
      </c>
      <c r="J23" s="194" t="str">
        <f>IF(ISERROR(VLOOKUP($A23,parlvotes_lh!$A$11:$ZZ$200,6,FALSE))=TRUE,"",IF(VLOOKUP($A23,parlvotes_lh!$A$11:$ZZ$200,6,FALSE)=0,"",VLOOKUP($A23,parlvotes_lh!$A$11:$ZZ$200,6,FALSE)))</f>
        <v/>
      </c>
      <c r="K23" s="194" t="str">
        <f>IF(ISERROR(VLOOKUP($A23,parlvotes_lh!$A$11:$ZZ$200,26,FALSE))=TRUE,"",IF(VLOOKUP($A23,parlvotes_lh!$A$11:$ZZ$200,26,FALSE)=0,"",VLOOKUP($A23,parlvotes_lh!$A$11:$ZZ$200,26,FALSE)))</f>
        <v/>
      </c>
      <c r="L23" s="194" t="str">
        <f>IF(ISERROR(VLOOKUP($A23,parlvotes_lh!$A$11:$ZZ$200,46,FALSE))=TRUE,"",IF(VLOOKUP($A23,parlvotes_lh!$A$11:$ZZ$200,46,FALSE)=0,"",VLOOKUP($A23,parlvotes_lh!$A$11:$ZZ$200,46,FALSE)))</f>
        <v/>
      </c>
      <c r="M23" s="194" t="str">
        <f>IF(ISERROR(VLOOKUP($A23,parlvotes_lh!$A$11:$ZZ$200,66,FALSE))=TRUE,"",IF(VLOOKUP($A23,parlvotes_lh!$A$11:$ZZ$200,66,FALSE)=0,"",VLOOKUP($A23,parlvotes_lh!$A$11:$ZZ$200,66,FALSE)))</f>
        <v/>
      </c>
      <c r="N23" s="194" t="str">
        <f>IF(ISERROR(VLOOKUP($A23,parlvotes_lh!$A$11:$ZZ$200,86,FALSE))=TRUE,"",IF(VLOOKUP($A23,parlvotes_lh!$A$11:$ZZ$200,86,FALSE)=0,"",VLOOKUP($A23,parlvotes_lh!$A$11:$ZZ$200,86,FALSE)))</f>
        <v/>
      </c>
      <c r="O23" s="194" t="str">
        <f>IF(ISERROR(VLOOKUP($A23,parlvotes_lh!$A$11:$ZZ$200,106,FALSE))=TRUE,"",IF(VLOOKUP($A23,parlvotes_lh!$A$11:$ZZ$200,106,FALSE)=0,"",VLOOKUP($A23,parlvotes_lh!$A$11:$ZZ$200,106,FALSE)))</f>
        <v/>
      </c>
      <c r="P23" s="194" t="str">
        <f>IF(ISERROR(VLOOKUP($A23,parlvotes_lh!$A$11:$ZZ$200,126,FALSE))=TRUE,"",IF(VLOOKUP($A23,parlvotes_lh!$A$11:$ZZ$200,126,FALSE)=0,"",VLOOKUP($A23,parlvotes_lh!$A$11:$ZZ$200,126,FALSE)))</f>
        <v/>
      </c>
      <c r="Q23" s="195" t="str">
        <f>IF(ISERROR(VLOOKUP($A23,parlvotes_lh!$A$11:$ZZ$200,146,FALSE))=TRUE,"",IF(VLOOKUP($A23,parlvotes_lh!$A$11:$ZZ$200,146,FALSE)=0,"",VLOOKUP($A23,parlvotes_lh!$A$11:$ZZ$200,146,FALSE)))</f>
        <v/>
      </c>
      <c r="R23" s="195" t="str">
        <f>IF(ISERROR(VLOOKUP($A23,parlvotes_lh!$A$11:$ZZ$200,166,FALSE))=TRUE,"",IF(VLOOKUP($A23,parlvotes_lh!$A$11:$ZZ$200,166,FALSE)=0,"",VLOOKUP($A23,parlvotes_lh!$A$11:$ZZ$200,166,FALSE)))</f>
        <v/>
      </c>
      <c r="S23" s="195" t="str">
        <f>IF(ISERROR(VLOOKUP($A23,parlvotes_lh!$A$11:$ZZ$200,186,FALSE))=TRUE,"",IF(VLOOKUP($A23,parlvotes_lh!$A$11:$ZZ$200,186,FALSE)=0,"",VLOOKUP($A23,parlvotes_lh!$A$11:$ZZ$200,186,FALSE)))</f>
        <v/>
      </c>
      <c r="T23" s="195" t="str">
        <f>IF(ISERROR(VLOOKUP($A23,parlvotes_lh!$A$11:$ZZ$200,206,FALSE))=TRUE,"",IF(VLOOKUP($A23,parlvotes_lh!$A$11:$ZZ$200,206,FALSE)=0,"",VLOOKUP($A23,parlvotes_lh!$A$11:$ZZ$200,206,FALSE)))</f>
        <v/>
      </c>
      <c r="U23" s="195" t="str">
        <f>IF(ISERROR(VLOOKUP($A23,parlvotes_lh!$A$11:$ZZ$200,226,FALSE))=TRUE,"",IF(VLOOKUP($A23,parlvotes_lh!$A$11:$ZZ$200,226,FALSE)=0,"",VLOOKUP($A23,parlvotes_lh!$A$11:$ZZ$200,226,FALSE)))</f>
        <v/>
      </c>
      <c r="V23" s="195" t="str">
        <f>IF(ISERROR(VLOOKUP($A23,parlvotes_lh!$A$11:$ZZ$200,246,FALSE))=TRUE,"",IF(VLOOKUP($A23,parlvotes_lh!$A$11:$ZZ$200,246,FALSE)=0,"",VLOOKUP($A23,parlvotes_lh!$A$11:$ZZ$200,246,FALSE)))</f>
        <v/>
      </c>
      <c r="W23" s="195" t="str">
        <f>IF(ISERROR(VLOOKUP($A23,parlvotes_lh!$A$11:$ZZ$200,266,FALSE))=TRUE,"",IF(VLOOKUP($A23,parlvotes_lh!$A$11:$ZZ$200,266,FALSE)=0,"",VLOOKUP($A23,parlvotes_lh!$A$11:$ZZ$200,266,FALSE)))</f>
        <v/>
      </c>
      <c r="X23" s="195" t="str">
        <f>IF(ISERROR(VLOOKUP($A23,parlvotes_lh!$A$11:$ZZ$200,286,FALSE))=TRUE,"",IF(VLOOKUP($A23,parlvotes_lh!$A$11:$ZZ$200,286,FALSE)=0,"",VLOOKUP($A23,parlvotes_lh!$A$11:$ZZ$200,286,FALSE)))</f>
        <v/>
      </c>
      <c r="Y23" s="195" t="str">
        <f>IF(ISERROR(VLOOKUP($A23,parlvotes_lh!$A$11:$ZZ$200,306,FALSE))=TRUE,"",IF(VLOOKUP($A23,parlvotes_lh!$A$11:$ZZ$200,306,FALSE)=0,"",VLOOKUP($A23,parlvotes_lh!$A$11:$ZZ$200,306,FALSE)))</f>
        <v/>
      </c>
      <c r="Z23" s="195" t="str">
        <f>IF(ISERROR(VLOOKUP($A23,parlvotes_lh!$A$11:$ZZ$200,326,FALSE))=TRUE,"",IF(VLOOKUP($A23,parlvotes_lh!$A$11:$ZZ$200,326,FALSE)=0,"",VLOOKUP($A23,parlvotes_lh!$A$11:$ZZ$200,326,FALSE)))</f>
        <v/>
      </c>
      <c r="AA23" s="195" t="str">
        <f>IF(ISERROR(VLOOKUP($A23,parlvotes_lh!$A$11:$ZZ$200,346,FALSE))=TRUE,"",IF(VLOOKUP($A23,parlvotes_lh!$A$11:$ZZ$200,346,FALSE)=0,"",VLOOKUP($A23,parlvotes_lh!$A$11:$ZZ$200,346,FALSE)))</f>
        <v/>
      </c>
      <c r="AB23" s="195" t="str">
        <f>IF(ISERROR(VLOOKUP($A23,parlvotes_lh!$A$11:$ZZ$200,366,FALSE))=TRUE,"",IF(VLOOKUP($A23,parlvotes_lh!$A$11:$ZZ$200,366,FALSE)=0,"",VLOOKUP($A23,parlvotes_lh!$A$11:$ZZ$200,366,FALSE)))</f>
        <v/>
      </c>
      <c r="AC23" s="195" t="str">
        <f>IF(ISERROR(VLOOKUP($A23,parlvotes_lh!$A$11:$ZZ$200,386,FALSE))=TRUE,"",IF(VLOOKUP($A23,parlvotes_lh!$A$11:$ZZ$200,386,FALSE)=0,"",VLOOKUP($A23,parlvotes_lh!$A$11:$ZZ$200,386,FALSE)))</f>
        <v/>
      </c>
    </row>
    <row r="24" spans="1:38" ht="13.5" customHeight="1">
      <c r="A24" s="189" t="str">
        <f>IF(info_parties!A24="","",info_parties!A24)</f>
        <v>nl_gpv-rpf01</v>
      </c>
      <c r="B24" s="101" t="str">
        <f>IF(A24="","",MID(info_weblinks!$C$3,32,3))</f>
        <v>nld</v>
      </c>
      <c r="C24" s="101" t="str">
        <f>IF(info_parties!G24="","",info_parties!G24)</f>
        <v>Reformed Political Union-Reformed Political Federation</v>
      </c>
      <c r="D24" s="101" t="str">
        <f>IF(info_parties!K24="","",info_parties!K24)</f>
        <v>Gereformeerd Politiek Verbond &amp; Reformatorische Politieke Federatie</v>
      </c>
      <c r="E24" s="101" t="str">
        <f>IF(info_parties!H24="","",info_parties!H24)</f>
        <v>GPV-RPF</v>
      </c>
      <c r="F24" s="190" t="str">
        <f t="shared" si="0"/>
        <v/>
      </c>
      <c r="G24" s="191" t="str">
        <f t="shared" si="1"/>
        <v/>
      </c>
      <c r="H24" s="192" t="str">
        <f t="shared" si="2"/>
        <v/>
      </c>
      <c r="I24" s="193" t="str">
        <f t="shared" si="3"/>
        <v/>
      </c>
      <c r="J24" s="194" t="str">
        <f>IF(ISERROR(VLOOKUP($A24,parlvotes_lh!$A$11:$ZZ$200,6,FALSE))=TRUE,"",IF(VLOOKUP($A24,parlvotes_lh!$A$11:$ZZ$200,6,FALSE)=0,"",VLOOKUP($A24,parlvotes_lh!$A$11:$ZZ$200,6,FALSE)))</f>
        <v/>
      </c>
      <c r="K24" s="194" t="str">
        <f>IF(ISERROR(VLOOKUP($A24,parlvotes_lh!$A$11:$ZZ$200,26,FALSE))=TRUE,"",IF(VLOOKUP($A24,parlvotes_lh!$A$11:$ZZ$200,26,FALSE)=0,"",VLOOKUP($A24,parlvotes_lh!$A$11:$ZZ$200,26,FALSE)))</f>
        <v/>
      </c>
      <c r="L24" s="194" t="str">
        <f>IF(ISERROR(VLOOKUP($A24,parlvotes_lh!$A$11:$ZZ$200,46,FALSE))=TRUE,"",IF(VLOOKUP($A24,parlvotes_lh!$A$11:$ZZ$200,46,FALSE)=0,"",VLOOKUP($A24,parlvotes_lh!$A$11:$ZZ$200,46,FALSE)))</f>
        <v/>
      </c>
      <c r="M24" s="194" t="str">
        <f>IF(ISERROR(VLOOKUP($A24,parlvotes_lh!$A$11:$ZZ$200,66,FALSE))=TRUE,"",IF(VLOOKUP($A24,parlvotes_lh!$A$11:$ZZ$200,66,FALSE)=0,"",VLOOKUP($A24,parlvotes_lh!$A$11:$ZZ$200,66,FALSE)))</f>
        <v/>
      </c>
      <c r="N24" s="194" t="str">
        <f>IF(ISERROR(VLOOKUP($A24,parlvotes_lh!$A$11:$ZZ$200,86,FALSE))=TRUE,"",IF(VLOOKUP($A24,parlvotes_lh!$A$11:$ZZ$200,86,FALSE)=0,"",VLOOKUP($A24,parlvotes_lh!$A$11:$ZZ$200,86,FALSE)))</f>
        <v/>
      </c>
      <c r="O24" s="194" t="str">
        <f>IF(ISERROR(VLOOKUP($A24,parlvotes_lh!$A$11:$ZZ$200,106,FALSE))=TRUE,"",IF(VLOOKUP($A24,parlvotes_lh!$A$11:$ZZ$200,106,FALSE)=0,"",VLOOKUP($A24,parlvotes_lh!$A$11:$ZZ$200,106,FALSE)))</f>
        <v/>
      </c>
      <c r="P24" s="194" t="str">
        <f>IF(ISERROR(VLOOKUP($A24,parlvotes_lh!$A$11:$ZZ$200,126,FALSE))=TRUE,"",IF(VLOOKUP($A24,parlvotes_lh!$A$11:$ZZ$200,126,FALSE)=0,"",VLOOKUP($A24,parlvotes_lh!$A$11:$ZZ$200,126,FALSE)))</f>
        <v/>
      </c>
      <c r="Q24" s="195" t="str">
        <f>IF(ISERROR(VLOOKUP($A24,parlvotes_lh!$A$11:$ZZ$200,146,FALSE))=TRUE,"",IF(VLOOKUP($A24,parlvotes_lh!$A$11:$ZZ$200,146,FALSE)=0,"",VLOOKUP($A24,parlvotes_lh!$A$11:$ZZ$200,146,FALSE)))</f>
        <v/>
      </c>
      <c r="R24" s="195" t="str">
        <f>IF(ISERROR(VLOOKUP($A24,parlvotes_lh!$A$11:$ZZ$200,166,FALSE))=TRUE,"",IF(VLOOKUP($A24,parlvotes_lh!$A$11:$ZZ$200,166,FALSE)=0,"",VLOOKUP($A24,parlvotes_lh!$A$11:$ZZ$200,166,FALSE)))</f>
        <v/>
      </c>
      <c r="S24" s="195" t="str">
        <f>IF(ISERROR(VLOOKUP($A24,parlvotes_lh!$A$11:$ZZ$200,186,FALSE))=TRUE,"",IF(VLOOKUP($A24,parlvotes_lh!$A$11:$ZZ$200,186,FALSE)=0,"",VLOOKUP($A24,parlvotes_lh!$A$11:$ZZ$200,186,FALSE)))</f>
        <v/>
      </c>
      <c r="T24" s="195" t="str">
        <f>IF(ISERROR(VLOOKUP($A24,parlvotes_lh!$A$11:$ZZ$200,206,FALSE))=TRUE,"",IF(VLOOKUP($A24,parlvotes_lh!$A$11:$ZZ$200,206,FALSE)=0,"",VLOOKUP($A24,parlvotes_lh!$A$11:$ZZ$200,206,FALSE)))</f>
        <v/>
      </c>
      <c r="U24" s="195" t="str">
        <f>IF(ISERROR(VLOOKUP($A24,parlvotes_lh!$A$11:$ZZ$200,226,FALSE))=TRUE,"",IF(VLOOKUP($A24,parlvotes_lh!$A$11:$ZZ$200,226,FALSE)=0,"",VLOOKUP($A24,parlvotes_lh!$A$11:$ZZ$200,226,FALSE)))</f>
        <v/>
      </c>
      <c r="V24" s="195" t="str">
        <f>IF(ISERROR(VLOOKUP($A24,parlvotes_lh!$A$11:$ZZ$200,246,FALSE))=TRUE,"",IF(VLOOKUP($A24,parlvotes_lh!$A$11:$ZZ$200,246,FALSE)=0,"",VLOOKUP($A24,parlvotes_lh!$A$11:$ZZ$200,246,FALSE)))</f>
        <v/>
      </c>
      <c r="W24" s="195" t="str">
        <f>IF(ISERROR(VLOOKUP($A24,parlvotes_lh!$A$11:$ZZ$200,266,FALSE))=TRUE,"",IF(VLOOKUP($A24,parlvotes_lh!$A$11:$ZZ$200,266,FALSE)=0,"",VLOOKUP($A24,parlvotes_lh!$A$11:$ZZ$200,266,FALSE)))</f>
        <v/>
      </c>
      <c r="X24" s="195" t="str">
        <f>IF(ISERROR(VLOOKUP($A24,parlvotes_lh!$A$11:$ZZ$200,286,FALSE))=TRUE,"",IF(VLOOKUP($A24,parlvotes_lh!$A$11:$ZZ$200,286,FALSE)=0,"",VLOOKUP($A24,parlvotes_lh!$A$11:$ZZ$200,286,FALSE)))</f>
        <v/>
      </c>
      <c r="Y24" s="195" t="str">
        <f>IF(ISERROR(VLOOKUP($A24,parlvotes_lh!$A$11:$ZZ$200,306,FALSE))=TRUE,"",IF(VLOOKUP($A24,parlvotes_lh!$A$11:$ZZ$200,306,FALSE)=0,"",VLOOKUP($A24,parlvotes_lh!$A$11:$ZZ$200,306,FALSE)))</f>
        <v/>
      </c>
      <c r="Z24" s="195" t="str">
        <f>IF(ISERROR(VLOOKUP($A24,parlvotes_lh!$A$11:$ZZ$200,326,FALSE))=TRUE,"",IF(VLOOKUP($A24,parlvotes_lh!$A$11:$ZZ$200,326,FALSE)=0,"",VLOOKUP($A24,parlvotes_lh!$A$11:$ZZ$200,326,FALSE)))</f>
        <v/>
      </c>
      <c r="AA24" s="195" t="str">
        <f>IF(ISERROR(VLOOKUP($A24,parlvotes_lh!$A$11:$ZZ$200,346,FALSE))=TRUE,"",IF(VLOOKUP($A24,parlvotes_lh!$A$11:$ZZ$200,346,FALSE)=0,"",VLOOKUP($A24,parlvotes_lh!$A$11:$ZZ$200,346,FALSE)))</f>
        <v/>
      </c>
      <c r="AB24" s="195" t="str">
        <f>IF(ISERROR(VLOOKUP($A24,parlvotes_lh!$A$11:$ZZ$200,366,FALSE))=TRUE,"",IF(VLOOKUP($A24,parlvotes_lh!$A$11:$ZZ$200,366,FALSE)=0,"",VLOOKUP($A24,parlvotes_lh!$A$11:$ZZ$200,366,FALSE)))</f>
        <v/>
      </c>
      <c r="AC24" s="195" t="str">
        <f>IF(ISERROR(VLOOKUP($A24,parlvotes_lh!$A$11:$ZZ$200,386,FALSE))=TRUE,"",IF(VLOOKUP($A24,parlvotes_lh!$A$11:$ZZ$200,386,FALSE)=0,"",VLOOKUP($A24,parlvotes_lh!$A$11:$ZZ$200,386,FALSE)))</f>
        <v/>
      </c>
    </row>
    <row r="25" spans="1:38" ht="13.5" customHeight="1">
      <c r="A25" s="189" t="str">
        <f>IF(info_parties!A25="","",info_parties!A25)</f>
        <v>nl_osf01</v>
      </c>
      <c r="B25" s="101" t="str">
        <f>IF(A25="","",MID(info_weblinks!$C$3,32,3))</f>
        <v>nld</v>
      </c>
      <c r="C25" s="101" t="str">
        <f>IF(info_parties!G25="","",info_parties!G25)</f>
        <v>Independent Senate Group</v>
      </c>
      <c r="D25" s="101" t="str">
        <f>IF(info_parties!K25="","",info_parties!K25)</f>
        <v>Onafhankelijke Senaats Fractie</v>
      </c>
      <c r="E25" s="101" t="str">
        <f>IF(info_parties!H25="","",info_parties!H25)</f>
        <v>OSF</v>
      </c>
      <c r="F25" s="190" t="str">
        <f t="shared" si="0"/>
        <v/>
      </c>
      <c r="G25" s="191" t="str">
        <f t="shared" si="1"/>
        <v/>
      </c>
      <c r="H25" s="192" t="str">
        <f t="shared" si="2"/>
        <v/>
      </c>
      <c r="I25" s="193" t="str">
        <f t="shared" si="3"/>
        <v/>
      </c>
      <c r="J25" s="194" t="str">
        <f>IF(ISERROR(VLOOKUP($A25,parlvotes_lh!$A$11:$ZZ$200,6,FALSE))=TRUE,"",IF(VLOOKUP($A25,parlvotes_lh!$A$11:$ZZ$200,6,FALSE)=0,"",VLOOKUP($A25,parlvotes_lh!$A$11:$ZZ$200,6,FALSE)))</f>
        <v/>
      </c>
      <c r="K25" s="194" t="str">
        <f>IF(ISERROR(VLOOKUP($A25,parlvotes_lh!$A$11:$ZZ$200,26,FALSE))=TRUE,"",IF(VLOOKUP($A25,parlvotes_lh!$A$11:$ZZ$200,26,FALSE)=0,"",VLOOKUP($A25,parlvotes_lh!$A$11:$ZZ$200,26,FALSE)))</f>
        <v/>
      </c>
      <c r="L25" s="194" t="str">
        <f>IF(ISERROR(VLOOKUP($A25,parlvotes_lh!$A$11:$ZZ$200,46,FALSE))=TRUE,"",IF(VLOOKUP($A25,parlvotes_lh!$A$11:$ZZ$200,46,FALSE)=0,"",VLOOKUP($A25,parlvotes_lh!$A$11:$ZZ$200,46,FALSE)))</f>
        <v/>
      </c>
      <c r="M25" s="194" t="str">
        <f>IF(ISERROR(VLOOKUP($A25,parlvotes_lh!$A$11:$ZZ$200,66,FALSE))=TRUE,"",IF(VLOOKUP($A25,parlvotes_lh!$A$11:$ZZ$200,66,FALSE)=0,"",VLOOKUP($A25,parlvotes_lh!$A$11:$ZZ$200,66,FALSE)))</f>
        <v/>
      </c>
      <c r="N25" s="194" t="str">
        <f>IF(ISERROR(VLOOKUP($A25,parlvotes_lh!$A$11:$ZZ$200,86,FALSE))=TRUE,"",IF(VLOOKUP($A25,parlvotes_lh!$A$11:$ZZ$200,86,FALSE)=0,"",VLOOKUP($A25,parlvotes_lh!$A$11:$ZZ$200,86,FALSE)))</f>
        <v/>
      </c>
      <c r="O25" s="194" t="str">
        <f>IF(ISERROR(VLOOKUP($A25,parlvotes_lh!$A$11:$ZZ$200,106,FALSE))=TRUE,"",IF(VLOOKUP($A25,parlvotes_lh!$A$11:$ZZ$200,106,FALSE)=0,"",VLOOKUP($A25,parlvotes_lh!$A$11:$ZZ$200,106,FALSE)))</f>
        <v/>
      </c>
      <c r="P25" s="194" t="str">
        <f>IF(ISERROR(VLOOKUP($A25,parlvotes_lh!$A$11:$ZZ$200,126,FALSE))=TRUE,"",IF(VLOOKUP($A25,parlvotes_lh!$A$11:$ZZ$200,126,FALSE)=0,"",VLOOKUP($A25,parlvotes_lh!$A$11:$ZZ$200,126,FALSE)))</f>
        <v/>
      </c>
      <c r="Q25" s="195" t="str">
        <f>IF(ISERROR(VLOOKUP($A25,parlvotes_lh!$A$11:$ZZ$200,146,FALSE))=TRUE,"",IF(VLOOKUP($A25,parlvotes_lh!$A$11:$ZZ$200,146,FALSE)=0,"",VLOOKUP($A25,parlvotes_lh!$A$11:$ZZ$200,146,FALSE)))</f>
        <v/>
      </c>
      <c r="R25" s="195" t="str">
        <f>IF(ISERROR(VLOOKUP($A25,parlvotes_lh!$A$11:$ZZ$200,166,FALSE))=TRUE,"",IF(VLOOKUP($A25,parlvotes_lh!$A$11:$ZZ$200,166,FALSE)=0,"",VLOOKUP($A25,parlvotes_lh!$A$11:$ZZ$200,166,FALSE)))</f>
        <v/>
      </c>
      <c r="S25" s="195" t="str">
        <f>IF(ISERROR(VLOOKUP($A25,parlvotes_lh!$A$11:$ZZ$200,186,FALSE))=TRUE,"",IF(VLOOKUP($A25,parlvotes_lh!$A$11:$ZZ$200,186,FALSE)=0,"",VLOOKUP($A25,parlvotes_lh!$A$11:$ZZ$200,186,FALSE)))</f>
        <v/>
      </c>
      <c r="T25" s="195" t="str">
        <f>IF(ISERROR(VLOOKUP($A25,parlvotes_lh!$A$11:$ZZ$200,206,FALSE))=TRUE,"",IF(VLOOKUP($A25,parlvotes_lh!$A$11:$ZZ$200,206,FALSE)=0,"",VLOOKUP($A25,parlvotes_lh!$A$11:$ZZ$200,206,FALSE)))</f>
        <v/>
      </c>
      <c r="U25" s="195" t="str">
        <f>IF(ISERROR(VLOOKUP($A25,parlvotes_lh!$A$11:$ZZ$200,226,FALSE))=TRUE,"",IF(VLOOKUP($A25,parlvotes_lh!$A$11:$ZZ$200,226,FALSE)=0,"",VLOOKUP($A25,parlvotes_lh!$A$11:$ZZ$200,226,FALSE)))</f>
        <v/>
      </c>
      <c r="V25" s="195" t="str">
        <f>IF(ISERROR(VLOOKUP($A25,parlvotes_lh!$A$11:$ZZ$200,246,FALSE))=TRUE,"",IF(VLOOKUP($A25,parlvotes_lh!$A$11:$ZZ$200,246,FALSE)=0,"",VLOOKUP($A25,parlvotes_lh!$A$11:$ZZ$200,246,FALSE)))</f>
        <v/>
      </c>
      <c r="W25" s="195" t="str">
        <f>IF(ISERROR(VLOOKUP($A25,parlvotes_lh!$A$11:$ZZ$200,266,FALSE))=TRUE,"",IF(VLOOKUP($A25,parlvotes_lh!$A$11:$ZZ$200,266,FALSE)=0,"",VLOOKUP($A25,parlvotes_lh!$A$11:$ZZ$200,266,FALSE)))</f>
        <v/>
      </c>
      <c r="X25" s="195" t="str">
        <f>IF(ISERROR(VLOOKUP($A25,parlvotes_lh!$A$11:$ZZ$200,286,FALSE))=TRUE,"",IF(VLOOKUP($A25,parlvotes_lh!$A$11:$ZZ$200,286,FALSE)=0,"",VLOOKUP($A25,parlvotes_lh!$A$11:$ZZ$200,286,FALSE)))</f>
        <v/>
      </c>
      <c r="Y25" s="195" t="str">
        <f>IF(ISERROR(VLOOKUP($A25,parlvotes_lh!$A$11:$ZZ$200,306,FALSE))=TRUE,"",IF(VLOOKUP($A25,parlvotes_lh!$A$11:$ZZ$200,306,FALSE)=0,"",VLOOKUP($A25,parlvotes_lh!$A$11:$ZZ$200,306,FALSE)))</f>
        <v/>
      </c>
      <c r="Z25" s="195" t="str">
        <f>IF(ISERROR(VLOOKUP($A25,parlvotes_lh!$A$11:$ZZ$200,326,FALSE))=TRUE,"",IF(VLOOKUP($A25,parlvotes_lh!$A$11:$ZZ$200,326,FALSE)=0,"",VLOOKUP($A25,parlvotes_lh!$A$11:$ZZ$200,326,FALSE)))</f>
        <v/>
      </c>
      <c r="AA25" s="195" t="str">
        <f>IF(ISERROR(VLOOKUP($A25,parlvotes_lh!$A$11:$ZZ$200,346,FALSE))=TRUE,"",IF(VLOOKUP($A25,parlvotes_lh!$A$11:$ZZ$200,346,FALSE)=0,"",VLOOKUP($A25,parlvotes_lh!$A$11:$ZZ$200,346,FALSE)))</f>
        <v/>
      </c>
      <c r="AB25" s="195" t="str">
        <f>IF(ISERROR(VLOOKUP($A25,parlvotes_lh!$A$11:$ZZ$200,366,FALSE))=TRUE,"",IF(VLOOKUP($A25,parlvotes_lh!$A$11:$ZZ$200,366,FALSE)=0,"",VLOOKUP($A25,parlvotes_lh!$A$11:$ZZ$200,366,FALSE)))</f>
        <v/>
      </c>
      <c r="AC25" s="195" t="str">
        <f>IF(ISERROR(VLOOKUP($A25,parlvotes_lh!$A$11:$ZZ$200,386,FALSE))=TRUE,"",IF(VLOOKUP($A25,parlvotes_lh!$A$11:$ZZ$200,386,FALSE)=0,"",VLOOKUP($A25,parlvotes_lh!$A$11:$ZZ$200,386,FALSE)))</f>
        <v/>
      </c>
    </row>
    <row r="26" spans="1:38" ht="13.5" customHeight="1">
      <c r="A26" s="189" t="str">
        <f>IF(info_parties!A26="","",info_parties!A26)</f>
        <v>nl_sgp-gpf-rpf01</v>
      </c>
      <c r="B26" s="101" t="str">
        <f>IF(A26="","",MID(info_weblinks!$C$3,32,3))</f>
        <v>nld</v>
      </c>
      <c r="C26" s="101" t="str">
        <f>IF(info_parties!G26="","",info_parties!G26)</f>
        <v>Political Reformed Party-Reformed Political Union-Reformed Political Federation</v>
      </c>
      <c r="D26" s="101" t="str">
        <f>IF(info_parties!K26="","",info_parties!K26)</f>
        <v>/Staatkundig Gereformeerde Partij- Gereformeerd Politiek Verbond-Gereformeerde Politieke Federatie</v>
      </c>
      <c r="E26" s="101" t="str">
        <f>IF(info_parties!H26="","",info_parties!H26)</f>
        <v xml:space="preserve"> SGP-GPV-RPF</v>
      </c>
      <c r="F26" s="190" t="str">
        <f t="shared" si="0"/>
        <v/>
      </c>
      <c r="G26" s="191" t="str">
        <f t="shared" si="1"/>
        <v/>
      </c>
      <c r="H26" s="192" t="str">
        <f t="shared" si="2"/>
        <v/>
      </c>
      <c r="I26" s="193" t="str">
        <f t="shared" si="3"/>
        <v/>
      </c>
      <c r="J26" s="194" t="str">
        <f>IF(ISERROR(VLOOKUP($A26,parlvotes_lh!$A$11:$ZZ$200,6,FALSE))=TRUE,"",IF(VLOOKUP($A26,parlvotes_lh!$A$11:$ZZ$200,6,FALSE)=0,"",VLOOKUP($A26,parlvotes_lh!$A$11:$ZZ$200,6,FALSE)))</f>
        <v/>
      </c>
      <c r="K26" s="194" t="str">
        <f>IF(ISERROR(VLOOKUP($A26,parlvotes_lh!$A$11:$ZZ$200,26,FALSE))=TRUE,"",IF(VLOOKUP($A26,parlvotes_lh!$A$11:$ZZ$200,26,FALSE)=0,"",VLOOKUP($A26,parlvotes_lh!$A$11:$ZZ$200,26,FALSE)))</f>
        <v/>
      </c>
      <c r="L26" s="194" t="str">
        <f>IF(ISERROR(VLOOKUP($A26,parlvotes_lh!$A$11:$ZZ$200,46,FALSE))=TRUE,"",IF(VLOOKUP($A26,parlvotes_lh!$A$11:$ZZ$200,46,FALSE)=0,"",VLOOKUP($A26,parlvotes_lh!$A$11:$ZZ$200,46,FALSE)))</f>
        <v/>
      </c>
      <c r="M26" s="194" t="str">
        <f>IF(ISERROR(VLOOKUP($A26,parlvotes_lh!$A$11:$ZZ$200,66,FALSE))=TRUE,"",IF(VLOOKUP($A26,parlvotes_lh!$A$11:$ZZ$200,66,FALSE)=0,"",VLOOKUP($A26,parlvotes_lh!$A$11:$ZZ$200,66,FALSE)))</f>
        <v/>
      </c>
      <c r="N26" s="194" t="str">
        <f>IF(ISERROR(VLOOKUP($A26,parlvotes_lh!$A$11:$ZZ$200,86,FALSE))=TRUE,"",IF(VLOOKUP($A26,parlvotes_lh!$A$11:$ZZ$200,86,FALSE)=0,"",VLOOKUP($A26,parlvotes_lh!$A$11:$ZZ$200,86,FALSE)))</f>
        <v/>
      </c>
      <c r="O26" s="194" t="str">
        <f>IF(ISERROR(VLOOKUP($A26,parlvotes_lh!$A$11:$ZZ$200,106,FALSE))=TRUE,"",IF(VLOOKUP($A26,parlvotes_lh!$A$11:$ZZ$200,106,FALSE)=0,"",VLOOKUP($A26,parlvotes_lh!$A$11:$ZZ$200,106,FALSE)))</f>
        <v/>
      </c>
      <c r="P26" s="194" t="str">
        <f>IF(ISERROR(VLOOKUP($A26,parlvotes_lh!$A$11:$ZZ$200,126,FALSE))=TRUE,"",IF(VLOOKUP($A26,parlvotes_lh!$A$11:$ZZ$200,126,FALSE)=0,"",VLOOKUP($A26,parlvotes_lh!$A$11:$ZZ$200,126,FALSE)))</f>
        <v/>
      </c>
      <c r="Q26" s="195" t="str">
        <f>IF(ISERROR(VLOOKUP($A26,parlvotes_lh!$A$11:$ZZ$200,146,FALSE))=TRUE,"",IF(VLOOKUP($A26,parlvotes_lh!$A$11:$ZZ$200,146,FALSE)=0,"",VLOOKUP($A26,parlvotes_lh!$A$11:$ZZ$200,146,FALSE)))</f>
        <v/>
      </c>
      <c r="R26" s="195" t="str">
        <f>IF(ISERROR(VLOOKUP($A26,parlvotes_lh!$A$11:$ZZ$200,166,FALSE))=TRUE,"",IF(VLOOKUP($A26,parlvotes_lh!$A$11:$ZZ$200,166,FALSE)=0,"",VLOOKUP($A26,parlvotes_lh!$A$11:$ZZ$200,166,FALSE)))</f>
        <v/>
      </c>
      <c r="S26" s="195" t="str">
        <f>IF(ISERROR(VLOOKUP($A26,parlvotes_lh!$A$11:$ZZ$200,186,FALSE))=TRUE,"",IF(VLOOKUP($A26,parlvotes_lh!$A$11:$ZZ$200,186,FALSE)=0,"",VLOOKUP($A26,parlvotes_lh!$A$11:$ZZ$200,186,FALSE)))</f>
        <v/>
      </c>
      <c r="T26" s="195" t="str">
        <f>IF(ISERROR(VLOOKUP($A26,parlvotes_lh!$A$11:$ZZ$200,206,FALSE))=TRUE,"",IF(VLOOKUP($A26,parlvotes_lh!$A$11:$ZZ$200,206,FALSE)=0,"",VLOOKUP($A26,parlvotes_lh!$A$11:$ZZ$200,206,FALSE)))</f>
        <v/>
      </c>
      <c r="U26" s="195" t="str">
        <f>IF(ISERROR(VLOOKUP($A26,parlvotes_lh!$A$11:$ZZ$200,226,FALSE))=TRUE,"",IF(VLOOKUP($A26,parlvotes_lh!$A$11:$ZZ$200,226,FALSE)=0,"",VLOOKUP($A26,parlvotes_lh!$A$11:$ZZ$200,226,FALSE)))</f>
        <v/>
      </c>
      <c r="V26" s="195" t="str">
        <f>IF(ISERROR(VLOOKUP($A26,parlvotes_lh!$A$11:$ZZ$200,246,FALSE))=TRUE,"",IF(VLOOKUP($A26,parlvotes_lh!$A$11:$ZZ$200,246,FALSE)=0,"",VLOOKUP($A26,parlvotes_lh!$A$11:$ZZ$200,246,FALSE)))</f>
        <v/>
      </c>
      <c r="W26" s="195" t="str">
        <f>IF(ISERROR(VLOOKUP($A26,parlvotes_lh!$A$11:$ZZ$200,266,FALSE))=TRUE,"",IF(VLOOKUP($A26,parlvotes_lh!$A$11:$ZZ$200,266,FALSE)=0,"",VLOOKUP($A26,parlvotes_lh!$A$11:$ZZ$200,266,FALSE)))</f>
        <v/>
      </c>
      <c r="X26" s="195" t="str">
        <f>IF(ISERROR(VLOOKUP($A26,parlvotes_lh!$A$11:$ZZ$200,286,FALSE))=TRUE,"",IF(VLOOKUP($A26,parlvotes_lh!$A$11:$ZZ$200,286,FALSE)=0,"",VLOOKUP($A26,parlvotes_lh!$A$11:$ZZ$200,286,FALSE)))</f>
        <v/>
      </c>
      <c r="Y26" s="195" t="str">
        <f>IF(ISERROR(VLOOKUP($A26,parlvotes_lh!$A$11:$ZZ$200,306,FALSE))=TRUE,"",IF(VLOOKUP($A26,parlvotes_lh!$A$11:$ZZ$200,306,FALSE)=0,"",VLOOKUP($A26,parlvotes_lh!$A$11:$ZZ$200,306,FALSE)))</f>
        <v/>
      </c>
      <c r="Z26" s="195" t="str">
        <f>IF(ISERROR(VLOOKUP($A26,parlvotes_lh!$A$11:$ZZ$200,326,FALSE))=TRUE,"",IF(VLOOKUP($A26,parlvotes_lh!$A$11:$ZZ$200,326,FALSE)=0,"",VLOOKUP($A26,parlvotes_lh!$A$11:$ZZ$200,326,FALSE)))</f>
        <v/>
      </c>
      <c r="AA26" s="195" t="str">
        <f>IF(ISERROR(VLOOKUP($A26,parlvotes_lh!$A$11:$ZZ$200,346,FALSE))=TRUE,"",IF(VLOOKUP($A26,parlvotes_lh!$A$11:$ZZ$200,346,FALSE)=0,"",VLOOKUP($A26,parlvotes_lh!$A$11:$ZZ$200,346,FALSE)))</f>
        <v/>
      </c>
      <c r="AB26" s="195" t="str">
        <f>IF(ISERROR(VLOOKUP($A26,parlvotes_lh!$A$11:$ZZ$200,366,FALSE))=TRUE,"",IF(VLOOKUP($A26,parlvotes_lh!$A$11:$ZZ$200,366,FALSE)=0,"",VLOOKUP($A26,parlvotes_lh!$A$11:$ZZ$200,366,FALSE)))</f>
        <v/>
      </c>
      <c r="AC26" s="195" t="str">
        <f>IF(ISERROR(VLOOKUP($A26,parlvotes_lh!$A$11:$ZZ$200,386,FALSE))=TRUE,"",IF(VLOOKUP($A26,parlvotes_lh!$A$11:$ZZ$200,386,FALSE)=0,"",VLOOKUP($A26,parlvotes_lh!$A$11:$ZZ$200,386,FALSE)))</f>
        <v/>
      </c>
    </row>
    <row r="27" spans="1:38" ht="13.5" customHeight="1">
      <c r="A27" s="189" t="str">
        <f>IF(info_parties!A27="","",info_parties!A27)</f>
        <v>nl_ebt01</v>
      </c>
      <c r="B27" s="101" t="str">
        <f>IF(A27="","",MID(info_weblinks!$C$3,32,3))</f>
        <v>nld</v>
      </c>
      <c r="C27" s="101" t="str">
        <f>IF(info_parties!G27="","",info_parties!G27)</f>
        <v>A better future</v>
      </c>
      <c r="D27" s="101" t="str">
        <f>IF(info_parties!K27="","",info_parties!K27)</f>
        <v>Een betere toekomst</v>
      </c>
      <c r="E27" s="101" t="str">
        <f>IF(info_parties!H27="","",info_parties!H27)</f>
        <v>EBT</v>
      </c>
      <c r="F27" s="190" t="str">
        <f t="shared" si="0"/>
        <v/>
      </c>
      <c r="G27" s="191" t="str">
        <f t="shared" si="1"/>
        <v/>
      </c>
      <c r="H27" s="192" t="str">
        <f t="shared" si="2"/>
        <v/>
      </c>
      <c r="I27" s="193" t="str">
        <f t="shared" si="3"/>
        <v/>
      </c>
      <c r="J27" s="194" t="str">
        <f>IF(ISERROR(VLOOKUP($A27,parlvotes_lh!$A$11:$ZZ$200,6,FALSE))=TRUE,"",IF(VLOOKUP($A27,parlvotes_lh!$A$11:$ZZ$200,6,FALSE)=0,"",VLOOKUP($A27,parlvotes_lh!$A$11:$ZZ$200,6,FALSE)))</f>
        <v/>
      </c>
      <c r="K27" s="194" t="str">
        <f>IF(ISERROR(VLOOKUP($A27,parlvotes_lh!$A$11:$ZZ$200,26,FALSE))=TRUE,"",IF(VLOOKUP($A27,parlvotes_lh!$A$11:$ZZ$200,26,FALSE)=0,"",VLOOKUP($A27,parlvotes_lh!$A$11:$ZZ$200,26,FALSE)))</f>
        <v/>
      </c>
      <c r="L27" s="194" t="str">
        <f>IF(ISERROR(VLOOKUP($A27,parlvotes_lh!$A$11:$ZZ$200,46,FALSE))=TRUE,"",IF(VLOOKUP($A27,parlvotes_lh!$A$11:$ZZ$200,46,FALSE)=0,"",VLOOKUP($A27,parlvotes_lh!$A$11:$ZZ$200,46,FALSE)))</f>
        <v/>
      </c>
      <c r="M27" s="194" t="str">
        <f>IF(ISERROR(VLOOKUP($A27,parlvotes_lh!$A$11:$ZZ$200,66,FALSE))=TRUE,"",IF(VLOOKUP($A27,parlvotes_lh!$A$11:$ZZ$200,66,FALSE)=0,"",VLOOKUP($A27,parlvotes_lh!$A$11:$ZZ$200,66,FALSE)))</f>
        <v/>
      </c>
      <c r="N27" s="194" t="str">
        <f>IF(ISERROR(VLOOKUP($A27,parlvotes_lh!$A$11:$ZZ$200,86,FALSE))=TRUE,"",IF(VLOOKUP($A27,parlvotes_lh!$A$11:$ZZ$200,86,FALSE)=0,"",VLOOKUP($A27,parlvotes_lh!$A$11:$ZZ$200,86,FALSE)))</f>
        <v/>
      </c>
      <c r="O27" s="194" t="str">
        <f>IF(ISERROR(VLOOKUP($A27,parlvotes_lh!$A$11:$ZZ$200,106,FALSE))=TRUE,"",IF(VLOOKUP($A27,parlvotes_lh!$A$11:$ZZ$200,106,FALSE)=0,"",VLOOKUP($A27,parlvotes_lh!$A$11:$ZZ$200,106,FALSE)))</f>
        <v/>
      </c>
      <c r="P27" s="194" t="str">
        <f>IF(ISERROR(VLOOKUP($A27,parlvotes_lh!$A$11:$ZZ$200,126,FALSE))=TRUE,"",IF(VLOOKUP($A27,parlvotes_lh!$A$11:$ZZ$200,126,FALSE)=0,"",VLOOKUP($A27,parlvotes_lh!$A$11:$ZZ$200,126,FALSE)))</f>
        <v/>
      </c>
      <c r="Q27" s="195" t="str">
        <f>IF(ISERROR(VLOOKUP($A27,parlvotes_lh!$A$11:$ZZ$200,146,FALSE))=TRUE,"",IF(VLOOKUP($A27,parlvotes_lh!$A$11:$ZZ$200,146,FALSE)=0,"",VLOOKUP($A27,parlvotes_lh!$A$11:$ZZ$200,146,FALSE)))</f>
        <v/>
      </c>
      <c r="R27" s="195" t="str">
        <f>IF(ISERROR(VLOOKUP($A27,parlvotes_lh!$A$11:$ZZ$200,166,FALSE))=TRUE,"",IF(VLOOKUP($A27,parlvotes_lh!$A$11:$ZZ$200,166,FALSE)=0,"",VLOOKUP($A27,parlvotes_lh!$A$11:$ZZ$200,166,FALSE)))</f>
        <v/>
      </c>
      <c r="S27" s="195" t="str">
        <f>IF(ISERROR(VLOOKUP($A27,parlvotes_lh!$A$11:$ZZ$200,186,FALSE))=TRUE,"",IF(VLOOKUP($A27,parlvotes_lh!$A$11:$ZZ$200,186,FALSE)=0,"",VLOOKUP($A27,parlvotes_lh!$A$11:$ZZ$200,186,FALSE)))</f>
        <v/>
      </c>
      <c r="T27" s="195" t="str">
        <f>IF(ISERROR(VLOOKUP($A27,parlvotes_lh!$A$11:$ZZ$200,206,FALSE))=TRUE,"",IF(VLOOKUP($A27,parlvotes_lh!$A$11:$ZZ$200,206,FALSE)=0,"",VLOOKUP($A27,parlvotes_lh!$A$11:$ZZ$200,206,FALSE)))</f>
        <v/>
      </c>
      <c r="U27" s="195" t="str">
        <f>IF(ISERROR(VLOOKUP($A27,parlvotes_lh!$A$11:$ZZ$200,226,FALSE))=TRUE,"",IF(VLOOKUP($A27,parlvotes_lh!$A$11:$ZZ$200,226,FALSE)=0,"",VLOOKUP($A27,parlvotes_lh!$A$11:$ZZ$200,226,FALSE)))</f>
        <v/>
      </c>
      <c r="V27" s="195" t="str">
        <f>IF(ISERROR(VLOOKUP($A27,parlvotes_lh!$A$11:$ZZ$200,246,FALSE))=TRUE,"",IF(VLOOKUP($A27,parlvotes_lh!$A$11:$ZZ$200,246,FALSE)=0,"",VLOOKUP($A27,parlvotes_lh!$A$11:$ZZ$200,246,FALSE)))</f>
        <v/>
      </c>
      <c r="W27" s="195" t="str">
        <f>IF(ISERROR(VLOOKUP($A27,parlvotes_lh!$A$11:$ZZ$200,266,FALSE))=TRUE,"",IF(VLOOKUP($A27,parlvotes_lh!$A$11:$ZZ$200,266,FALSE)=0,"",VLOOKUP($A27,parlvotes_lh!$A$11:$ZZ$200,266,FALSE)))</f>
        <v/>
      </c>
      <c r="X27" s="195" t="str">
        <f>IF(ISERROR(VLOOKUP($A27,parlvotes_lh!$A$11:$ZZ$200,286,FALSE))=TRUE,"",IF(VLOOKUP($A27,parlvotes_lh!$A$11:$ZZ$200,286,FALSE)=0,"",VLOOKUP($A27,parlvotes_lh!$A$11:$ZZ$200,286,FALSE)))</f>
        <v/>
      </c>
      <c r="Y27" s="195" t="str">
        <f>IF(ISERROR(VLOOKUP($A27,parlvotes_lh!$A$11:$ZZ$200,306,FALSE))=TRUE,"",IF(VLOOKUP($A27,parlvotes_lh!$A$11:$ZZ$200,306,FALSE)=0,"",VLOOKUP($A27,parlvotes_lh!$A$11:$ZZ$200,306,FALSE)))</f>
        <v/>
      </c>
      <c r="Z27" s="195" t="str">
        <f>IF(ISERROR(VLOOKUP($A27,parlvotes_lh!$A$11:$ZZ$200,326,FALSE))=TRUE,"",IF(VLOOKUP($A27,parlvotes_lh!$A$11:$ZZ$200,326,FALSE)=0,"",VLOOKUP($A27,parlvotes_lh!$A$11:$ZZ$200,326,FALSE)))</f>
        <v/>
      </c>
      <c r="AA27" s="195" t="str">
        <f>IF(ISERROR(VLOOKUP($A27,parlvotes_lh!$A$11:$ZZ$200,346,FALSE))=TRUE,"",IF(VLOOKUP($A27,parlvotes_lh!$A$11:$ZZ$200,346,FALSE)=0,"",VLOOKUP($A27,parlvotes_lh!$A$11:$ZZ$200,346,FALSE)))</f>
        <v/>
      </c>
      <c r="AB27" s="195" t="str">
        <f>IF(ISERROR(VLOOKUP($A27,parlvotes_lh!$A$11:$ZZ$200,366,FALSE))=TRUE,"",IF(VLOOKUP($A27,parlvotes_lh!$A$11:$ZZ$200,366,FALSE)=0,"",VLOOKUP($A27,parlvotes_lh!$A$11:$ZZ$200,366,FALSE)))</f>
        <v/>
      </c>
      <c r="AC27" s="195" t="str">
        <f>IF(ISERROR(VLOOKUP($A27,parlvotes_lh!$A$11:$ZZ$200,386,FALSE))=TRUE,"",IF(VLOOKUP($A27,parlvotes_lh!$A$11:$ZZ$200,386,FALSE)=0,"",VLOOKUP($A27,parlvotes_lh!$A$11:$ZZ$200,386,FALSE)))</f>
        <v/>
      </c>
    </row>
    <row r="28" spans="1:38" ht="13.5" customHeight="1">
      <c r="A28" s="189" t="str">
        <f>IF(info_parties!A28="","",info_parties!A28)</f>
        <v>nl_ldg01</v>
      </c>
      <c r="B28" s="101" t="str">
        <f>IF(A28="","",MID(info_weblinks!$C$3,32,3))</f>
        <v>nld</v>
      </c>
      <c r="C28" s="101" t="str">
        <f>IF(info_parties!G28="","",info_parties!G28)</f>
        <v>List of the Greens</v>
      </c>
      <c r="D28" s="101" t="str">
        <f>IF(info_parties!K28="","",info_parties!K28)</f>
        <v>Lijst de Groen</v>
      </c>
      <c r="E28" s="101" t="str">
        <f>IF(info_parties!H28="","",info_parties!H28)</f>
        <v>LdG</v>
      </c>
      <c r="F28" s="190" t="str">
        <f t="shared" si="0"/>
        <v/>
      </c>
      <c r="G28" s="191" t="str">
        <f t="shared" si="1"/>
        <v/>
      </c>
      <c r="H28" s="192" t="str">
        <f t="shared" si="2"/>
        <v/>
      </c>
      <c r="I28" s="193" t="str">
        <f t="shared" si="3"/>
        <v/>
      </c>
      <c r="J28" s="194" t="str">
        <f>IF(ISERROR(VLOOKUP($A28,parlvotes_lh!$A$11:$ZZ$200,6,FALSE))=TRUE,"",IF(VLOOKUP($A28,parlvotes_lh!$A$11:$ZZ$200,6,FALSE)=0,"",VLOOKUP($A28,parlvotes_lh!$A$11:$ZZ$200,6,FALSE)))</f>
        <v/>
      </c>
      <c r="K28" s="194" t="str">
        <f>IF(ISERROR(VLOOKUP($A28,parlvotes_lh!$A$11:$ZZ$200,26,FALSE))=TRUE,"",IF(VLOOKUP($A28,parlvotes_lh!$A$11:$ZZ$200,26,FALSE)=0,"",VLOOKUP($A28,parlvotes_lh!$A$11:$ZZ$200,26,FALSE)))</f>
        <v/>
      </c>
      <c r="L28" s="194" t="str">
        <f>IF(ISERROR(VLOOKUP($A28,parlvotes_lh!$A$11:$ZZ$200,46,FALSE))=TRUE,"",IF(VLOOKUP($A28,parlvotes_lh!$A$11:$ZZ$200,46,FALSE)=0,"",VLOOKUP($A28,parlvotes_lh!$A$11:$ZZ$200,46,FALSE)))</f>
        <v/>
      </c>
      <c r="M28" s="194" t="str">
        <f>IF(ISERROR(VLOOKUP($A28,parlvotes_lh!$A$11:$ZZ$200,66,FALSE))=TRUE,"",IF(VLOOKUP($A28,parlvotes_lh!$A$11:$ZZ$200,66,FALSE)=0,"",VLOOKUP($A28,parlvotes_lh!$A$11:$ZZ$200,66,FALSE)))</f>
        <v/>
      </c>
      <c r="N28" s="194" t="str">
        <f>IF(ISERROR(VLOOKUP($A28,parlvotes_lh!$A$11:$ZZ$200,86,FALSE))=TRUE,"",IF(VLOOKUP($A28,parlvotes_lh!$A$11:$ZZ$200,86,FALSE)=0,"",VLOOKUP($A28,parlvotes_lh!$A$11:$ZZ$200,86,FALSE)))</f>
        <v/>
      </c>
      <c r="O28" s="194" t="str">
        <f>IF(ISERROR(VLOOKUP($A28,parlvotes_lh!$A$11:$ZZ$200,106,FALSE))=TRUE,"",IF(VLOOKUP($A28,parlvotes_lh!$A$11:$ZZ$200,106,FALSE)=0,"",VLOOKUP($A28,parlvotes_lh!$A$11:$ZZ$200,106,FALSE)))</f>
        <v/>
      </c>
      <c r="P28" s="194" t="str">
        <f>IF(ISERROR(VLOOKUP($A28,parlvotes_lh!$A$11:$ZZ$200,126,FALSE))=TRUE,"",IF(VLOOKUP($A28,parlvotes_lh!$A$11:$ZZ$200,126,FALSE)=0,"",VLOOKUP($A28,parlvotes_lh!$A$11:$ZZ$200,126,FALSE)))</f>
        <v/>
      </c>
      <c r="Q28" s="195" t="str">
        <f>IF(ISERROR(VLOOKUP($A28,parlvotes_lh!$A$11:$ZZ$200,146,FALSE))=TRUE,"",IF(VLOOKUP($A28,parlvotes_lh!$A$11:$ZZ$200,146,FALSE)=0,"",VLOOKUP($A28,parlvotes_lh!$A$11:$ZZ$200,146,FALSE)))</f>
        <v/>
      </c>
      <c r="R28" s="195" t="str">
        <f>IF(ISERROR(VLOOKUP($A28,parlvotes_lh!$A$11:$ZZ$200,166,FALSE))=TRUE,"",IF(VLOOKUP($A28,parlvotes_lh!$A$11:$ZZ$200,166,FALSE)=0,"",VLOOKUP($A28,parlvotes_lh!$A$11:$ZZ$200,166,FALSE)))</f>
        <v/>
      </c>
      <c r="S28" s="195" t="str">
        <f>IF(ISERROR(VLOOKUP($A28,parlvotes_lh!$A$11:$ZZ$200,186,FALSE))=TRUE,"",IF(VLOOKUP($A28,parlvotes_lh!$A$11:$ZZ$200,186,FALSE)=0,"",VLOOKUP($A28,parlvotes_lh!$A$11:$ZZ$200,186,FALSE)))</f>
        <v/>
      </c>
      <c r="T28" s="195" t="str">
        <f>IF(ISERROR(VLOOKUP($A28,parlvotes_lh!$A$11:$ZZ$200,206,FALSE))=TRUE,"",IF(VLOOKUP($A28,parlvotes_lh!$A$11:$ZZ$200,206,FALSE)=0,"",VLOOKUP($A28,parlvotes_lh!$A$11:$ZZ$200,206,FALSE)))</f>
        <v/>
      </c>
      <c r="U28" s="195" t="str">
        <f>IF(ISERROR(VLOOKUP($A28,parlvotes_lh!$A$11:$ZZ$200,226,FALSE))=TRUE,"",IF(VLOOKUP($A28,parlvotes_lh!$A$11:$ZZ$200,226,FALSE)=0,"",VLOOKUP($A28,parlvotes_lh!$A$11:$ZZ$200,226,FALSE)))</f>
        <v/>
      </c>
      <c r="V28" s="195" t="str">
        <f>IF(ISERROR(VLOOKUP($A28,parlvotes_lh!$A$11:$ZZ$200,246,FALSE))=TRUE,"",IF(VLOOKUP($A28,parlvotes_lh!$A$11:$ZZ$200,246,FALSE)=0,"",VLOOKUP($A28,parlvotes_lh!$A$11:$ZZ$200,246,FALSE)))</f>
        <v/>
      </c>
      <c r="W28" s="195" t="str">
        <f>IF(ISERROR(VLOOKUP($A28,parlvotes_lh!$A$11:$ZZ$200,266,FALSE))=TRUE,"",IF(VLOOKUP($A28,parlvotes_lh!$A$11:$ZZ$200,266,FALSE)=0,"",VLOOKUP($A28,parlvotes_lh!$A$11:$ZZ$200,266,FALSE)))</f>
        <v/>
      </c>
      <c r="X28" s="195" t="str">
        <f>IF(ISERROR(VLOOKUP($A28,parlvotes_lh!$A$11:$ZZ$200,286,FALSE))=TRUE,"",IF(VLOOKUP($A28,parlvotes_lh!$A$11:$ZZ$200,286,FALSE)=0,"",VLOOKUP($A28,parlvotes_lh!$A$11:$ZZ$200,286,FALSE)))</f>
        <v/>
      </c>
      <c r="Y28" s="195" t="str">
        <f>IF(ISERROR(VLOOKUP($A28,parlvotes_lh!$A$11:$ZZ$200,306,FALSE))=TRUE,"",IF(VLOOKUP($A28,parlvotes_lh!$A$11:$ZZ$200,306,FALSE)=0,"",VLOOKUP($A28,parlvotes_lh!$A$11:$ZZ$200,306,FALSE)))</f>
        <v/>
      </c>
      <c r="Z28" s="195" t="str">
        <f>IF(ISERROR(VLOOKUP($A28,parlvotes_lh!$A$11:$ZZ$200,326,FALSE))=TRUE,"",IF(VLOOKUP($A28,parlvotes_lh!$A$11:$ZZ$200,326,FALSE)=0,"",VLOOKUP($A28,parlvotes_lh!$A$11:$ZZ$200,326,FALSE)))</f>
        <v/>
      </c>
      <c r="AA28" s="195" t="str">
        <f>IF(ISERROR(VLOOKUP($A28,parlvotes_lh!$A$11:$ZZ$200,346,FALSE))=TRUE,"",IF(VLOOKUP($A28,parlvotes_lh!$A$11:$ZZ$200,346,FALSE)=0,"",VLOOKUP($A28,parlvotes_lh!$A$11:$ZZ$200,346,FALSE)))</f>
        <v/>
      </c>
      <c r="AB28" s="195" t="str">
        <f>IF(ISERROR(VLOOKUP($A28,parlvotes_lh!$A$11:$ZZ$200,366,FALSE))=TRUE,"",IF(VLOOKUP($A28,parlvotes_lh!$A$11:$ZZ$200,366,FALSE)=0,"",VLOOKUP($A28,parlvotes_lh!$A$11:$ZZ$200,366,FALSE)))</f>
        <v/>
      </c>
      <c r="AC28" s="195" t="str">
        <f>IF(ISERROR(VLOOKUP($A28,parlvotes_lh!$A$11:$ZZ$200,386,FALSE))=TRUE,"",IF(VLOOKUP($A28,parlvotes_lh!$A$11:$ZZ$200,386,FALSE)=0,"",VLOOKUP($A28,parlvotes_lh!$A$11:$ZZ$200,386,FALSE)))</f>
        <v/>
      </c>
    </row>
    <row r="29" spans="1:38" ht="13.5" customHeight="1">
      <c r="A29" s="189" t="str">
        <f>IF(info_parties!A29="","",info_parties!A29)</f>
        <v>nl_dep01</v>
      </c>
      <c r="B29" s="101" t="str">
        <f>IF(A29="","",MID(info_weblinks!$C$3,32,3))</f>
        <v>nld</v>
      </c>
      <c r="C29" s="101" t="str">
        <f>IF(info_parties!G29="","",info_parties!G29)</f>
        <v>The European Party</v>
      </c>
      <c r="D29" s="101" t="str">
        <f>IF(info_parties!K29="","",info_parties!K29)</f>
        <v>De Europese Partij</v>
      </c>
      <c r="E29" s="101" t="str">
        <f>IF(info_parties!H29="","",info_parties!H29)</f>
        <v>DEP</v>
      </c>
      <c r="F29" s="190" t="str">
        <f t="shared" si="0"/>
        <v/>
      </c>
      <c r="G29" s="191" t="str">
        <f t="shared" si="1"/>
        <v/>
      </c>
      <c r="H29" s="192" t="str">
        <f t="shared" si="2"/>
        <v/>
      </c>
      <c r="I29" s="193" t="str">
        <f t="shared" si="3"/>
        <v/>
      </c>
      <c r="J29" s="194" t="str">
        <f>IF(ISERROR(VLOOKUP($A29,parlvotes_lh!$A$11:$ZZ$200,6,FALSE))=TRUE,"",IF(VLOOKUP($A29,parlvotes_lh!$A$11:$ZZ$200,6,FALSE)=0,"",VLOOKUP($A29,parlvotes_lh!$A$11:$ZZ$200,6,FALSE)))</f>
        <v/>
      </c>
      <c r="K29" s="194" t="str">
        <f>IF(ISERROR(VLOOKUP($A29,parlvotes_lh!$A$11:$ZZ$200,26,FALSE))=TRUE,"",IF(VLOOKUP($A29,parlvotes_lh!$A$11:$ZZ$200,26,FALSE)=0,"",VLOOKUP($A29,parlvotes_lh!$A$11:$ZZ$200,26,FALSE)))</f>
        <v/>
      </c>
      <c r="L29" s="194" t="str">
        <f>IF(ISERROR(VLOOKUP($A29,parlvotes_lh!$A$11:$ZZ$200,46,FALSE))=TRUE,"",IF(VLOOKUP($A29,parlvotes_lh!$A$11:$ZZ$200,46,FALSE)=0,"",VLOOKUP($A29,parlvotes_lh!$A$11:$ZZ$200,46,FALSE)))</f>
        <v/>
      </c>
      <c r="M29" s="194" t="str">
        <f>IF(ISERROR(VLOOKUP($A29,parlvotes_lh!$A$11:$ZZ$200,66,FALSE))=TRUE,"",IF(VLOOKUP($A29,parlvotes_lh!$A$11:$ZZ$200,66,FALSE)=0,"",VLOOKUP($A29,parlvotes_lh!$A$11:$ZZ$200,66,FALSE)))</f>
        <v/>
      </c>
      <c r="N29" s="194" t="str">
        <f>IF(ISERROR(VLOOKUP($A29,parlvotes_lh!$A$11:$ZZ$200,86,FALSE))=TRUE,"",IF(VLOOKUP($A29,parlvotes_lh!$A$11:$ZZ$200,86,FALSE)=0,"",VLOOKUP($A29,parlvotes_lh!$A$11:$ZZ$200,86,FALSE)))</f>
        <v/>
      </c>
      <c r="O29" s="194" t="str">
        <f>IF(ISERROR(VLOOKUP($A29,parlvotes_lh!$A$11:$ZZ$200,106,FALSE))=TRUE,"",IF(VLOOKUP($A29,parlvotes_lh!$A$11:$ZZ$200,106,FALSE)=0,"",VLOOKUP($A29,parlvotes_lh!$A$11:$ZZ$200,106,FALSE)))</f>
        <v/>
      </c>
      <c r="P29" s="194" t="str">
        <f>IF(ISERROR(VLOOKUP($A29,parlvotes_lh!$A$11:$ZZ$200,126,FALSE))=TRUE,"",IF(VLOOKUP($A29,parlvotes_lh!$A$11:$ZZ$200,126,FALSE)=0,"",VLOOKUP($A29,parlvotes_lh!$A$11:$ZZ$200,126,FALSE)))</f>
        <v/>
      </c>
      <c r="Q29" s="195" t="str">
        <f>IF(ISERROR(VLOOKUP($A29,parlvotes_lh!$A$11:$ZZ$200,146,FALSE))=TRUE,"",IF(VLOOKUP($A29,parlvotes_lh!$A$11:$ZZ$200,146,FALSE)=0,"",VLOOKUP($A29,parlvotes_lh!$A$11:$ZZ$200,146,FALSE)))</f>
        <v/>
      </c>
      <c r="R29" s="195" t="str">
        <f>IF(ISERROR(VLOOKUP($A29,parlvotes_lh!$A$11:$ZZ$200,166,FALSE))=TRUE,"",IF(VLOOKUP($A29,parlvotes_lh!$A$11:$ZZ$200,166,FALSE)=0,"",VLOOKUP($A29,parlvotes_lh!$A$11:$ZZ$200,166,FALSE)))</f>
        <v/>
      </c>
      <c r="S29" s="195" t="str">
        <f>IF(ISERROR(VLOOKUP($A29,parlvotes_lh!$A$11:$ZZ$200,186,FALSE))=TRUE,"",IF(VLOOKUP($A29,parlvotes_lh!$A$11:$ZZ$200,186,FALSE)=0,"",VLOOKUP($A29,parlvotes_lh!$A$11:$ZZ$200,186,FALSE)))</f>
        <v/>
      </c>
      <c r="T29" s="195" t="str">
        <f>IF(ISERROR(VLOOKUP($A29,parlvotes_lh!$A$11:$ZZ$200,206,FALSE))=TRUE,"",IF(VLOOKUP($A29,parlvotes_lh!$A$11:$ZZ$200,206,FALSE)=0,"",VLOOKUP($A29,parlvotes_lh!$A$11:$ZZ$200,206,FALSE)))</f>
        <v/>
      </c>
      <c r="U29" s="195" t="str">
        <f>IF(ISERROR(VLOOKUP($A29,parlvotes_lh!$A$11:$ZZ$200,226,FALSE))=TRUE,"",IF(VLOOKUP($A29,parlvotes_lh!$A$11:$ZZ$200,226,FALSE)=0,"",VLOOKUP($A29,parlvotes_lh!$A$11:$ZZ$200,226,FALSE)))</f>
        <v/>
      </c>
      <c r="V29" s="195" t="str">
        <f>IF(ISERROR(VLOOKUP($A29,parlvotes_lh!$A$11:$ZZ$200,246,FALSE))=TRUE,"",IF(VLOOKUP($A29,parlvotes_lh!$A$11:$ZZ$200,246,FALSE)=0,"",VLOOKUP($A29,parlvotes_lh!$A$11:$ZZ$200,246,FALSE)))</f>
        <v/>
      </c>
      <c r="W29" s="195" t="str">
        <f>IF(ISERROR(VLOOKUP($A29,parlvotes_lh!$A$11:$ZZ$200,266,FALSE))=TRUE,"",IF(VLOOKUP($A29,parlvotes_lh!$A$11:$ZZ$200,266,FALSE)=0,"",VLOOKUP($A29,parlvotes_lh!$A$11:$ZZ$200,266,FALSE)))</f>
        <v/>
      </c>
      <c r="X29" s="195" t="str">
        <f>IF(ISERROR(VLOOKUP($A29,parlvotes_lh!$A$11:$ZZ$200,286,FALSE))=TRUE,"",IF(VLOOKUP($A29,parlvotes_lh!$A$11:$ZZ$200,286,FALSE)=0,"",VLOOKUP($A29,parlvotes_lh!$A$11:$ZZ$200,286,FALSE)))</f>
        <v/>
      </c>
      <c r="Y29" s="195" t="str">
        <f>IF(ISERROR(VLOOKUP($A29,parlvotes_lh!$A$11:$ZZ$200,306,FALSE))=TRUE,"",IF(VLOOKUP($A29,parlvotes_lh!$A$11:$ZZ$200,306,FALSE)=0,"",VLOOKUP($A29,parlvotes_lh!$A$11:$ZZ$200,306,FALSE)))</f>
        <v/>
      </c>
      <c r="Z29" s="195" t="str">
        <f>IF(ISERROR(VLOOKUP($A29,parlvotes_lh!$A$11:$ZZ$200,326,FALSE))=TRUE,"",IF(VLOOKUP($A29,parlvotes_lh!$A$11:$ZZ$200,326,FALSE)=0,"",VLOOKUP($A29,parlvotes_lh!$A$11:$ZZ$200,326,FALSE)))</f>
        <v/>
      </c>
      <c r="AA29" s="195" t="str">
        <f>IF(ISERROR(VLOOKUP($A29,parlvotes_lh!$A$11:$ZZ$200,346,FALSE))=TRUE,"",IF(VLOOKUP($A29,parlvotes_lh!$A$11:$ZZ$200,346,FALSE)=0,"",VLOOKUP($A29,parlvotes_lh!$A$11:$ZZ$200,346,FALSE)))</f>
        <v/>
      </c>
      <c r="AB29" s="195" t="str">
        <f>IF(ISERROR(VLOOKUP($A29,parlvotes_lh!$A$11:$ZZ$200,366,FALSE))=TRUE,"",IF(VLOOKUP($A29,parlvotes_lh!$A$11:$ZZ$200,366,FALSE)=0,"",VLOOKUP($A29,parlvotes_lh!$A$11:$ZZ$200,366,FALSE)))</f>
        <v/>
      </c>
      <c r="AC29" s="195" t="str">
        <f>IF(ISERROR(VLOOKUP($A29,parlvotes_lh!$A$11:$ZZ$200,386,FALSE))=TRUE,"",IF(VLOOKUP($A29,parlvotes_lh!$A$11:$ZZ$200,386,FALSE)=0,"",VLOOKUP($A29,parlvotes_lh!$A$11:$ZZ$200,386,FALSE)))</f>
        <v/>
      </c>
    </row>
    <row r="30" spans="1:38" ht="13.5" customHeight="1">
      <c r="A30" s="189" t="str">
        <f>IF(info_parties!A30="","",info_parties!A30)</f>
        <v>nl_evpn01</v>
      </c>
      <c r="B30" s="101" t="str">
        <f>IF(A30="","",MID(info_weblinks!$C$3,32,3))</f>
        <v>nld</v>
      </c>
      <c r="C30" s="101" t="str">
        <f>IF(info_parties!G30="","",info_parties!G30)</f>
        <v>European Voters Platform of the Netherlands</v>
      </c>
      <c r="D30" s="101" t="str">
        <f>IF(info_parties!K30="","",info_parties!K30)</f>
        <v xml:space="preserve">Europees Verkiezers Platform Nederland </v>
      </c>
      <c r="E30" s="101" t="str">
        <f>IF(info_parties!H30="","",info_parties!H30)</f>
        <v>EVPN</v>
      </c>
      <c r="F30" s="190" t="str">
        <f t="shared" si="0"/>
        <v/>
      </c>
      <c r="G30" s="191" t="str">
        <f t="shared" si="1"/>
        <v/>
      </c>
      <c r="H30" s="192" t="str">
        <f t="shared" si="2"/>
        <v/>
      </c>
      <c r="I30" s="193" t="str">
        <f t="shared" si="3"/>
        <v/>
      </c>
      <c r="J30" s="194" t="str">
        <f>IF(ISERROR(VLOOKUP($A30,parlvotes_lh!$A$11:$ZZ$200,6,FALSE))=TRUE,"",IF(VLOOKUP($A30,parlvotes_lh!$A$11:$ZZ$200,6,FALSE)=0,"",VLOOKUP($A30,parlvotes_lh!$A$11:$ZZ$200,6,FALSE)))</f>
        <v/>
      </c>
      <c r="K30" s="194" t="str">
        <f>IF(ISERROR(VLOOKUP($A30,parlvotes_lh!$A$11:$ZZ$200,26,FALSE))=TRUE,"",IF(VLOOKUP($A30,parlvotes_lh!$A$11:$ZZ$200,26,FALSE)=0,"",VLOOKUP($A30,parlvotes_lh!$A$11:$ZZ$200,26,FALSE)))</f>
        <v/>
      </c>
      <c r="L30" s="194" t="str">
        <f>IF(ISERROR(VLOOKUP($A30,parlvotes_lh!$A$11:$ZZ$200,46,FALSE))=TRUE,"",IF(VLOOKUP($A30,parlvotes_lh!$A$11:$ZZ$200,46,FALSE)=0,"",VLOOKUP($A30,parlvotes_lh!$A$11:$ZZ$200,46,FALSE)))</f>
        <v/>
      </c>
      <c r="M30" s="194" t="str">
        <f>IF(ISERROR(VLOOKUP($A30,parlvotes_lh!$A$11:$ZZ$200,66,FALSE))=TRUE,"",IF(VLOOKUP($A30,parlvotes_lh!$A$11:$ZZ$200,66,FALSE)=0,"",VLOOKUP($A30,parlvotes_lh!$A$11:$ZZ$200,66,FALSE)))</f>
        <v/>
      </c>
      <c r="N30" s="194" t="str">
        <f>IF(ISERROR(VLOOKUP($A30,parlvotes_lh!$A$11:$ZZ$200,86,FALSE))=TRUE,"",IF(VLOOKUP($A30,parlvotes_lh!$A$11:$ZZ$200,86,FALSE)=0,"",VLOOKUP($A30,parlvotes_lh!$A$11:$ZZ$200,86,FALSE)))</f>
        <v/>
      </c>
      <c r="O30" s="194" t="str">
        <f>IF(ISERROR(VLOOKUP($A30,parlvotes_lh!$A$11:$ZZ$200,106,FALSE))=TRUE,"",IF(VLOOKUP($A30,parlvotes_lh!$A$11:$ZZ$200,106,FALSE)=0,"",VLOOKUP($A30,parlvotes_lh!$A$11:$ZZ$200,106,FALSE)))</f>
        <v/>
      </c>
      <c r="P30" s="194" t="str">
        <f>IF(ISERROR(VLOOKUP($A30,parlvotes_lh!$A$11:$ZZ$200,126,FALSE))=TRUE,"",IF(VLOOKUP($A30,parlvotes_lh!$A$11:$ZZ$200,126,FALSE)=0,"",VLOOKUP($A30,parlvotes_lh!$A$11:$ZZ$200,126,FALSE)))</f>
        <v/>
      </c>
      <c r="Q30" s="195" t="str">
        <f>IF(ISERROR(VLOOKUP($A30,parlvotes_lh!$A$11:$ZZ$200,146,FALSE))=TRUE,"",IF(VLOOKUP($A30,parlvotes_lh!$A$11:$ZZ$200,146,FALSE)=0,"",VLOOKUP($A30,parlvotes_lh!$A$11:$ZZ$200,146,FALSE)))</f>
        <v/>
      </c>
      <c r="R30" s="195" t="str">
        <f>IF(ISERROR(VLOOKUP($A30,parlvotes_lh!$A$11:$ZZ$200,166,FALSE))=TRUE,"",IF(VLOOKUP($A30,parlvotes_lh!$A$11:$ZZ$200,166,FALSE)=0,"",VLOOKUP($A30,parlvotes_lh!$A$11:$ZZ$200,166,FALSE)))</f>
        <v/>
      </c>
      <c r="S30" s="195" t="str">
        <f>IF(ISERROR(VLOOKUP($A30,parlvotes_lh!$A$11:$ZZ$200,186,FALSE))=TRUE,"",IF(VLOOKUP($A30,parlvotes_lh!$A$11:$ZZ$200,186,FALSE)=0,"",VLOOKUP($A30,parlvotes_lh!$A$11:$ZZ$200,186,FALSE)))</f>
        <v/>
      </c>
      <c r="T30" s="195" t="str">
        <f>IF(ISERROR(VLOOKUP($A30,parlvotes_lh!$A$11:$ZZ$200,206,FALSE))=TRUE,"",IF(VLOOKUP($A30,parlvotes_lh!$A$11:$ZZ$200,206,FALSE)=0,"",VLOOKUP($A30,parlvotes_lh!$A$11:$ZZ$200,206,FALSE)))</f>
        <v/>
      </c>
      <c r="U30" s="195" t="str">
        <f>IF(ISERROR(VLOOKUP($A30,parlvotes_lh!$A$11:$ZZ$200,226,FALSE))=TRUE,"",IF(VLOOKUP($A30,parlvotes_lh!$A$11:$ZZ$200,226,FALSE)=0,"",VLOOKUP($A30,parlvotes_lh!$A$11:$ZZ$200,226,FALSE)))</f>
        <v/>
      </c>
      <c r="V30" s="195" t="str">
        <f>IF(ISERROR(VLOOKUP($A30,parlvotes_lh!$A$11:$ZZ$200,246,FALSE))=TRUE,"",IF(VLOOKUP($A30,parlvotes_lh!$A$11:$ZZ$200,246,FALSE)=0,"",VLOOKUP($A30,parlvotes_lh!$A$11:$ZZ$200,246,FALSE)))</f>
        <v/>
      </c>
      <c r="W30" s="195" t="str">
        <f>IF(ISERROR(VLOOKUP($A30,parlvotes_lh!$A$11:$ZZ$200,266,FALSE))=TRUE,"",IF(VLOOKUP($A30,parlvotes_lh!$A$11:$ZZ$200,266,FALSE)=0,"",VLOOKUP($A30,parlvotes_lh!$A$11:$ZZ$200,266,FALSE)))</f>
        <v/>
      </c>
      <c r="X30" s="195" t="str">
        <f>IF(ISERROR(VLOOKUP($A30,parlvotes_lh!$A$11:$ZZ$200,286,FALSE))=TRUE,"",IF(VLOOKUP($A30,parlvotes_lh!$A$11:$ZZ$200,286,FALSE)=0,"",VLOOKUP($A30,parlvotes_lh!$A$11:$ZZ$200,286,FALSE)))</f>
        <v/>
      </c>
      <c r="Y30" s="195" t="str">
        <f>IF(ISERROR(VLOOKUP($A30,parlvotes_lh!$A$11:$ZZ$200,306,FALSE))=TRUE,"",IF(VLOOKUP($A30,parlvotes_lh!$A$11:$ZZ$200,306,FALSE)=0,"",VLOOKUP($A30,parlvotes_lh!$A$11:$ZZ$200,306,FALSE)))</f>
        <v/>
      </c>
      <c r="Z30" s="195" t="str">
        <f>IF(ISERROR(VLOOKUP($A30,parlvotes_lh!$A$11:$ZZ$200,326,FALSE))=TRUE,"",IF(VLOOKUP($A30,parlvotes_lh!$A$11:$ZZ$200,326,FALSE)=0,"",VLOOKUP($A30,parlvotes_lh!$A$11:$ZZ$200,326,FALSE)))</f>
        <v/>
      </c>
      <c r="AA30" s="195" t="str">
        <f>IF(ISERROR(VLOOKUP($A30,parlvotes_lh!$A$11:$ZZ$200,346,FALSE))=TRUE,"",IF(VLOOKUP($A30,parlvotes_lh!$A$11:$ZZ$200,346,FALSE)=0,"",VLOOKUP($A30,parlvotes_lh!$A$11:$ZZ$200,346,FALSE)))</f>
        <v/>
      </c>
      <c r="AB30" s="195" t="str">
        <f>IF(ISERROR(VLOOKUP($A30,parlvotes_lh!$A$11:$ZZ$200,366,FALSE))=TRUE,"",IF(VLOOKUP($A30,parlvotes_lh!$A$11:$ZZ$200,366,FALSE)=0,"",VLOOKUP($A30,parlvotes_lh!$A$11:$ZZ$200,366,FALSE)))</f>
        <v/>
      </c>
      <c r="AC30" s="195" t="str">
        <f>IF(ISERROR(VLOOKUP($A30,parlvotes_lh!$A$11:$ZZ$200,386,FALSE))=TRUE,"",IF(VLOOKUP($A30,parlvotes_lh!$A$11:$ZZ$200,386,FALSE)=0,"",VLOOKUP($A30,parlvotes_lh!$A$11:$ZZ$200,386,FALSE)))</f>
        <v/>
      </c>
    </row>
    <row r="31" spans="1:38" ht="13.5" customHeight="1">
      <c r="A31" s="189" t="str">
        <f>IF(info_parties!A31="","",info_parties!A31)</f>
        <v>nl_ls01</v>
      </c>
      <c r="B31" s="101" t="str">
        <f>IF(A31="","",MID(info_weblinks!$C$3,32,3))</f>
        <v>nld</v>
      </c>
      <c r="C31" s="101" t="str">
        <f>IF(info_parties!G31="","",info_parties!G31)</f>
        <v>List Sala</v>
      </c>
      <c r="D31" s="101" t="str">
        <f>IF(info_parties!K31="","",info_parties!K31)</f>
        <v>Lijst Sala</v>
      </c>
      <c r="E31" s="101" t="str">
        <f>IF(info_parties!H31="","",info_parties!H31)</f>
        <v>LS</v>
      </c>
      <c r="F31" s="190" t="str">
        <f t="shared" si="0"/>
        <v/>
      </c>
      <c r="G31" s="191" t="str">
        <f t="shared" si="1"/>
        <v/>
      </c>
      <c r="H31" s="192" t="str">
        <f t="shared" si="2"/>
        <v/>
      </c>
      <c r="I31" s="193" t="str">
        <f t="shared" si="3"/>
        <v/>
      </c>
      <c r="J31" s="194" t="str">
        <f>IF(ISERROR(VLOOKUP($A31,parlvotes_lh!$A$11:$ZZ$200,6,FALSE))=TRUE,"",IF(VLOOKUP($A31,parlvotes_lh!$A$11:$ZZ$200,6,FALSE)=0,"",VLOOKUP($A31,parlvotes_lh!$A$11:$ZZ$200,6,FALSE)))</f>
        <v/>
      </c>
      <c r="K31" s="194" t="str">
        <f>IF(ISERROR(VLOOKUP($A31,parlvotes_lh!$A$11:$ZZ$200,26,FALSE))=TRUE,"",IF(VLOOKUP($A31,parlvotes_lh!$A$11:$ZZ$200,26,FALSE)=0,"",VLOOKUP($A31,parlvotes_lh!$A$11:$ZZ$200,26,FALSE)))</f>
        <v/>
      </c>
      <c r="L31" s="194" t="str">
        <f>IF(ISERROR(VLOOKUP($A31,parlvotes_lh!$A$11:$ZZ$200,46,FALSE))=TRUE,"",IF(VLOOKUP($A31,parlvotes_lh!$A$11:$ZZ$200,46,FALSE)=0,"",VLOOKUP($A31,parlvotes_lh!$A$11:$ZZ$200,46,FALSE)))</f>
        <v/>
      </c>
      <c r="M31" s="194" t="str">
        <f>IF(ISERROR(VLOOKUP($A31,parlvotes_lh!$A$11:$ZZ$200,66,FALSE))=TRUE,"",IF(VLOOKUP($A31,parlvotes_lh!$A$11:$ZZ$200,66,FALSE)=0,"",VLOOKUP($A31,parlvotes_lh!$A$11:$ZZ$200,66,FALSE)))</f>
        <v/>
      </c>
      <c r="N31" s="194" t="str">
        <f>IF(ISERROR(VLOOKUP($A31,parlvotes_lh!$A$11:$ZZ$200,86,FALSE))=TRUE,"",IF(VLOOKUP($A31,parlvotes_lh!$A$11:$ZZ$200,86,FALSE)=0,"",VLOOKUP($A31,parlvotes_lh!$A$11:$ZZ$200,86,FALSE)))</f>
        <v/>
      </c>
      <c r="O31" s="194" t="str">
        <f>IF(ISERROR(VLOOKUP($A31,parlvotes_lh!$A$11:$ZZ$200,106,FALSE))=TRUE,"",IF(VLOOKUP($A31,parlvotes_lh!$A$11:$ZZ$200,106,FALSE)=0,"",VLOOKUP($A31,parlvotes_lh!$A$11:$ZZ$200,106,FALSE)))</f>
        <v/>
      </c>
      <c r="P31" s="194" t="str">
        <f>IF(ISERROR(VLOOKUP($A31,parlvotes_lh!$A$11:$ZZ$200,126,FALSE))=TRUE,"",IF(VLOOKUP($A31,parlvotes_lh!$A$11:$ZZ$200,126,FALSE)=0,"",VLOOKUP($A31,parlvotes_lh!$A$11:$ZZ$200,126,FALSE)))</f>
        <v/>
      </c>
      <c r="Q31" s="195" t="str">
        <f>IF(ISERROR(VLOOKUP($A31,parlvotes_lh!$A$11:$ZZ$200,146,FALSE))=TRUE,"",IF(VLOOKUP($A31,parlvotes_lh!$A$11:$ZZ$200,146,FALSE)=0,"",VLOOKUP($A31,parlvotes_lh!$A$11:$ZZ$200,146,FALSE)))</f>
        <v/>
      </c>
      <c r="R31" s="195" t="str">
        <f>IF(ISERROR(VLOOKUP($A31,parlvotes_lh!$A$11:$ZZ$200,166,FALSE))=TRUE,"",IF(VLOOKUP($A31,parlvotes_lh!$A$11:$ZZ$200,166,FALSE)=0,"",VLOOKUP($A31,parlvotes_lh!$A$11:$ZZ$200,166,FALSE)))</f>
        <v/>
      </c>
      <c r="S31" s="195" t="str">
        <f>IF(ISERROR(VLOOKUP($A31,parlvotes_lh!$A$11:$ZZ$200,186,FALSE))=TRUE,"",IF(VLOOKUP($A31,parlvotes_lh!$A$11:$ZZ$200,186,FALSE)=0,"",VLOOKUP($A31,parlvotes_lh!$A$11:$ZZ$200,186,FALSE)))</f>
        <v/>
      </c>
      <c r="T31" s="195" t="str">
        <f>IF(ISERROR(VLOOKUP($A31,parlvotes_lh!$A$11:$ZZ$200,206,FALSE))=TRUE,"",IF(VLOOKUP($A31,parlvotes_lh!$A$11:$ZZ$200,206,FALSE)=0,"",VLOOKUP($A31,parlvotes_lh!$A$11:$ZZ$200,206,FALSE)))</f>
        <v/>
      </c>
      <c r="U31" s="195" t="str">
        <f>IF(ISERROR(VLOOKUP($A31,parlvotes_lh!$A$11:$ZZ$200,226,FALSE))=TRUE,"",IF(VLOOKUP($A31,parlvotes_lh!$A$11:$ZZ$200,226,FALSE)=0,"",VLOOKUP($A31,parlvotes_lh!$A$11:$ZZ$200,226,FALSE)))</f>
        <v/>
      </c>
      <c r="V31" s="195" t="str">
        <f>IF(ISERROR(VLOOKUP($A31,parlvotes_lh!$A$11:$ZZ$200,246,FALSE))=TRUE,"",IF(VLOOKUP($A31,parlvotes_lh!$A$11:$ZZ$200,246,FALSE)=0,"",VLOOKUP($A31,parlvotes_lh!$A$11:$ZZ$200,246,FALSE)))</f>
        <v/>
      </c>
      <c r="W31" s="195" t="str">
        <f>IF(ISERROR(VLOOKUP($A31,parlvotes_lh!$A$11:$ZZ$200,266,FALSE))=TRUE,"",IF(VLOOKUP($A31,parlvotes_lh!$A$11:$ZZ$200,266,FALSE)=0,"",VLOOKUP($A31,parlvotes_lh!$A$11:$ZZ$200,266,FALSE)))</f>
        <v/>
      </c>
      <c r="X31" s="195" t="str">
        <f>IF(ISERROR(VLOOKUP($A31,parlvotes_lh!$A$11:$ZZ$200,286,FALSE))=TRUE,"",IF(VLOOKUP($A31,parlvotes_lh!$A$11:$ZZ$200,286,FALSE)=0,"",VLOOKUP($A31,parlvotes_lh!$A$11:$ZZ$200,286,FALSE)))</f>
        <v/>
      </c>
      <c r="Y31" s="195" t="str">
        <f>IF(ISERROR(VLOOKUP($A31,parlvotes_lh!$A$11:$ZZ$200,306,FALSE))=TRUE,"",IF(VLOOKUP($A31,parlvotes_lh!$A$11:$ZZ$200,306,FALSE)=0,"",VLOOKUP($A31,parlvotes_lh!$A$11:$ZZ$200,306,FALSE)))</f>
        <v/>
      </c>
      <c r="Z31" s="195" t="str">
        <f>IF(ISERROR(VLOOKUP($A31,parlvotes_lh!$A$11:$ZZ$200,326,FALSE))=TRUE,"",IF(VLOOKUP($A31,parlvotes_lh!$A$11:$ZZ$200,326,FALSE)=0,"",VLOOKUP($A31,parlvotes_lh!$A$11:$ZZ$200,326,FALSE)))</f>
        <v/>
      </c>
      <c r="AA31" s="195" t="str">
        <f>IF(ISERROR(VLOOKUP($A31,parlvotes_lh!$A$11:$ZZ$200,346,FALSE))=TRUE,"",IF(VLOOKUP($A31,parlvotes_lh!$A$11:$ZZ$200,346,FALSE)=0,"",VLOOKUP($A31,parlvotes_lh!$A$11:$ZZ$200,346,FALSE)))</f>
        <v/>
      </c>
      <c r="AB31" s="195" t="str">
        <f>IF(ISERROR(VLOOKUP($A31,parlvotes_lh!$A$11:$ZZ$200,366,FALSE))=TRUE,"",IF(VLOOKUP($A31,parlvotes_lh!$A$11:$ZZ$200,366,FALSE)=0,"",VLOOKUP($A31,parlvotes_lh!$A$11:$ZZ$200,366,FALSE)))</f>
        <v/>
      </c>
      <c r="AC31" s="195" t="str">
        <f>IF(ISERROR(VLOOKUP($A31,parlvotes_lh!$A$11:$ZZ$200,386,FALSE))=TRUE,"",IF(VLOOKUP($A31,parlvotes_lh!$A$11:$ZZ$200,386,FALSE)=0,"",VLOOKUP($A31,parlvotes_lh!$A$11:$ZZ$200,386,FALSE)))</f>
        <v/>
      </c>
    </row>
    <row r="32" spans="1:38" ht="13.5" customHeight="1">
      <c r="A32" s="189" t="str">
        <f>IF(info_parties!A32="","",info_parties!A32)</f>
        <v>nl_et01</v>
      </c>
      <c r="B32" s="101" t="str">
        <f>IF(A32="","",MID(info_weblinks!$C$3,32,3))</f>
        <v>nld</v>
      </c>
      <c r="C32" s="101" t="str">
        <f>IF(info_parties!G32="","",info_parties!G32)</f>
        <v>Transparent Europe (ET)</v>
      </c>
      <c r="D32" s="101" t="str">
        <f>IF(info_parties!K32="","",info_parties!K32)</f>
        <v>Europa Transparant</v>
      </c>
      <c r="E32" s="101" t="str">
        <f>IF(info_parties!H32="","",info_parties!H32)</f>
        <v>ET</v>
      </c>
      <c r="F32" s="190" t="str">
        <f t="shared" si="0"/>
        <v/>
      </c>
      <c r="G32" s="191" t="str">
        <f t="shared" si="1"/>
        <v/>
      </c>
      <c r="H32" s="192" t="str">
        <f t="shared" si="2"/>
        <v/>
      </c>
      <c r="I32" s="193" t="str">
        <f t="shared" si="3"/>
        <v/>
      </c>
      <c r="J32" s="194" t="str">
        <f>IF(ISERROR(VLOOKUP($A32,parlvotes_lh!$A$11:$ZZ$200,6,FALSE))=TRUE,"",IF(VLOOKUP($A32,parlvotes_lh!$A$11:$ZZ$200,6,FALSE)=0,"",VLOOKUP($A32,parlvotes_lh!$A$11:$ZZ$200,6,FALSE)))</f>
        <v/>
      </c>
      <c r="K32" s="194" t="str">
        <f>IF(ISERROR(VLOOKUP($A32,parlvotes_lh!$A$11:$ZZ$200,26,FALSE))=TRUE,"",IF(VLOOKUP($A32,parlvotes_lh!$A$11:$ZZ$200,26,FALSE)=0,"",VLOOKUP($A32,parlvotes_lh!$A$11:$ZZ$200,26,FALSE)))</f>
        <v/>
      </c>
      <c r="L32" s="194" t="str">
        <f>IF(ISERROR(VLOOKUP($A32,parlvotes_lh!$A$11:$ZZ$200,46,FALSE))=TRUE,"",IF(VLOOKUP($A32,parlvotes_lh!$A$11:$ZZ$200,46,FALSE)=0,"",VLOOKUP($A32,parlvotes_lh!$A$11:$ZZ$200,46,FALSE)))</f>
        <v/>
      </c>
      <c r="M32" s="194" t="str">
        <f>IF(ISERROR(VLOOKUP($A32,parlvotes_lh!$A$11:$ZZ$200,66,FALSE))=TRUE,"",IF(VLOOKUP($A32,parlvotes_lh!$A$11:$ZZ$200,66,FALSE)=0,"",VLOOKUP($A32,parlvotes_lh!$A$11:$ZZ$200,66,FALSE)))</f>
        <v/>
      </c>
      <c r="N32" s="194" t="str">
        <f>IF(ISERROR(VLOOKUP($A32,parlvotes_lh!$A$11:$ZZ$200,86,FALSE))=TRUE,"",IF(VLOOKUP($A32,parlvotes_lh!$A$11:$ZZ$200,86,FALSE)=0,"",VLOOKUP($A32,parlvotes_lh!$A$11:$ZZ$200,86,FALSE)))</f>
        <v/>
      </c>
      <c r="O32" s="194" t="str">
        <f>IF(ISERROR(VLOOKUP($A32,parlvotes_lh!$A$11:$ZZ$200,106,FALSE))=TRUE,"",IF(VLOOKUP($A32,parlvotes_lh!$A$11:$ZZ$200,106,FALSE)=0,"",VLOOKUP($A32,parlvotes_lh!$A$11:$ZZ$200,106,FALSE)))</f>
        <v/>
      </c>
      <c r="P32" s="194" t="str">
        <f>IF(ISERROR(VLOOKUP($A32,parlvotes_lh!$A$11:$ZZ$200,126,FALSE))=TRUE,"",IF(VLOOKUP($A32,parlvotes_lh!$A$11:$ZZ$200,126,FALSE)=0,"",VLOOKUP($A32,parlvotes_lh!$A$11:$ZZ$200,126,FALSE)))</f>
        <v/>
      </c>
      <c r="Q32" s="195" t="str">
        <f>IF(ISERROR(VLOOKUP($A32,parlvotes_lh!$A$11:$ZZ$200,146,FALSE))=TRUE,"",IF(VLOOKUP($A32,parlvotes_lh!$A$11:$ZZ$200,146,FALSE)=0,"",VLOOKUP($A32,parlvotes_lh!$A$11:$ZZ$200,146,FALSE)))</f>
        <v/>
      </c>
      <c r="R32" s="195" t="str">
        <f>IF(ISERROR(VLOOKUP($A32,parlvotes_lh!$A$11:$ZZ$200,166,FALSE))=TRUE,"",IF(VLOOKUP($A32,parlvotes_lh!$A$11:$ZZ$200,166,FALSE)=0,"",VLOOKUP($A32,parlvotes_lh!$A$11:$ZZ$200,166,FALSE)))</f>
        <v/>
      </c>
      <c r="S32" s="195" t="str">
        <f>IF(ISERROR(VLOOKUP($A32,parlvotes_lh!$A$11:$ZZ$200,186,FALSE))=TRUE,"",IF(VLOOKUP($A32,parlvotes_lh!$A$11:$ZZ$200,186,FALSE)=0,"",VLOOKUP($A32,parlvotes_lh!$A$11:$ZZ$200,186,FALSE)))</f>
        <v/>
      </c>
      <c r="T32" s="195" t="str">
        <f>IF(ISERROR(VLOOKUP($A32,parlvotes_lh!$A$11:$ZZ$200,206,FALSE))=TRUE,"",IF(VLOOKUP($A32,parlvotes_lh!$A$11:$ZZ$200,206,FALSE)=0,"",VLOOKUP($A32,parlvotes_lh!$A$11:$ZZ$200,206,FALSE)))</f>
        <v/>
      </c>
      <c r="U32" s="195" t="str">
        <f>IF(ISERROR(VLOOKUP($A32,parlvotes_lh!$A$11:$ZZ$200,226,FALSE))=TRUE,"",IF(VLOOKUP($A32,parlvotes_lh!$A$11:$ZZ$200,226,FALSE)=0,"",VLOOKUP($A32,parlvotes_lh!$A$11:$ZZ$200,226,FALSE)))</f>
        <v/>
      </c>
      <c r="V32" s="195" t="str">
        <f>IF(ISERROR(VLOOKUP($A32,parlvotes_lh!$A$11:$ZZ$200,246,FALSE))=TRUE,"",IF(VLOOKUP($A32,parlvotes_lh!$A$11:$ZZ$200,246,FALSE)=0,"",VLOOKUP($A32,parlvotes_lh!$A$11:$ZZ$200,246,FALSE)))</f>
        <v/>
      </c>
      <c r="W32" s="195" t="str">
        <f>IF(ISERROR(VLOOKUP($A32,parlvotes_lh!$A$11:$ZZ$200,266,FALSE))=TRUE,"",IF(VLOOKUP($A32,parlvotes_lh!$A$11:$ZZ$200,266,FALSE)=0,"",VLOOKUP($A32,parlvotes_lh!$A$11:$ZZ$200,266,FALSE)))</f>
        <v/>
      </c>
      <c r="X32" s="195" t="str">
        <f>IF(ISERROR(VLOOKUP($A32,parlvotes_lh!$A$11:$ZZ$200,286,FALSE))=TRUE,"",IF(VLOOKUP($A32,parlvotes_lh!$A$11:$ZZ$200,286,FALSE)=0,"",VLOOKUP($A32,parlvotes_lh!$A$11:$ZZ$200,286,FALSE)))</f>
        <v/>
      </c>
      <c r="Y32" s="195" t="str">
        <f>IF(ISERROR(VLOOKUP($A32,parlvotes_lh!$A$11:$ZZ$200,306,FALSE))=TRUE,"",IF(VLOOKUP($A32,parlvotes_lh!$A$11:$ZZ$200,306,FALSE)=0,"",VLOOKUP($A32,parlvotes_lh!$A$11:$ZZ$200,306,FALSE)))</f>
        <v/>
      </c>
      <c r="Z32" s="195" t="str">
        <f>IF(ISERROR(VLOOKUP($A32,parlvotes_lh!$A$11:$ZZ$200,326,FALSE))=TRUE,"",IF(VLOOKUP($A32,parlvotes_lh!$A$11:$ZZ$200,326,FALSE)=0,"",VLOOKUP($A32,parlvotes_lh!$A$11:$ZZ$200,326,FALSE)))</f>
        <v/>
      </c>
      <c r="AA32" s="195" t="str">
        <f>IF(ISERROR(VLOOKUP($A32,parlvotes_lh!$A$11:$ZZ$200,346,FALSE))=TRUE,"",IF(VLOOKUP($A32,parlvotes_lh!$A$11:$ZZ$200,346,FALSE)=0,"",VLOOKUP($A32,parlvotes_lh!$A$11:$ZZ$200,346,FALSE)))</f>
        <v/>
      </c>
      <c r="AB32" s="195" t="str">
        <f>IF(ISERROR(VLOOKUP($A32,parlvotes_lh!$A$11:$ZZ$200,366,FALSE))=TRUE,"",IF(VLOOKUP($A32,parlvotes_lh!$A$11:$ZZ$200,366,FALSE)=0,"",VLOOKUP($A32,parlvotes_lh!$A$11:$ZZ$200,366,FALSE)))</f>
        <v/>
      </c>
      <c r="AC32" s="195" t="str">
        <f>IF(ISERROR(VLOOKUP($A32,parlvotes_lh!$A$11:$ZZ$200,386,FALSE))=TRUE,"",IF(VLOOKUP($A32,parlvotes_lh!$A$11:$ZZ$200,386,FALSE)=0,"",VLOOKUP($A32,parlvotes_lh!$A$11:$ZZ$200,386,FALSE)))</f>
        <v/>
      </c>
    </row>
    <row r="33" spans="1:29" ht="13.5" customHeight="1">
      <c r="A33" s="189" t="str">
        <f>IF(info_parties!A33="","",info_parties!A33)</f>
        <v>nl_cu-sgp01</v>
      </c>
      <c r="B33" s="101" t="str">
        <f>IF(A33="","",MID(info_weblinks!$C$3,32,3))</f>
        <v>nld</v>
      </c>
      <c r="C33" s="101" t="str">
        <f>IF(info_parties!G33="","",info_parties!G33)</f>
        <v xml:space="preserve"> Christian Union-Political Reformed Party</v>
      </c>
      <c r="D33" s="101" t="str">
        <f>IF(info_parties!K33="","",info_parties!K33)</f>
        <v>Christen Unie-Staatkundig Gereformeerde Partij</v>
      </c>
      <c r="E33" s="101" t="str">
        <f>IF(info_parties!H33="","",info_parties!H33)</f>
        <v>CU-SGP</v>
      </c>
      <c r="F33" s="190" t="str">
        <f t="shared" si="0"/>
        <v/>
      </c>
      <c r="G33" s="191" t="str">
        <f t="shared" si="1"/>
        <v/>
      </c>
      <c r="H33" s="192" t="str">
        <f t="shared" si="2"/>
        <v/>
      </c>
      <c r="I33" s="193" t="str">
        <f t="shared" si="3"/>
        <v/>
      </c>
      <c r="J33" s="194" t="str">
        <f>IF(ISERROR(VLOOKUP($A33,parlvotes_lh!$A$11:$ZZ$200,6,FALSE))=TRUE,"",IF(VLOOKUP($A33,parlvotes_lh!$A$11:$ZZ$200,6,FALSE)=0,"",VLOOKUP($A33,parlvotes_lh!$A$11:$ZZ$200,6,FALSE)))</f>
        <v/>
      </c>
      <c r="K33" s="194" t="str">
        <f>IF(ISERROR(VLOOKUP($A33,parlvotes_lh!$A$11:$ZZ$200,26,FALSE))=TRUE,"",IF(VLOOKUP($A33,parlvotes_lh!$A$11:$ZZ$200,26,FALSE)=0,"",VLOOKUP($A33,parlvotes_lh!$A$11:$ZZ$200,26,FALSE)))</f>
        <v/>
      </c>
      <c r="L33" s="194" t="str">
        <f>IF(ISERROR(VLOOKUP($A33,parlvotes_lh!$A$11:$ZZ$200,46,FALSE))=TRUE,"",IF(VLOOKUP($A33,parlvotes_lh!$A$11:$ZZ$200,46,FALSE)=0,"",VLOOKUP($A33,parlvotes_lh!$A$11:$ZZ$200,46,FALSE)))</f>
        <v/>
      </c>
      <c r="M33" s="194" t="str">
        <f>IF(ISERROR(VLOOKUP($A33,parlvotes_lh!$A$11:$ZZ$200,66,FALSE))=TRUE,"",IF(VLOOKUP($A33,parlvotes_lh!$A$11:$ZZ$200,66,FALSE)=0,"",VLOOKUP($A33,parlvotes_lh!$A$11:$ZZ$200,66,FALSE)))</f>
        <v/>
      </c>
      <c r="N33" s="194" t="str">
        <f>IF(ISERROR(VLOOKUP($A33,parlvotes_lh!$A$11:$ZZ$200,86,FALSE))=TRUE,"",IF(VLOOKUP($A33,parlvotes_lh!$A$11:$ZZ$200,86,FALSE)=0,"",VLOOKUP($A33,parlvotes_lh!$A$11:$ZZ$200,86,FALSE)))</f>
        <v/>
      </c>
      <c r="O33" s="194" t="str">
        <f>IF(ISERROR(VLOOKUP($A33,parlvotes_lh!$A$11:$ZZ$200,106,FALSE))=TRUE,"",IF(VLOOKUP($A33,parlvotes_lh!$A$11:$ZZ$200,106,FALSE)=0,"",VLOOKUP($A33,parlvotes_lh!$A$11:$ZZ$200,106,FALSE)))</f>
        <v/>
      </c>
      <c r="P33" s="194" t="str">
        <f>IF(ISERROR(VLOOKUP($A33,parlvotes_lh!$A$11:$ZZ$200,126,FALSE))=TRUE,"",IF(VLOOKUP($A33,parlvotes_lh!$A$11:$ZZ$200,126,FALSE)=0,"",VLOOKUP($A33,parlvotes_lh!$A$11:$ZZ$200,126,FALSE)))</f>
        <v/>
      </c>
      <c r="Q33" s="195" t="str">
        <f>IF(ISERROR(VLOOKUP($A33,parlvotes_lh!$A$11:$ZZ$200,146,FALSE))=TRUE,"",IF(VLOOKUP($A33,parlvotes_lh!$A$11:$ZZ$200,146,FALSE)=0,"",VLOOKUP($A33,parlvotes_lh!$A$11:$ZZ$200,146,FALSE)))</f>
        <v/>
      </c>
      <c r="R33" s="195" t="str">
        <f>IF(ISERROR(VLOOKUP($A33,parlvotes_lh!$A$11:$ZZ$200,166,FALSE))=TRUE,"",IF(VLOOKUP($A33,parlvotes_lh!$A$11:$ZZ$200,166,FALSE)=0,"",VLOOKUP($A33,parlvotes_lh!$A$11:$ZZ$200,166,FALSE)))</f>
        <v/>
      </c>
      <c r="S33" s="195" t="str">
        <f>IF(ISERROR(VLOOKUP($A33,parlvotes_lh!$A$11:$ZZ$200,186,FALSE))=TRUE,"",IF(VLOOKUP($A33,parlvotes_lh!$A$11:$ZZ$200,186,FALSE)=0,"",VLOOKUP($A33,parlvotes_lh!$A$11:$ZZ$200,186,FALSE)))</f>
        <v/>
      </c>
      <c r="T33" s="195" t="str">
        <f>IF(ISERROR(VLOOKUP($A33,parlvotes_lh!$A$11:$ZZ$200,206,FALSE))=TRUE,"",IF(VLOOKUP($A33,parlvotes_lh!$A$11:$ZZ$200,206,FALSE)=0,"",VLOOKUP($A33,parlvotes_lh!$A$11:$ZZ$200,206,FALSE)))</f>
        <v/>
      </c>
      <c r="U33" s="195" t="str">
        <f>IF(ISERROR(VLOOKUP($A33,parlvotes_lh!$A$11:$ZZ$200,226,FALSE))=TRUE,"",IF(VLOOKUP($A33,parlvotes_lh!$A$11:$ZZ$200,226,FALSE)=0,"",VLOOKUP($A33,parlvotes_lh!$A$11:$ZZ$200,226,FALSE)))</f>
        <v/>
      </c>
      <c r="V33" s="195" t="str">
        <f>IF(ISERROR(VLOOKUP($A33,parlvotes_lh!$A$11:$ZZ$200,246,FALSE))=TRUE,"",IF(VLOOKUP($A33,parlvotes_lh!$A$11:$ZZ$200,246,FALSE)=0,"",VLOOKUP($A33,parlvotes_lh!$A$11:$ZZ$200,246,FALSE)))</f>
        <v/>
      </c>
      <c r="W33" s="195" t="str">
        <f>IF(ISERROR(VLOOKUP($A33,parlvotes_lh!$A$11:$ZZ$200,266,FALSE))=TRUE,"",IF(VLOOKUP($A33,parlvotes_lh!$A$11:$ZZ$200,266,FALSE)=0,"",VLOOKUP($A33,parlvotes_lh!$A$11:$ZZ$200,266,FALSE)))</f>
        <v/>
      </c>
      <c r="X33" s="195" t="str">
        <f>IF(ISERROR(VLOOKUP($A33,parlvotes_lh!$A$11:$ZZ$200,286,FALSE))=TRUE,"",IF(VLOOKUP($A33,parlvotes_lh!$A$11:$ZZ$200,286,FALSE)=0,"",VLOOKUP($A33,parlvotes_lh!$A$11:$ZZ$200,286,FALSE)))</f>
        <v/>
      </c>
      <c r="Y33" s="195" t="str">
        <f>IF(ISERROR(VLOOKUP($A33,parlvotes_lh!$A$11:$ZZ$200,306,FALSE))=TRUE,"",IF(VLOOKUP($A33,parlvotes_lh!$A$11:$ZZ$200,306,FALSE)=0,"",VLOOKUP($A33,parlvotes_lh!$A$11:$ZZ$200,306,FALSE)))</f>
        <v/>
      </c>
      <c r="Z33" s="195" t="str">
        <f>IF(ISERROR(VLOOKUP($A33,parlvotes_lh!$A$11:$ZZ$200,326,FALSE))=TRUE,"",IF(VLOOKUP($A33,parlvotes_lh!$A$11:$ZZ$200,326,FALSE)=0,"",VLOOKUP($A33,parlvotes_lh!$A$11:$ZZ$200,326,FALSE)))</f>
        <v/>
      </c>
      <c r="AA33" s="195" t="str">
        <f>IF(ISERROR(VLOOKUP($A33,parlvotes_lh!$A$11:$ZZ$200,346,FALSE))=TRUE,"",IF(VLOOKUP($A33,parlvotes_lh!$A$11:$ZZ$200,346,FALSE)=0,"",VLOOKUP($A33,parlvotes_lh!$A$11:$ZZ$200,346,FALSE)))</f>
        <v/>
      </c>
      <c r="AB33" s="195" t="str">
        <f>IF(ISERROR(VLOOKUP($A33,parlvotes_lh!$A$11:$ZZ$200,366,FALSE))=TRUE,"",IF(VLOOKUP($A33,parlvotes_lh!$A$11:$ZZ$200,366,FALSE)=0,"",VLOOKUP($A33,parlvotes_lh!$A$11:$ZZ$200,366,FALSE)))</f>
        <v/>
      </c>
      <c r="AC33" s="195" t="str">
        <f>IF(ISERROR(VLOOKUP($A33,parlvotes_lh!$A$11:$ZZ$200,386,FALSE))=TRUE,"",IF(VLOOKUP($A33,parlvotes_lh!$A$11:$ZZ$200,386,FALSE)=0,"",VLOOKUP($A33,parlvotes_lh!$A$11:$ZZ$200,386,FALSE)))</f>
        <v/>
      </c>
    </row>
    <row r="34" spans="1:29" ht="13.5" customHeight="1">
      <c r="A34" s="189" t="str">
        <f>IF(info_parties!A34="","",info_parties!A34)</f>
        <v>nl_pp01</v>
      </c>
      <c r="B34" s="101" t="str">
        <f>IF(A34="","",MID(info_weblinks!$C$3,32,3))</f>
        <v>nld</v>
      </c>
      <c r="C34" s="101" t="str">
        <f>IF(info_parties!G34="","",info_parties!G34)</f>
        <v>Pirate Party</v>
      </c>
      <c r="D34" s="101" t="str">
        <f>IF(info_parties!K34="","",info_parties!K34)</f>
        <v>Piratenpartij</v>
      </c>
      <c r="E34" s="101" t="str">
        <f>IF(info_parties!H34="","",info_parties!H34)</f>
        <v>PPNL</v>
      </c>
      <c r="F34" s="190" t="str">
        <f t="shared" ref="F34:F65" si="4">IF(MAX(J34:AC34)=0,"",INDEX(J$1:AC$1,MATCH(TRUE,INDEX((J34:AC34&lt;&gt;""),0),0)))</f>
        <v/>
      </c>
      <c r="G34" s="191" t="str">
        <f t="shared" ref="G34:G65" si="5">IF(MAX(J34:AC34)=0,"",INDEX(J$1:AC$1,1,MATCH(LOOKUP(9.99+307,J34:AC34),J34:AC34,0)))</f>
        <v/>
      </c>
      <c r="H34" s="192" t="str">
        <f t="shared" ref="H34:H65" si="6">IF(MAX(J34:AC34)=0,"",MAX(J34:AC34))</f>
        <v/>
      </c>
      <c r="I34" s="193" t="str">
        <f t="shared" ref="I34:I65" si="7">IF(H34="","",INDEX(J$1:AC$1,1,MATCH(H34,J34:AC34,0)))</f>
        <v/>
      </c>
      <c r="J34" s="194" t="str">
        <f>IF(ISERROR(VLOOKUP($A34,parlvotes_lh!$A$11:$ZZ$200,6,FALSE))=TRUE,"",IF(VLOOKUP($A34,parlvotes_lh!$A$11:$ZZ$200,6,FALSE)=0,"",VLOOKUP($A34,parlvotes_lh!$A$11:$ZZ$200,6,FALSE)))</f>
        <v/>
      </c>
      <c r="K34" s="194" t="str">
        <f>IF(ISERROR(VLOOKUP($A34,parlvotes_lh!$A$11:$ZZ$200,26,FALSE))=TRUE,"",IF(VLOOKUP($A34,parlvotes_lh!$A$11:$ZZ$200,26,FALSE)=0,"",VLOOKUP($A34,parlvotes_lh!$A$11:$ZZ$200,26,FALSE)))</f>
        <v/>
      </c>
      <c r="L34" s="194" t="str">
        <f>IF(ISERROR(VLOOKUP($A34,parlvotes_lh!$A$11:$ZZ$200,46,FALSE))=TRUE,"",IF(VLOOKUP($A34,parlvotes_lh!$A$11:$ZZ$200,46,FALSE)=0,"",VLOOKUP($A34,parlvotes_lh!$A$11:$ZZ$200,46,FALSE)))</f>
        <v/>
      </c>
      <c r="M34" s="194" t="str">
        <f>IF(ISERROR(VLOOKUP($A34,parlvotes_lh!$A$11:$ZZ$200,66,FALSE))=TRUE,"",IF(VLOOKUP($A34,parlvotes_lh!$A$11:$ZZ$200,66,FALSE)=0,"",VLOOKUP($A34,parlvotes_lh!$A$11:$ZZ$200,66,FALSE)))</f>
        <v/>
      </c>
      <c r="N34" s="194" t="str">
        <f>IF(ISERROR(VLOOKUP($A34,parlvotes_lh!$A$11:$ZZ$200,86,FALSE))=TRUE,"",IF(VLOOKUP($A34,parlvotes_lh!$A$11:$ZZ$200,86,FALSE)=0,"",VLOOKUP($A34,parlvotes_lh!$A$11:$ZZ$200,86,FALSE)))</f>
        <v/>
      </c>
      <c r="O34" s="194" t="str">
        <f>IF(ISERROR(VLOOKUP($A34,parlvotes_lh!$A$11:$ZZ$200,106,FALSE))=TRUE,"",IF(VLOOKUP($A34,parlvotes_lh!$A$11:$ZZ$200,106,FALSE)=0,"",VLOOKUP($A34,parlvotes_lh!$A$11:$ZZ$200,106,FALSE)))</f>
        <v/>
      </c>
      <c r="P34" s="194" t="str">
        <f>IF(ISERROR(VLOOKUP($A34,parlvotes_lh!$A$11:$ZZ$200,126,FALSE))=TRUE,"",IF(VLOOKUP($A34,parlvotes_lh!$A$11:$ZZ$200,126,FALSE)=0,"",VLOOKUP($A34,parlvotes_lh!$A$11:$ZZ$200,126,FALSE)))</f>
        <v/>
      </c>
      <c r="Q34" s="195" t="str">
        <f>IF(ISERROR(VLOOKUP($A34,parlvotes_lh!$A$11:$ZZ$200,146,FALSE))=TRUE,"",IF(VLOOKUP($A34,parlvotes_lh!$A$11:$ZZ$200,146,FALSE)=0,"",VLOOKUP($A34,parlvotes_lh!$A$11:$ZZ$200,146,FALSE)))</f>
        <v/>
      </c>
      <c r="R34" s="195" t="str">
        <f>IF(ISERROR(VLOOKUP($A34,parlvotes_lh!$A$11:$ZZ$200,166,FALSE))=TRUE,"",IF(VLOOKUP($A34,parlvotes_lh!$A$11:$ZZ$200,166,FALSE)=0,"",VLOOKUP($A34,parlvotes_lh!$A$11:$ZZ$200,166,FALSE)))</f>
        <v/>
      </c>
      <c r="S34" s="195" t="str">
        <f>IF(ISERROR(VLOOKUP($A34,parlvotes_lh!$A$11:$ZZ$200,186,FALSE))=TRUE,"",IF(VLOOKUP($A34,parlvotes_lh!$A$11:$ZZ$200,186,FALSE)=0,"",VLOOKUP($A34,parlvotes_lh!$A$11:$ZZ$200,186,FALSE)))</f>
        <v/>
      </c>
      <c r="T34" s="195" t="str">
        <f>IF(ISERROR(VLOOKUP($A34,parlvotes_lh!$A$11:$ZZ$200,206,FALSE))=TRUE,"",IF(VLOOKUP($A34,parlvotes_lh!$A$11:$ZZ$200,206,FALSE)=0,"",VLOOKUP($A34,parlvotes_lh!$A$11:$ZZ$200,206,FALSE)))</f>
        <v/>
      </c>
      <c r="U34" s="195" t="str">
        <f>IF(ISERROR(VLOOKUP($A34,parlvotes_lh!$A$11:$ZZ$200,226,FALSE))=TRUE,"",IF(VLOOKUP($A34,parlvotes_lh!$A$11:$ZZ$200,226,FALSE)=0,"",VLOOKUP($A34,parlvotes_lh!$A$11:$ZZ$200,226,FALSE)))</f>
        <v/>
      </c>
      <c r="V34" s="195" t="str">
        <f>IF(ISERROR(VLOOKUP($A34,parlvotes_lh!$A$11:$ZZ$200,246,FALSE))=TRUE,"",IF(VLOOKUP($A34,parlvotes_lh!$A$11:$ZZ$200,246,FALSE)=0,"",VLOOKUP($A34,parlvotes_lh!$A$11:$ZZ$200,246,FALSE)))</f>
        <v/>
      </c>
      <c r="W34" s="195" t="str">
        <f>IF(ISERROR(VLOOKUP($A34,parlvotes_lh!$A$11:$ZZ$200,266,FALSE))=TRUE,"",IF(VLOOKUP($A34,parlvotes_lh!$A$11:$ZZ$200,266,FALSE)=0,"",VLOOKUP($A34,parlvotes_lh!$A$11:$ZZ$200,266,FALSE)))</f>
        <v/>
      </c>
      <c r="X34" s="195" t="str">
        <f>IF(ISERROR(VLOOKUP($A34,parlvotes_lh!$A$11:$ZZ$200,286,FALSE))=TRUE,"",IF(VLOOKUP($A34,parlvotes_lh!$A$11:$ZZ$200,286,FALSE)=0,"",VLOOKUP($A34,parlvotes_lh!$A$11:$ZZ$200,286,FALSE)))</f>
        <v/>
      </c>
      <c r="Y34" s="195" t="str">
        <f>IF(ISERROR(VLOOKUP($A34,parlvotes_lh!$A$11:$ZZ$200,306,FALSE))=TRUE,"",IF(VLOOKUP($A34,parlvotes_lh!$A$11:$ZZ$200,306,FALSE)=0,"",VLOOKUP($A34,parlvotes_lh!$A$11:$ZZ$200,306,FALSE)))</f>
        <v/>
      </c>
      <c r="Z34" s="195" t="str">
        <f>IF(ISERROR(VLOOKUP($A34,parlvotes_lh!$A$11:$ZZ$200,326,FALSE))=TRUE,"",IF(VLOOKUP($A34,parlvotes_lh!$A$11:$ZZ$200,326,FALSE)=0,"",VLOOKUP($A34,parlvotes_lh!$A$11:$ZZ$200,326,FALSE)))</f>
        <v/>
      </c>
      <c r="AA34" s="195" t="str">
        <f>IF(ISERROR(VLOOKUP($A34,parlvotes_lh!$A$11:$ZZ$200,346,FALSE))=TRUE,"",IF(VLOOKUP($A34,parlvotes_lh!$A$11:$ZZ$200,346,FALSE)=0,"",VLOOKUP($A34,parlvotes_lh!$A$11:$ZZ$200,346,FALSE)))</f>
        <v/>
      </c>
      <c r="AB34" s="195" t="str">
        <f>IF(ISERROR(VLOOKUP($A34,parlvotes_lh!$A$11:$ZZ$200,366,FALSE))=TRUE,"",IF(VLOOKUP($A34,parlvotes_lh!$A$11:$ZZ$200,366,FALSE)=0,"",VLOOKUP($A34,parlvotes_lh!$A$11:$ZZ$200,366,FALSE)))</f>
        <v/>
      </c>
      <c r="AC34" s="195" t="str">
        <f>IF(ISERROR(VLOOKUP($A34,parlvotes_lh!$A$11:$ZZ$200,386,FALSE))=TRUE,"",IF(VLOOKUP($A34,parlvotes_lh!$A$11:$ZZ$200,386,FALSE)=0,"",VLOOKUP($A34,parlvotes_lh!$A$11:$ZZ$200,386,FALSE)))</f>
        <v/>
      </c>
    </row>
    <row r="35" spans="1:29" ht="13.5" customHeight="1">
      <c r="A35" s="189" t="str">
        <f>IF(info_parties!A35="","",info_parties!A35)</f>
        <v>nl_a5001</v>
      </c>
      <c r="B35" s="101" t="str">
        <f>IF(A35="","",MID(info_weblinks!$C$3,32,3))</f>
        <v>nld</v>
      </c>
      <c r="C35" s="101" t="str">
        <f>IF(info_parties!G35="","",info_parties!G35)</f>
        <v>Article 50</v>
      </c>
      <c r="D35" s="101" t="str">
        <f>IF(info_parties!K35="","",info_parties!K35)</f>
        <v>Artikel 50</v>
      </c>
      <c r="E35" s="101" t="str">
        <f>IF(info_parties!H35="","",info_parties!H35)</f>
        <v>a50</v>
      </c>
      <c r="F35" s="190" t="str">
        <f t="shared" si="4"/>
        <v/>
      </c>
      <c r="G35" s="191" t="str">
        <f t="shared" si="5"/>
        <v/>
      </c>
      <c r="H35" s="192" t="str">
        <f t="shared" si="6"/>
        <v/>
      </c>
      <c r="I35" s="193" t="str">
        <f t="shared" si="7"/>
        <v/>
      </c>
      <c r="J35" s="194" t="str">
        <f>IF(ISERROR(VLOOKUP($A35,parlvotes_lh!$A$11:$ZZ$200,6,FALSE))=TRUE,"",IF(VLOOKUP($A35,parlvotes_lh!$A$11:$ZZ$200,6,FALSE)=0,"",VLOOKUP($A35,parlvotes_lh!$A$11:$ZZ$200,6,FALSE)))</f>
        <v/>
      </c>
      <c r="K35" s="194" t="str">
        <f>IF(ISERROR(VLOOKUP($A35,parlvotes_lh!$A$11:$ZZ$200,26,FALSE))=TRUE,"",IF(VLOOKUP($A35,parlvotes_lh!$A$11:$ZZ$200,26,FALSE)=0,"",VLOOKUP($A35,parlvotes_lh!$A$11:$ZZ$200,26,FALSE)))</f>
        <v/>
      </c>
      <c r="L35" s="194" t="str">
        <f>IF(ISERROR(VLOOKUP($A35,parlvotes_lh!$A$11:$ZZ$200,46,FALSE))=TRUE,"",IF(VLOOKUP($A35,parlvotes_lh!$A$11:$ZZ$200,46,FALSE)=0,"",VLOOKUP($A35,parlvotes_lh!$A$11:$ZZ$200,46,FALSE)))</f>
        <v/>
      </c>
      <c r="M35" s="194" t="str">
        <f>IF(ISERROR(VLOOKUP($A35,parlvotes_lh!$A$11:$ZZ$200,66,FALSE))=TRUE,"",IF(VLOOKUP($A35,parlvotes_lh!$A$11:$ZZ$200,66,FALSE)=0,"",VLOOKUP($A35,parlvotes_lh!$A$11:$ZZ$200,66,FALSE)))</f>
        <v/>
      </c>
      <c r="N35" s="194" t="str">
        <f>IF(ISERROR(VLOOKUP($A35,parlvotes_lh!$A$11:$ZZ$200,86,FALSE))=TRUE,"",IF(VLOOKUP($A35,parlvotes_lh!$A$11:$ZZ$200,86,FALSE)=0,"",VLOOKUP($A35,parlvotes_lh!$A$11:$ZZ$200,86,FALSE)))</f>
        <v/>
      </c>
      <c r="O35" s="194" t="str">
        <f>IF(ISERROR(VLOOKUP($A35,parlvotes_lh!$A$11:$ZZ$200,106,FALSE))=TRUE,"",IF(VLOOKUP($A35,parlvotes_lh!$A$11:$ZZ$200,106,FALSE)=0,"",VLOOKUP($A35,parlvotes_lh!$A$11:$ZZ$200,106,FALSE)))</f>
        <v/>
      </c>
      <c r="P35" s="194" t="str">
        <f>IF(ISERROR(VLOOKUP($A35,parlvotes_lh!$A$11:$ZZ$200,126,FALSE))=TRUE,"",IF(VLOOKUP($A35,parlvotes_lh!$A$11:$ZZ$200,126,FALSE)=0,"",VLOOKUP($A35,parlvotes_lh!$A$11:$ZZ$200,126,FALSE)))</f>
        <v/>
      </c>
      <c r="Q35" s="195" t="str">
        <f>IF(ISERROR(VLOOKUP($A35,parlvotes_lh!$A$11:$ZZ$200,146,FALSE))=TRUE,"",IF(VLOOKUP($A35,parlvotes_lh!$A$11:$ZZ$200,146,FALSE)=0,"",VLOOKUP($A35,parlvotes_lh!$A$11:$ZZ$200,146,FALSE)))</f>
        <v/>
      </c>
      <c r="R35" s="195" t="str">
        <f>IF(ISERROR(VLOOKUP($A35,parlvotes_lh!$A$11:$ZZ$200,166,FALSE))=TRUE,"",IF(VLOOKUP($A35,parlvotes_lh!$A$11:$ZZ$200,166,FALSE)=0,"",VLOOKUP($A35,parlvotes_lh!$A$11:$ZZ$200,166,FALSE)))</f>
        <v/>
      </c>
      <c r="S35" s="195" t="str">
        <f>IF(ISERROR(VLOOKUP($A35,parlvotes_lh!$A$11:$ZZ$200,186,FALSE))=TRUE,"",IF(VLOOKUP($A35,parlvotes_lh!$A$11:$ZZ$200,186,FALSE)=0,"",VLOOKUP($A35,parlvotes_lh!$A$11:$ZZ$200,186,FALSE)))</f>
        <v/>
      </c>
      <c r="T35" s="195" t="str">
        <f>IF(ISERROR(VLOOKUP($A35,parlvotes_lh!$A$11:$ZZ$200,206,FALSE))=TRUE,"",IF(VLOOKUP($A35,parlvotes_lh!$A$11:$ZZ$200,206,FALSE)=0,"",VLOOKUP($A35,parlvotes_lh!$A$11:$ZZ$200,206,FALSE)))</f>
        <v/>
      </c>
      <c r="U35" s="195" t="str">
        <f>IF(ISERROR(VLOOKUP($A35,parlvotes_lh!$A$11:$ZZ$200,226,FALSE))=TRUE,"",IF(VLOOKUP($A35,parlvotes_lh!$A$11:$ZZ$200,226,FALSE)=0,"",VLOOKUP($A35,parlvotes_lh!$A$11:$ZZ$200,226,FALSE)))</f>
        <v/>
      </c>
      <c r="V35" s="195" t="str">
        <f>IF(ISERROR(VLOOKUP($A35,parlvotes_lh!$A$11:$ZZ$200,246,FALSE))=TRUE,"",IF(VLOOKUP($A35,parlvotes_lh!$A$11:$ZZ$200,246,FALSE)=0,"",VLOOKUP($A35,parlvotes_lh!$A$11:$ZZ$200,246,FALSE)))</f>
        <v/>
      </c>
      <c r="W35" s="195" t="str">
        <f>IF(ISERROR(VLOOKUP($A35,parlvotes_lh!$A$11:$ZZ$200,266,FALSE))=TRUE,"",IF(VLOOKUP($A35,parlvotes_lh!$A$11:$ZZ$200,266,FALSE)=0,"",VLOOKUP($A35,parlvotes_lh!$A$11:$ZZ$200,266,FALSE)))</f>
        <v/>
      </c>
      <c r="X35" s="195" t="str">
        <f>IF(ISERROR(VLOOKUP($A35,parlvotes_lh!$A$11:$ZZ$200,286,FALSE))=TRUE,"",IF(VLOOKUP($A35,parlvotes_lh!$A$11:$ZZ$200,286,FALSE)=0,"",VLOOKUP($A35,parlvotes_lh!$A$11:$ZZ$200,286,FALSE)))</f>
        <v/>
      </c>
      <c r="Y35" s="195" t="str">
        <f>IF(ISERROR(VLOOKUP($A35,parlvotes_lh!$A$11:$ZZ$200,306,FALSE))=TRUE,"",IF(VLOOKUP($A35,parlvotes_lh!$A$11:$ZZ$200,306,FALSE)=0,"",VLOOKUP($A35,parlvotes_lh!$A$11:$ZZ$200,306,FALSE)))</f>
        <v/>
      </c>
      <c r="Z35" s="195" t="str">
        <f>IF(ISERROR(VLOOKUP($A35,parlvotes_lh!$A$11:$ZZ$200,326,FALSE))=TRUE,"",IF(VLOOKUP($A35,parlvotes_lh!$A$11:$ZZ$200,326,FALSE)=0,"",VLOOKUP($A35,parlvotes_lh!$A$11:$ZZ$200,326,FALSE)))</f>
        <v/>
      </c>
      <c r="AA35" s="195" t="str">
        <f>IF(ISERROR(VLOOKUP($A35,parlvotes_lh!$A$11:$ZZ$200,346,FALSE))=TRUE,"",IF(VLOOKUP($A35,parlvotes_lh!$A$11:$ZZ$200,346,FALSE)=0,"",VLOOKUP($A35,parlvotes_lh!$A$11:$ZZ$200,346,FALSE)))</f>
        <v/>
      </c>
      <c r="AB35" s="195" t="str">
        <f>IF(ISERROR(VLOOKUP($A35,parlvotes_lh!$A$11:$ZZ$200,366,FALSE))=TRUE,"",IF(VLOOKUP($A35,parlvotes_lh!$A$11:$ZZ$200,366,FALSE)=0,"",VLOOKUP($A35,parlvotes_lh!$A$11:$ZZ$200,366,FALSE)))</f>
        <v/>
      </c>
      <c r="AC35" s="195" t="str">
        <f>IF(ISERROR(VLOOKUP($A35,parlvotes_lh!$A$11:$ZZ$200,386,FALSE))=TRUE,"",IF(VLOOKUP($A35,parlvotes_lh!$A$11:$ZZ$200,386,FALSE)=0,"",VLOOKUP($A35,parlvotes_lh!$A$11:$ZZ$200,386,FALSE)))</f>
        <v/>
      </c>
    </row>
    <row r="36" spans="1:29" ht="13.5" customHeight="1">
      <c r="A36" s="189" t="str">
        <f>IF(info_parties!A36="","",info_parties!A36)</f>
        <v>nl_denk01</v>
      </c>
      <c r="B36" s="101" t="str">
        <f>IF(A36="","",MID(info_weblinks!$C$3,32,3))</f>
        <v>nld</v>
      </c>
      <c r="C36" s="101" t="str">
        <f>IF(info_parties!G36="","",info_parties!G36)</f>
        <v>Think</v>
      </c>
      <c r="D36" s="101" t="str">
        <f>IF(info_parties!K36="","",info_parties!K36)</f>
        <v>Denk</v>
      </c>
      <c r="E36" s="101" t="str">
        <f>IF(info_parties!H36="","",info_parties!H36)</f>
        <v>Denk</v>
      </c>
      <c r="F36" s="190">
        <f t="shared" si="4"/>
        <v>42809</v>
      </c>
      <c r="G36" s="191">
        <f t="shared" si="5"/>
        <v>44272</v>
      </c>
      <c r="H36" s="192">
        <f t="shared" si="6"/>
        <v>2.0554027889392975E-2</v>
      </c>
      <c r="I36" s="193">
        <f t="shared" si="7"/>
        <v>42809</v>
      </c>
      <c r="J36" s="194" t="str">
        <f>IF(ISERROR(VLOOKUP($A36,parlvotes_lh!$A$11:$ZZ$200,6,FALSE))=TRUE,"",IF(VLOOKUP($A36,parlvotes_lh!$A$11:$ZZ$200,6,FALSE)=0,"",VLOOKUP($A36,parlvotes_lh!$A$11:$ZZ$200,6,FALSE)))</f>
        <v/>
      </c>
      <c r="K36" s="194" t="str">
        <f>IF(ISERROR(VLOOKUP($A36,parlvotes_lh!$A$11:$ZZ$200,26,FALSE))=TRUE,"",IF(VLOOKUP($A36,parlvotes_lh!$A$11:$ZZ$200,26,FALSE)=0,"",VLOOKUP($A36,parlvotes_lh!$A$11:$ZZ$200,26,FALSE)))</f>
        <v/>
      </c>
      <c r="L36" s="194" t="str">
        <f>IF(ISERROR(VLOOKUP($A36,parlvotes_lh!$A$11:$ZZ$200,46,FALSE))=TRUE,"",IF(VLOOKUP($A36,parlvotes_lh!$A$11:$ZZ$200,46,FALSE)=0,"",VLOOKUP($A36,parlvotes_lh!$A$11:$ZZ$200,46,FALSE)))</f>
        <v/>
      </c>
      <c r="M36" s="194" t="str">
        <f>IF(ISERROR(VLOOKUP($A36,parlvotes_lh!$A$11:$ZZ$200,66,FALSE))=TRUE,"",IF(VLOOKUP($A36,parlvotes_lh!$A$11:$ZZ$200,66,FALSE)=0,"",VLOOKUP($A36,parlvotes_lh!$A$11:$ZZ$200,66,FALSE)))</f>
        <v/>
      </c>
      <c r="N36" s="194" t="str">
        <f>IF(ISERROR(VLOOKUP($A36,parlvotes_lh!$A$11:$ZZ$200,86,FALSE))=TRUE,"",IF(VLOOKUP($A36,parlvotes_lh!$A$11:$ZZ$200,86,FALSE)=0,"",VLOOKUP($A36,parlvotes_lh!$A$11:$ZZ$200,86,FALSE)))</f>
        <v/>
      </c>
      <c r="O36" s="194" t="str">
        <f>IF(ISERROR(VLOOKUP($A36,parlvotes_lh!$A$11:$ZZ$200,106,FALSE))=TRUE,"",IF(VLOOKUP($A36,parlvotes_lh!$A$11:$ZZ$200,106,FALSE)=0,"",VLOOKUP($A36,parlvotes_lh!$A$11:$ZZ$200,106,FALSE)))</f>
        <v/>
      </c>
      <c r="P36" s="194" t="str">
        <f>IF(ISERROR(VLOOKUP($A36,parlvotes_lh!$A$11:$ZZ$200,126,FALSE))=TRUE,"",IF(VLOOKUP($A36,parlvotes_lh!$A$11:$ZZ$200,126,FALSE)=0,"",VLOOKUP($A36,parlvotes_lh!$A$11:$ZZ$200,126,FALSE)))</f>
        <v/>
      </c>
      <c r="Q36" s="195">
        <f>IF(ISERROR(VLOOKUP($A36,parlvotes_lh!$A$11:$ZZ$200,146,FALSE))=TRUE,"",IF(VLOOKUP($A36,parlvotes_lh!$A$11:$ZZ$200,146,FALSE)=0,"",VLOOKUP($A36,parlvotes_lh!$A$11:$ZZ$200,146,FALSE)))</f>
        <v>2.0554027889392975E-2</v>
      </c>
      <c r="R36" s="195">
        <f>IF(ISERROR(VLOOKUP($A36,parlvotes_lh!$A$11:$ZZ$200,166,FALSE))=TRUE,"",IF(VLOOKUP($A36,parlvotes_lh!$A$11:$ZZ$200,166,FALSE)=0,"",VLOOKUP($A36,parlvotes_lh!$A$11:$ZZ$200,166,FALSE)))</f>
        <v>2.0266717785112943E-2</v>
      </c>
      <c r="S36" s="195" t="str">
        <f>IF(ISERROR(VLOOKUP($A36,parlvotes_lh!$A$11:$ZZ$200,186,FALSE))=TRUE,"",IF(VLOOKUP($A36,parlvotes_lh!$A$11:$ZZ$200,186,FALSE)=0,"",VLOOKUP($A36,parlvotes_lh!$A$11:$ZZ$200,186,FALSE)))</f>
        <v/>
      </c>
      <c r="T36" s="195" t="str">
        <f>IF(ISERROR(VLOOKUP($A36,parlvotes_lh!$A$11:$ZZ$200,206,FALSE))=TRUE,"",IF(VLOOKUP($A36,parlvotes_lh!$A$11:$ZZ$200,206,FALSE)=0,"",VLOOKUP($A36,parlvotes_lh!$A$11:$ZZ$200,206,FALSE)))</f>
        <v/>
      </c>
      <c r="U36" s="195" t="str">
        <f>IF(ISERROR(VLOOKUP($A36,parlvotes_lh!$A$11:$ZZ$200,226,FALSE))=TRUE,"",IF(VLOOKUP($A36,parlvotes_lh!$A$11:$ZZ$200,226,FALSE)=0,"",VLOOKUP($A36,parlvotes_lh!$A$11:$ZZ$200,226,FALSE)))</f>
        <v/>
      </c>
      <c r="V36" s="195" t="str">
        <f>IF(ISERROR(VLOOKUP($A36,parlvotes_lh!$A$11:$ZZ$200,246,FALSE))=TRUE,"",IF(VLOOKUP($A36,parlvotes_lh!$A$11:$ZZ$200,246,FALSE)=0,"",VLOOKUP($A36,parlvotes_lh!$A$11:$ZZ$200,246,FALSE)))</f>
        <v/>
      </c>
      <c r="W36" s="195" t="str">
        <f>IF(ISERROR(VLOOKUP($A36,parlvotes_lh!$A$11:$ZZ$200,266,FALSE))=TRUE,"",IF(VLOOKUP($A36,parlvotes_lh!$A$11:$ZZ$200,266,FALSE)=0,"",VLOOKUP($A36,parlvotes_lh!$A$11:$ZZ$200,266,FALSE)))</f>
        <v/>
      </c>
      <c r="X36" s="195" t="str">
        <f>IF(ISERROR(VLOOKUP($A36,parlvotes_lh!$A$11:$ZZ$200,286,FALSE))=TRUE,"",IF(VLOOKUP($A36,parlvotes_lh!$A$11:$ZZ$200,286,FALSE)=0,"",VLOOKUP($A36,parlvotes_lh!$A$11:$ZZ$200,286,FALSE)))</f>
        <v/>
      </c>
      <c r="Y36" s="195" t="str">
        <f>IF(ISERROR(VLOOKUP($A36,parlvotes_lh!$A$11:$ZZ$200,306,FALSE))=TRUE,"",IF(VLOOKUP($A36,parlvotes_lh!$A$11:$ZZ$200,306,FALSE)=0,"",VLOOKUP($A36,parlvotes_lh!$A$11:$ZZ$200,306,FALSE)))</f>
        <v/>
      </c>
      <c r="Z36" s="195" t="str">
        <f>IF(ISERROR(VLOOKUP($A36,parlvotes_lh!$A$11:$ZZ$200,326,FALSE))=TRUE,"",IF(VLOOKUP($A36,parlvotes_lh!$A$11:$ZZ$200,326,FALSE)=0,"",VLOOKUP($A36,parlvotes_lh!$A$11:$ZZ$200,326,FALSE)))</f>
        <v/>
      </c>
      <c r="AA36" s="195" t="str">
        <f>IF(ISERROR(VLOOKUP($A36,parlvotes_lh!$A$11:$ZZ$200,346,FALSE))=TRUE,"",IF(VLOOKUP($A36,parlvotes_lh!$A$11:$ZZ$200,346,FALSE)=0,"",VLOOKUP($A36,parlvotes_lh!$A$11:$ZZ$200,346,FALSE)))</f>
        <v/>
      </c>
      <c r="AB36" s="195" t="str">
        <f>IF(ISERROR(VLOOKUP($A36,parlvotes_lh!$A$11:$ZZ$200,366,FALSE))=TRUE,"",IF(VLOOKUP($A36,parlvotes_lh!$A$11:$ZZ$200,366,FALSE)=0,"",VLOOKUP($A36,parlvotes_lh!$A$11:$ZZ$200,366,FALSE)))</f>
        <v/>
      </c>
      <c r="AC36" s="195" t="str">
        <f>IF(ISERROR(VLOOKUP($A36,parlvotes_lh!$A$11:$ZZ$200,386,FALSE))=TRUE,"",IF(VLOOKUP($A36,parlvotes_lh!$A$11:$ZZ$200,386,FALSE)=0,"",VLOOKUP($A36,parlvotes_lh!$A$11:$ZZ$200,386,FALSE)))</f>
        <v/>
      </c>
    </row>
    <row r="37" spans="1:29" ht="13.5" customHeight="1">
      <c r="A37" s="189" t="str">
        <f>IF(info_parties!A37="","",info_parties!A37)</f>
        <v>nl_fvd01</v>
      </c>
      <c r="B37" s="101" t="str">
        <f>IF(A37="","",MID(info_weblinks!$C$3,32,3))</f>
        <v>nld</v>
      </c>
      <c r="C37" s="101" t="str">
        <f>IF(info_parties!G37="","",info_parties!G37)</f>
        <v>Forum for Democracy</v>
      </c>
      <c r="D37" s="101" t="str">
        <f>IF(info_parties!K37="","",info_parties!K37)</f>
        <v>Forum voor Democratie</v>
      </c>
      <c r="E37" s="101" t="str">
        <f>IF(info_parties!H37="","",info_parties!H37)</f>
        <v>FvD</v>
      </c>
      <c r="F37" s="190">
        <f t="shared" si="4"/>
        <v>42809</v>
      </c>
      <c r="G37" s="191">
        <f t="shared" si="5"/>
        <v>44272</v>
      </c>
      <c r="H37" s="192">
        <f t="shared" si="6"/>
        <v>5.0186167855017033E-2</v>
      </c>
      <c r="I37" s="193">
        <f t="shared" si="7"/>
        <v>44272</v>
      </c>
      <c r="J37" s="194" t="str">
        <f>IF(ISERROR(VLOOKUP($A37,parlvotes_lh!$A$11:$ZZ$200,6,FALSE))=TRUE,"",IF(VLOOKUP($A37,parlvotes_lh!$A$11:$ZZ$200,6,FALSE)=0,"",VLOOKUP($A37,parlvotes_lh!$A$11:$ZZ$200,6,FALSE)))</f>
        <v/>
      </c>
      <c r="K37" s="194" t="str">
        <f>IF(ISERROR(VLOOKUP($A37,parlvotes_lh!$A$11:$ZZ$200,26,FALSE))=TRUE,"",IF(VLOOKUP($A37,parlvotes_lh!$A$11:$ZZ$200,26,FALSE)=0,"",VLOOKUP($A37,parlvotes_lh!$A$11:$ZZ$200,26,FALSE)))</f>
        <v/>
      </c>
      <c r="L37" s="194" t="str">
        <f>IF(ISERROR(VLOOKUP($A37,parlvotes_lh!$A$11:$ZZ$200,46,FALSE))=TRUE,"",IF(VLOOKUP($A37,parlvotes_lh!$A$11:$ZZ$200,46,FALSE)=0,"",VLOOKUP($A37,parlvotes_lh!$A$11:$ZZ$200,46,FALSE)))</f>
        <v/>
      </c>
      <c r="M37" s="194" t="str">
        <f>IF(ISERROR(VLOOKUP($A37,parlvotes_lh!$A$11:$ZZ$200,66,FALSE))=TRUE,"",IF(VLOOKUP($A37,parlvotes_lh!$A$11:$ZZ$200,66,FALSE)=0,"",VLOOKUP($A37,parlvotes_lh!$A$11:$ZZ$200,66,FALSE)))</f>
        <v/>
      </c>
      <c r="N37" s="194" t="str">
        <f>IF(ISERROR(VLOOKUP($A37,parlvotes_lh!$A$11:$ZZ$200,86,FALSE))=TRUE,"",IF(VLOOKUP($A37,parlvotes_lh!$A$11:$ZZ$200,86,FALSE)=0,"",VLOOKUP($A37,parlvotes_lh!$A$11:$ZZ$200,86,FALSE)))</f>
        <v/>
      </c>
      <c r="O37" s="194" t="str">
        <f>IF(ISERROR(VLOOKUP($A37,parlvotes_lh!$A$11:$ZZ$200,106,FALSE))=TRUE,"",IF(VLOOKUP($A37,parlvotes_lh!$A$11:$ZZ$200,106,FALSE)=0,"",VLOOKUP($A37,parlvotes_lh!$A$11:$ZZ$200,106,FALSE)))</f>
        <v/>
      </c>
      <c r="P37" s="194" t="str">
        <f>IF(ISERROR(VLOOKUP($A37,parlvotes_lh!$A$11:$ZZ$200,126,FALSE))=TRUE,"",IF(VLOOKUP($A37,parlvotes_lh!$A$11:$ZZ$200,126,FALSE)=0,"",VLOOKUP($A37,parlvotes_lh!$A$11:$ZZ$200,126,FALSE)))</f>
        <v/>
      </c>
      <c r="Q37" s="195">
        <f>IF(ISERROR(VLOOKUP($A37,parlvotes_lh!$A$11:$ZZ$200,146,FALSE))=TRUE,"",IF(VLOOKUP($A37,parlvotes_lh!$A$11:$ZZ$200,146,FALSE)=0,"",VLOOKUP($A37,parlvotes_lh!$A$11:$ZZ$200,146,FALSE)))</f>
        <v>1.7797762484950373E-2</v>
      </c>
      <c r="R37" s="195">
        <f>IF(ISERROR(VLOOKUP($A37,parlvotes_lh!$A$11:$ZZ$200,166,FALSE))=TRUE,"",IF(VLOOKUP($A37,parlvotes_lh!$A$11:$ZZ$200,166,FALSE)=0,"",VLOOKUP($A37,parlvotes_lh!$A$11:$ZZ$200,166,FALSE)))</f>
        <v>5.0186167855017033E-2</v>
      </c>
      <c r="S37" s="195" t="str">
        <f>IF(ISERROR(VLOOKUP($A37,parlvotes_lh!$A$11:$ZZ$200,186,FALSE))=TRUE,"",IF(VLOOKUP($A37,parlvotes_lh!$A$11:$ZZ$200,186,FALSE)=0,"",VLOOKUP($A37,parlvotes_lh!$A$11:$ZZ$200,186,FALSE)))</f>
        <v/>
      </c>
      <c r="T37" s="195" t="str">
        <f>IF(ISERROR(VLOOKUP($A37,parlvotes_lh!$A$11:$ZZ$200,206,FALSE))=TRUE,"",IF(VLOOKUP($A37,parlvotes_lh!$A$11:$ZZ$200,206,FALSE)=0,"",VLOOKUP($A37,parlvotes_lh!$A$11:$ZZ$200,206,FALSE)))</f>
        <v/>
      </c>
      <c r="U37" s="195" t="str">
        <f>IF(ISERROR(VLOOKUP($A37,parlvotes_lh!$A$11:$ZZ$200,226,FALSE))=TRUE,"",IF(VLOOKUP($A37,parlvotes_lh!$A$11:$ZZ$200,226,FALSE)=0,"",VLOOKUP($A37,parlvotes_lh!$A$11:$ZZ$200,226,FALSE)))</f>
        <v/>
      </c>
      <c r="V37" s="195" t="str">
        <f>IF(ISERROR(VLOOKUP($A37,parlvotes_lh!$A$11:$ZZ$200,246,FALSE))=TRUE,"",IF(VLOOKUP($A37,parlvotes_lh!$A$11:$ZZ$200,246,FALSE)=0,"",VLOOKUP($A37,parlvotes_lh!$A$11:$ZZ$200,246,FALSE)))</f>
        <v/>
      </c>
      <c r="W37" s="195" t="str">
        <f>IF(ISERROR(VLOOKUP($A37,parlvotes_lh!$A$11:$ZZ$200,266,FALSE))=TRUE,"",IF(VLOOKUP($A37,parlvotes_lh!$A$11:$ZZ$200,266,FALSE)=0,"",VLOOKUP($A37,parlvotes_lh!$A$11:$ZZ$200,266,FALSE)))</f>
        <v/>
      </c>
      <c r="X37" s="195" t="str">
        <f>IF(ISERROR(VLOOKUP($A37,parlvotes_lh!$A$11:$ZZ$200,286,FALSE))=TRUE,"",IF(VLOOKUP($A37,parlvotes_lh!$A$11:$ZZ$200,286,FALSE)=0,"",VLOOKUP($A37,parlvotes_lh!$A$11:$ZZ$200,286,FALSE)))</f>
        <v/>
      </c>
      <c r="Y37" s="195" t="str">
        <f>IF(ISERROR(VLOOKUP($A37,parlvotes_lh!$A$11:$ZZ$200,306,FALSE))=TRUE,"",IF(VLOOKUP($A37,parlvotes_lh!$A$11:$ZZ$200,306,FALSE)=0,"",VLOOKUP($A37,parlvotes_lh!$A$11:$ZZ$200,306,FALSE)))</f>
        <v/>
      </c>
      <c r="Z37" s="195" t="str">
        <f>IF(ISERROR(VLOOKUP($A37,parlvotes_lh!$A$11:$ZZ$200,326,FALSE))=TRUE,"",IF(VLOOKUP($A37,parlvotes_lh!$A$11:$ZZ$200,326,FALSE)=0,"",VLOOKUP($A37,parlvotes_lh!$A$11:$ZZ$200,326,FALSE)))</f>
        <v/>
      </c>
      <c r="AA37" s="195" t="str">
        <f>IF(ISERROR(VLOOKUP($A37,parlvotes_lh!$A$11:$ZZ$200,346,FALSE))=TRUE,"",IF(VLOOKUP($A37,parlvotes_lh!$A$11:$ZZ$200,346,FALSE)=0,"",VLOOKUP($A37,parlvotes_lh!$A$11:$ZZ$200,346,FALSE)))</f>
        <v/>
      </c>
      <c r="AB37" s="195" t="str">
        <f>IF(ISERROR(VLOOKUP($A37,parlvotes_lh!$A$11:$ZZ$200,366,FALSE))=TRUE,"",IF(VLOOKUP($A37,parlvotes_lh!$A$11:$ZZ$200,366,FALSE)=0,"",VLOOKUP($A37,parlvotes_lh!$A$11:$ZZ$200,366,FALSE)))</f>
        <v/>
      </c>
      <c r="AC37" s="195" t="str">
        <f>IF(ISERROR(VLOOKUP($A37,parlvotes_lh!$A$11:$ZZ$200,386,FALSE))=TRUE,"",IF(VLOOKUP($A37,parlvotes_lh!$A$11:$ZZ$200,386,FALSE)=0,"",VLOOKUP($A37,parlvotes_lh!$A$11:$ZZ$200,386,FALSE)))</f>
        <v/>
      </c>
    </row>
    <row r="38" spans="1:29" ht="13.5" customHeight="1">
      <c r="A38" s="189" t="str">
        <f>IF(info_parties!A38="","",info_parties!A38)</f>
        <v>nl_v01</v>
      </c>
      <c r="B38" s="101" t="str">
        <f>IF(A38="","",MID(info_weblinks!$C$3,32,3))</f>
        <v>nld</v>
      </c>
      <c r="C38" s="101" t="str">
        <f>IF(info_parties!G38="","",info_parties!G38)</f>
        <v>Volt</v>
      </c>
      <c r="D38" s="101" t="str">
        <f>IF(info_parties!K38="","",info_parties!K38)</f>
        <v xml:space="preserve">Volt </v>
      </c>
      <c r="E38" s="101" t="str">
        <f>IF(info_parties!H38="","",info_parties!H38)</f>
        <v xml:space="preserve">V </v>
      </c>
      <c r="F38" s="190">
        <f t="shared" si="4"/>
        <v>44272</v>
      </c>
      <c r="G38" s="191">
        <f t="shared" si="5"/>
        <v>44272</v>
      </c>
      <c r="H38" s="192">
        <f t="shared" si="6"/>
        <v>2.4223696163007975E-2</v>
      </c>
      <c r="I38" s="193">
        <f t="shared" si="7"/>
        <v>44272</v>
      </c>
      <c r="J38" s="194" t="str">
        <f>IF(ISERROR(VLOOKUP($A38,parlvotes_lh!$A$11:$ZZ$200,6,FALSE))=TRUE,"",IF(VLOOKUP($A38,parlvotes_lh!$A$11:$ZZ$200,6,FALSE)=0,"",VLOOKUP($A38,parlvotes_lh!$A$11:$ZZ$200,6,FALSE)))</f>
        <v/>
      </c>
      <c r="K38" s="194" t="str">
        <f>IF(ISERROR(VLOOKUP($A38,parlvotes_lh!$A$11:$ZZ$200,26,FALSE))=TRUE,"",IF(VLOOKUP($A38,parlvotes_lh!$A$11:$ZZ$200,26,FALSE)=0,"",VLOOKUP($A38,parlvotes_lh!$A$11:$ZZ$200,26,FALSE)))</f>
        <v/>
      </c>
      <c r="L38" s="194" t="str">
        <f>IF(ISERROR(VLOOKUP($A38,parlvotes_lh!$A$11:$ZZ$200,46,FALSE))=TRUE,"",IF(VLOOKUP($A38,parlvotes_lh!$A$11:$ZZ$200,46,FALSE)=0,"",VLOOKUP($A38,parlvotes_lh!$A$11:$ZZ$200,46,FALSE)))</f>
        <v/>
      </c>
      <c r="M38" s="194" t="str">
        <f>IF(ISERROR(VLOOKUP($A38,parlvotes_lh!$A$11:$ZZ$200,66,FALSE))=TRUE,"",IF(VLOOKUP($A38,parlvotes_lh!$A$11:$ZZ$200,66,FALSE)=0,"",VLOOKUP($A38,parlvotes_lh!$A$11:$ZZ$200,66,FALSE)))</f>
        <v/>
      </c>
      <c r="N38" s="194" t="str">
        <f>IF(ISERROR(VLOOKUP($A38,parlvotes_lh!$A$11:$ZZ$200,86,FALSE))=TRUE,"",IF(VLOOKUP($A38,parlvotes_lh!$A$11:$ZZ$200,86,FALSE)=0,"",VLOOKUP($A38,parlvotes_lh!$A$11:$ZZ$200,86,FALSE)))</f>
        <v/>
      </c>
      <c r="O38" s="194" t="str">
        <f>IF(ISERROR(VLOOKUP($A38,parlvotes_lh!$A$11:$ZZ$200,106,FALSE))=TRUE,"",IF(VLOOKUP($A38,parlvotes_lh!$A$11:$ZZ$200,106,FALSE)=0,"",VLOOKUP($A38,parlvotes_lh!$A$11:$ZZ$200,106,FALSE)))</f>
        <v/>
      </c>
      <c r="P38" s="194" t="str">
        <f>IF(ISERROR(VLOOKUP($A38,parlvotes_lh!$A$11:$ZZ$200,126,FALSE))=TRUE,"",IF(VLOOKUP($A38,parlvotes_lh!$A$11:$ZZ$200,126,FALSE)=0,"",VLOOKUP($A38,parlvotes_lh!$A$11:$ZZ$200,126,FALSE)))</f>
        <v/>
      </c>
      <c r="Q38" s="195" t="str">
        <f>IF(ISERROR(VLOOKUP($A38,parlvotes_lh!$A$11:$ZZ$200,146,FALSE))=TRUE,"",IF(VLOOKUP($A38,parlvotes_lh!$A$11:$ZZ$200,146,FALSE)=0,"",VLOOKUP($A38,parlvotes_lh!$A$11:$ZZ$200,146,FALSE)))</f>
        <v/>
      </c>
      <c r="R38" s="195">
        <f>IF(ISERROR(VLOOKUP($A38,parlvotes_lh!$A$11:$ZZ$200,166,FALSE))=TRUE,"",IF(VLOOKUP($A38,parlvotes_lh!$A$11:$ZZ$200,166,FALSE)=0,"",VLOOKUP($A38,parlvotes_lh!$A$11:$ZZ$200,166,FALSE)))</f>
        <v>2.4223696163007975E-2</v>
      </c>
      <c r="S38" s="195" t="str">
        <f>IF(ISERROR(VLOOKUP($A38,parlvotes_lh!$A$11:$ZZ$200,186,FALSE))=TRUE,"",IF(VLOOKUP($A38,parlvotes_lh!$A$11:$ZZ$200,186,FALSE)=0,"",VLOOKUP($A38,parlvotes_lh!$A$11:$ZZ$200,186,FALSE)))</f>
        <v/>
      </c>
      <c r="T38" s="195" t="str">
        <f>IF(ISERROR(VLOOKUP($A38,parlvotes_lh!$A$11:$ZZ$200,206,FALSE))=TRUE,"",IF(VLOOKUP($A38,parlvotes_lh!$A$11:$ZZ$200,206,FALSE)=0,"",VLOOKUP($A38,parlvotes_lh!$A$11:$ZZ$200,206,FALSE)))</f>
        <v/>
      </c>
      <c r="U38" s="195" t="str">
        <f>IF(ISERROR(VLOOKUP($A38,parlvotes_lh!$A$11:$ZZ$200,226,FALSE))=TRUE,"",IF(VLOOKUP($A38,parlvotes_lh!$A$11:$ZZ$200,226,FALSE)=0,"",VLOOKUP($A38,parlvotes_lh!$A$11:$ZZ$200,226,FALSE)))</f>
        <v/>
      </c>
      <c r="V38" s="195" t="str">
        <f>IF(ISERROR(VLOOKUP($A38,parlvotes_lh!$A$11:$ZZ$200,246,FALSE))=TRUE,"",IF(VLOOKUP($A38,parlvotes_lh!$A$11:$ZZ$200,246,FALSE)=0,"",VLOOKUP($A38,parlvotes_lh!$A$11:$ZZ$200,246,FALSE)))</f>
        <v/>
      </c>
      <c r="W38" s="195" t="str">
        <f>IF(ISERROR(VLOOKUP($A38,parlvotes_lh!$A$11:$ZZ$200,266,FALSE))=TRUE,"",IF(VLOOKUP($A38,parlvotes_lh!$A$11:$ZZ$200,266,FALSE)=0,"",VLOOKUP($A38,parlvotes_lh!$A$11:$ZZ$200,266,FALSE)))</f>
        <v/>
      </c>
      <c r="X38" s="195" t="str">
        <f>IF(ISERROR(VLOOKUP($A38,parlvotes_lh!$A$11:$ZZ$200,286,FALSE))=TRUE,"",IF(VLOOKUP($A38,parlvotes_lh!$A$11:$ZZ$200,286,FALSE)=0,"",VLOOKUP($A38,parlvotes_lh!$A$11:$ZZ$200,286,FALSE)))</f>
        <v/>
      </c>
      <c r="Y38" s="195" t="str">
        <f>IF(ISERROR(VLOOKUP($A38,parlvotes_lh!$A$11:$ZZ$200,306,FALSE))=TRUE,"",IF(VLOOKUP($A38,parlvotes_lh!$A$11:$ZZ$200,306,FALSE)=0,"",VLOOKUP($A38,parlvotes_lh!$A$11:$ZZ$200,306,FALSE)))</f>
        <v/>
      </c>
      <c r="Z38" s="195" t="str">
        <f>IF(ISERROR(VLOOKUP($A38,parlvotes_lh!$A$11:$ZZ$200,326,FALSE))=TRUE,"",IF(VLOOKUP($A38,parlvotes_lh!$A$11:$ZZ$200,326,FALSE)=0,"",VLOOKUP($A38,parlvotes_lh!$A$11:$ZZ$200,326,FALSE)))</f>
        <v/>
      </c>
      <c r="AA38" s="195" t="str">
        <f>IF(ISERROR(VLOOKUP($A38,parlvotes_lh!$A$11:$ZZ$200,346,FALSE))=TRUE,"",IF(VLOOKUP($A38,parlvotes_lh!$A$11:$ZZ$200,346,FALSE)=0,"",VLOOKUP($A38,parlvotes_lh!$A$11:$ZZ$200,346,FALSE)))</f>
        <v/>
      </c>
      <c r="AB38" s="195" t="str">
        <f>IF(ISERROR(VLOOKUP($A38,parlvotes_lh!$A$11:$ZZ$200,366,FALSE))=TRUE,"",IF(VLOOKUP($A38,parlvotes_lh!$A$11:$ZZ$200,366,FALSE)=0,"",VLOOKUP($A38,parlvotes_lh!$A$11:$ZZ$200,366,FALSE)))</f>
        <v/>
      </c>
      <c r="AC38" s="195" t="str">
        <f>IF(ISERROR(VLOOKUP($A38,parlvotes_lh!$A$11:$ZZ$200,386,FALSE))=TRUE,"",IF(VLOOKUP($A38,parlvotes_lh!$A$11:$ZZ$200,386,FALSE)=0,"",VLOOKUP($A38,parlvotes_lh!$A$11:$ZZ$200,386,FALSE)))</f>
        <v/>
      </c>
    </row>
    <row r="39" spans="1:29" ht="13.5" customHeight="1">
      <c r="A39" s="189" t="str">
        <f>IF(info_parties!A39="","",info_parties!A39)</f>
        <v>nl_j01</v>
      </c>
      <c r="B39" s="101" t="str">
        <f>IF(A39="","",MID(info_weblinks!$C$3,32,3))</f>
        <v>nld</v>
      </c>
      <c r="C39" s="101" t="str">
        <f>IF(info_parties!G39="","",info_parties!G39)</f>
        <v>Yes 21</v>
      </c>
      <c r="D39" s="101" t="str">
        <f>IF(info_parties!K39="","",info_parties!K39)</f>
        <v>Ja 21</v>
      </c>
      <c r="E39" s="101" t="str">
        <f>IF(info_parties!H39="","",info_parties!H39)</f>
        <v>J</v>
      </c>
      <c r="F39" s="190">
        <f t="shared" si="4"/>
        <v>44272</v>
      </c>
      <c r="G39" s="191">
        <f t="shared" si="5"/>
        <v>44272</v>
      </c>
      <c r="H39" s="192">
        <f t="shared" si="6"/>
        <v>2.366147000840077E-2</v>
      </c>
      <c r="I39" s="193">
        <f t="shared" si="7"/>
        <v>44272</v>
      </c>
      <c r="J39" s="194" t="str">
        <f>IF(ISERROR(VLOOKUP($A39,parlvotes_lh!$A$11:$ZZ$200,6,FALSE))=TRUE,"",IF(VLOOKUP($A39,parlvotes_lh!$A$11:$ZZ$200,6,FALSE)=0,"",VLOOKUP($A39,parlvotes_lh!$A$11:$ZZ$200,6,FALSE)))</f>
        <v/>
      </c>
      <c r="K39" s="194" t="str">
        <f>IF(ISERROR(VLOOKUP($A39,parlvotes_lh!$A$11:$ZZ$200,26,FALSE))=TRUE,"",IF(VLOOKUP($A39,parlvotes_lh!$A$11:$ZZ$200,26,FALSE)=0,"",VLOOKUP($A39,parlvotes_lh!$A$11:$ZZ$200,26,FALSE)))</f>
        <v/>
      </c>
      <c r="L39" s="194" t="str">
        <f>IF(ISERROR(VLOOKUP($A39,parlvotes_lh!$A$11:$ZZ$200,46,FALSE))=TRUE,"",IF(VLOOKUP($A39,parlvotes_lh!$A$11:$ZZ$200,46,FALSE)=0,"",VLOOKUP($A39,parlvotes_lh!$A$11:$ZZ$200,46,FALSE)))</f>
        <v/>
      </c>
      <c r="M39" s="194" t="str">
        <f>IF(ISERROR(VLOOKUP($A39,parlvotes_lh!$A$11:$ZZ$200,66,FALSE))=TRUE,"",IF(VLOOKUP($A39,parlvotes_lh!$A$11:$ZZ$200,66,FALSE)=0,"",VLOOKUP($A39,parlvotes_lh!$A$11:$ZZ$200,66,FALSE)))</f>
        <v/>
      </c>
      <c r="N39" s="194" t="str">
        <f>IF(ISERROR(VLOOKUP($A39,parlvotes_lh!$A$11:$ZZ$200,86,FALSE))=TRUE,"",IF(VLOOKUP($A39,parlvotes_lh!$A$11:$ZZ$200,86,FALSE)=0,"",VLOOKUP($A39,parlvotes_lh!$A$11:$ZZ$200,86,FALSE)))</f>
        <v/>
      </c>
      <c r="O39" s="194" t="str">
        <f>IF(ISERROR(VLOOKUP($A39,parlvotes_lh!$A$11:$ZZ$200,106,FALSE))=TRUE,"",IF(VLOOKUP($A39,parlvotes_lh!$A$11:$ZZ$200,106,FALSE)=0,"",VLOOKUP($A39,parlvotes_lh!$A$11:$ZZ$200,106,FALSE)))</f>
        <v/>
      </c>
      <c r="P39" s="194" t="str">
        <f>IF(ISERROR(VLOOKUP($A39,parlvotes_lh!$A$11:$ZZ$200,126,FALSE))=TRUE,"",IF(VLOOKUP($A39,parlvotes_lh!$A$11:$ZZ$200,126,FALSE)=0,"",VLOOKUP($A39,parlvotes_lh!$A$11:$ZZ$200,126,FALSE)))</f>
        <v/>
      </c>
      <c r="Q39" s="195" t="str">
        <f>IF(ISERROR(VLOOKUP($A39,parlvotes_lh!$A$11:$ZZ$200,146,FALSE))=TRUE,"",IF(VLOOKUP($A39,parlvotes_lh!$A$11:$ZZ$200,146,FALSE)=0,"",VLOOKUP($A39,parlvotes_lh!$A$11:$ZZ$200,146,FALSE)))</f>
        <v/>
      </c>
      <c r="R39" s="195">
        <f>IF(ISERROR(VLOOKUP($A39,parlvotes_lh!$A$11:$ZZ$200,166,FALSE))=TRUE,"",IF(VLOOKUP($A39,parlvotes_lh!$A$11:$ZZ$200,166,FALSE)=0,"",VLOOKUP($A39,parlvotes_lh!$A$11:$ZZ$200,166,FALSE)))</f>
        <v>2.366147000840077E-2</v>
      </c>
      <c r="S39" s="195" t="str">
        <f>IF(ISERROR(VLOOKUP($A39,parlvotes_lh!$A$11:$ZZ$200,186,FALSE))=TRUE,"",IF(VLOOKUP($A39,parlvotes_lh!$A$11:$ZZ$200,186,FALSE)=0,"",VLOOKUP($A39,parlvotes_lh!$A$11:$ZZ$200,186,FALSE)))</f>
        <v/>
      </c>
      <c r="T39" s="195" t="str">
        <f>IF(ISERROR(VLOOKUP($A39,parlvotes_lh!$A$11:$ZZ$200,206,FALSE))=TRUE,"",IF(VLOOKUP($A39,parlvotes_lh!$A$11:$ZZ$200,206,FALSE)=0,"",VLOOKUP($A39,parlvotes_lh!$A$11:$ZZ$200,206,FALSE)))</f>
        <v/>
      </c>
      <c r="U39" s="195" t="str">
        <f>IF(ISERROR(VLOOKUP($A39,parlvotes_lh!$A$11:$ZZ$200,226,FALSE))=TRUE,"",IF(VLOOKUP($A39,parlvotes_lh!$A$11:$ZZ$200,226,FALSE)=0,"",VLOOKUP($A39,parlvotes_lh!$A$11:$ZZ$200,226,FALSE)))</f>
        <v/>
      </c>
      <c r="V39" s="195" t="str">
        <f>IF(ISERROR(VLOOKUP($A39,parlvotes_lh!$A$11:$ZZ$200,246,FALSE))=TRUE,"",IF(VLOOKUP($A39,parlvotes_lh!$A$11:$ZZ$200,246,FALSE)=0,"",VLOOKUP($A39,parlvotes_lh!$A$11:$ZZ$200,246,FALSE)))</f>
        <v/>
      </c>
      <c r="W39" s="195" t="str">
        <f>IF(ISERROR(VLOOKUP($A39,parlvotes_lh!$A$11:$ZZ$200,266,FALSE))=TRUE,"",IF(VLOOKUP($A39,parlvotes_lh!$A$11:$ZZ$200,266,FALSE)=0,"",VLOOKUP($A39,parlvotes_lh!$A$11:$ZZ$200,266,FALSE)))</f>
        <v/>
      </c>
      <c r="X39" s="195" t="str">
        <f>IF(ISERROR(VLOOKUP($A39,parlvotes_lh!$A$11:$ZZ$200,286,FALSE))=TRUE,"",IF(VLOOKUP($A39,parlvotes_lh!$A$11:$ZZ$200,286,FALSE)=0,"",VLOOKUP($A39,parlvotes_lh!$A$11:$ZZ$200,286,FALSE)))</f>
        <v/>
      </c>
      <c r="Y39" s="195" t="str">
        <f>IF(ISERROR(VLOOKUP($A39,parlvotes_lh!$A$11:$ZZ$200,306,FALSE))=TRUE,"",IF(VLOOKUP($A39,parlvotes_lh!$A$11:$ZZ$200,306,FALSE)=0,"",VLOOKUP($A39,parlvotes_lh!$A$11:$ZZ$200,306,FALSE)))</f>
        <v/>
      </c>
      <c r="Z39" s="195" t="str">
        <f>IF(ISERROR(VLOOKUP($A39,parlvotes_lh!$A$11:$ZZ$200,326,FALSE))=TRUE,"",IF(VLOOKUP($A39,parlvotes_lh!$A$11:$ZZ$200,326,FALSE)=0,"",VLOOKUP($A39,parlvotes_lh!$A$11:$ZZ$200,326,FALSE)))</f>
        <v/>
      </c>
      <c r="AA39" s="195" t="str">
        <f>IF(ISERROR(VLOOKUP($A39,parlvotes_lh!$A$11:$ZZ$200,346,FALSE))=TRUE,"",IF(VLOOKUP($A39,parlvotes_lh!$A$11:$ZZ$200,346,FALSE)=0,"",VLOOKUP($A39,parlvotes_lh!$A$11:$ZZ$200,346,FALSE)))</f>
        <v/>
      </c>
      <c r="AB39" s="195" t="str">
        <f>IF(ISERROR(VLOOKUP($A39,parlvotes_lh!$A$11:$ZZ$200,366,FALSE))=TRUE,"",IF(VLOOKUP($A39,parlvotes_lh!$A$11:$ZZ$200,366,FALSE)=0,"",VLOOKUP($A39,parlvotes_lh!$A$11:$ZZ$200,366,FALSE)))</f>
        <v/>
      </c>
      <c r="AC39" s="195" t="str">
        <f>IF(ISERROR(VLOOKUP($A39,parlvotes_lh!$A$11:$ZZ$200,386,FALSE))=TRUE,"",IF(VLOOKUP($A39,parlvotes_lh!$A$11:$ZZ$200,386,FALSE)=0,"",VLOOKUP($A39,parlvotes_lh!$A$11:$ZZ$200,386,FALSE)))</f>
        <v/>
      </c>
    </row>
    <row r="40" spans="1:29" ht="13.5" customHeight="1">
      <c r="A40" s="189" t="str">
        <f>IF(info_parties!A40="","",info_parties!A40)</f>
        <v>nl_bbb01</v>
      </c>
      <c r="B40" s="101" t="str">
        <f>IF(A40="","",MID(info_weblinks!$C$3,32,3))</f>
        <v>nld</v>
      </c>
      <c r="C40" s="101" t="str">
        <f>IF(info_parties!G40="","",info_parties!G40)</f>
        <v>Farmer Citizen Movement</v>
      </c>
      <c r="D40" s="101" t="str">
        <f>IF(info_parties!K40="","",info_parties!K40)</f>
        <v>BoerBurgerBeweging</v>
      </c>
      <c r="E40" s="101" t="str">
        <f>IF(info_parties!H40="","",info_parties!H40)</f>
        <v>BBB</v>
      </c>
      <c r="F40" s="190">
        <f t="shared" si="4"/>
        <v>44272</v>
      </c>
      <c r="G40" s="191">
        <f t="shared" si="5"/>
        <v>44272</v>
      </c>
      <c r="H40" s="192">
        <f t="shared" si="6"/>
        <v>1.0008680925335982E-2</v>
      </c>
      <c r="I40" s="193">
        <f t="shared" si="7"/>
        <v>44272</v>
      </c>
      <c r="J40" s="194" t="str">
        <f>IF(ISERROR(VLOOKUP($A40,parlvotes_lh!$A$11:$ZZ$200,6,FALSE))=TRUE,"",IF(VLOOKUP($A40,parlvotes_lh!$A$11:$ZZ$200,6,FALSE)=0,"",VLOOKUP($A40,parlvotes_lh!$A$11:$ZZ$200,6,FALSE)))</f>
        <v/>
      </c>
      <c r="K40" s="194" t="str">
        <f>IF(ISERROR(VLOOKUP($A40,parlvotes_lh!$A$11:$ZZ$200,26,FALSE))=TRUE,"",IF(VLOOKUP($A40,parlvotes_lh!$A$11:$ZZ$200,26,FALSE)=0,"",VLOOKUP($A40,parlvotes_lh!$A$11:$ZZ$200,26,FALSE)))</f>
        <v/>
      </c>
      <c r="L40" s="194" t="str">
        <f>IF(ISERROR(VLOOKUP($A40,parlvotes_lh!$A$11:$ZZ$200,46,FALSE))=TRUE,"",IF(VLOOKUP($A40,parlvotes_lh!$A$11:$ZZ$200,46,FALSE)=0,"",VLOOKUP($A40,parlvotes_lh!$A$11:$ZZ$200,46,FALSE)))</f>
        <v/>
      </c>
      <c r="M40" s="194" t="str">
        <f>IF(ISERROR(VLOOKUP($A40,parlvotes_lh!$A$11:$ZZ$200,66,FALSE))=TRUE,"",IF(VLOOKUP($A40,parlvotes_lh!$A$11:$ZZ$200,66,FALSE)=0,"",VLOOKUP($A40,parlvotes_lh!$A$11:$ZZ$200,66,FALSE)))</f>
        <v/>
      </c>
      <c r="N40" s="194" t="str">
        <f>IF(ISERROR(VLOOKUP($A40,parlvotes_lh!$A$11:$ZZ$200,86,FALSE))=TRUE,"",IF(VLOOKUP($A40,parlvotes_lh!$A$11:$ZZ$200,86,FALSE)=0,"",VLOOKUP($A40,parlvotes_lh!$A$11:$ZZ$200,86,FALSE)))</f>
        <v/>
      </c>
      <c r="O40" s="194" t="str">
        <f>IF(ISERROR(VLOOKUP($A40,parlvotes_lh!$A$11:$ZZ$200,106,FALSE))=TRUE,"",IF(VLOOKUP($A40,parlvotes_lh!$A$11:$ZZ$200,106,FALSE)=0,"",VLOOKUP($A40,parlvotes_lh!$A$11:$ZZ$200,106,FALSE)))</f>
        <v/>
      </c>
      <c r="P40" s="194" t="str">
        <f>IF(ISERROR(VLOOKUP($A40,parlvotes_lh!$A$11:$ZZ$200,126,FALSE))=TRUE,"",IF(VLOOKUP($A40,parlvotes_lh!$A$11:$ZZ$200,126,FALSE)=0,"",VLOOKUP($A40,parlvotes_lh!$A$11:$ZZ$200,126,FALSE)))</f>
        <v/>
      </c>
      <c r="Q40" s="195" t="str">
        <f>IF(ISERROR(VLOOKUP($A40,parlvotes_lh!$A$11:$ZZ$200,146,FALSE))=TRUE,"",IF(VLOOKUP($A40,parlvotes_lh!$A$11:$ZZ$200,146,FALSE)=0,"",VLOOKUP($A40,parlvotes_lh!$A$11:$ZZ$200,146,FALSE)))</f>
        <v/>
      </c>
      <c r="R40" s="195">
        <f>IF(ISERROR(VLOOKUP($A40,parlvotes_lh!$A$11:$ZZ$200,166,FALSE))=TRUE,"",IF(VLOOKUP($A40,parlvotes_lh!$A$11:$ZZ$200,166,FALSE)=0,"",VLOOKUP($A40,parlvotes_lh!$A$11:$ZZ$200,166,FALSE)))</f>
        <v>1.0008680925335982E-2</v>
      </c>
      <c r="S40" s="195" t="str">
        <f>IF(ISERROR(VLOOKUP($A40,parlvotes_lh!$A$11:$ZZ$200,186,FALSE))=TRUE,"",IF(VLOOKUP($A40,parlvotes_lh!$A$11:$ZZ$200,186,FALSE)=0,"",VLOOKUP($A40,parlvotes_lh!$A$11:$ZZ$200,186,FALSE)))</f>
        <v/>
      </c>
      <c r="T40" s="195" t="str">
        <f>IF(ISERROR(VLOOKUP($A40,parlvotes_lh!$A$11:$ZZ$200,206,FALSE))=TRUE,"",IF(VLOOKUP($A40,parlvotes_lh!$A$11:$ZZ$200,206,FALSE)=0,"",VLOOKUP($A40,parlvotes_lh!$A$11:$ZZ$200,206,FALSE)))</f>
        <v/>
      </c>
      <c r="U40" s="195" t="str">
        <f>IF(ISERROR(VLOOKUP($A40,parlvotes_lh!$A$11:$ZZ$200,226,FALSE))=TRUE,"",IF(VLOOKUP($A40,parlvotes_lh!$A$11:$ZZ$200,226,FALSE)=0,"",VLOOKUP($A40,parlvotes_lh!$A$11:$ZZ$200,226,FALSE)))</f>
        <v/>
      </c>
      <c r="V40" s="195" t="str">
        <f>IF(ISERROR(VLOOKUP($A40,parlvotes_lh!$A$11:$ZZ$200,246,FALSE))=TRUE,"",IF(VLOOKUP($A40,parlvotes_lh!$A$11:$ZZ$200,246,FALSE)=0,"",VLOOKUP($A40,parlvotes_lh!$A$11:$ZZ$200,246,FALSE)))</f>
        <v/>
      </c>
      <c r="W40" s="195" t="str">
        <f>IF(ISERROR(VLOOKUP($A40,parlvotes_lh!$A$11:$ZZ$200,266,FALSE))=TRUE,"",IF(VLOOKUP($A40,parlvotes_lh!$A$11:$ZZ$200,266,FALSE)=0,"",VLOOKUP($A40,parlvotes_lh!$A$11:$ZZ$200,266,FALSE)))</f>
        <v/>
      </c>
      <c r="X40" s="195" t="str">
        <f>IF(ISERROR(VLOOKUP($A40,parlvotes_lh!$A$11:$ZZ$200,286,FALSE))=TRUE,"",IF(VLOOKUP($A40,parlvotes_lh!$A$11:$ZZ$200,286,FALSE)=0,"",VLOOKUP($A40,parlvotes_lh!$A$11:$ZZ$200,286,FALSE)))</f>
        <v/>
      </c>
      <c r="Y40" s="195" t="str">
        <f>IF(ISERROR(VLOOKUP($A40,parlvotes_lh!$A$11:$ZZ$200,306,FALSE))=TRUE,"",IF(VLOOKUP($A40,parlvotes_lh!$A$11:$ZZ$200,306,FALSE)=0,"",VLOOKUP($A40,parlvotes_lh!$A$11:$ZZ$200,306,FALSE)))</f>
        <v/>
      </c>
      <c r="Z40" s="195" t="str">
        <f>IF(ISERROR(VLOOKUP($A40,parlvotes_lh!$A$11:$ZZ$200,326,FALSE))=TRUE,"",IF(VLOOKUP($A40,parlvotes_lh!$A$11:$ZZ$200,326,FALSE)=0,"",VLOOKUP($A40,parlvotes_lh!$A$11:$ZZ$200,326,FALSE)))</f>
        <v/>
      </c>
      <c r="AA40" s="195" t="str">
        <f>IF(ISERROR(VLOOKUP($A40,parlvotes_lh!$A$11:$ZZ$200,346,FALSE))=TRUE,"",IF(VLOOKUP($A40,parlvotes_lh!$A$11:$ZZ$200,346,FALSE)=0,"",VLOOKUP($A40,parlvotes_lh!$A$11:$ZZ$200,346,FALSE)))</f>
        <v/>
      </c>
      <c r="AB40" s="195" t="str">
        <f>IF(ISERROR(VLOOKUP($A40,parlvotes_lh!$A$11:$ZZ$200,366,FALSE))=TRUE,"",IF(VLOOKUP($A40,parlvotes_lh!$A$11:$ZZ$200,366,FALSE)=0,"",VLOOKUP($A40,parlvotes_lh!$A$11:$ZZ$200,366,FALSE)))</f>
        <v/>
      </c>
      <c r="AC40" s="195" t="str">
        <f>IF(ISERROR(VLOOKUP($A40,parlvotes_lh!$A$11:$ZZ$200,386,FALSE))=TRUE,"",IF(VLOOKUP($A40,parlvotes_lh!$A$11:$ZZ$200,386,FALSE)=0,"",VLOOKUP($A40,parlvotes_lh!$A$11:$ZZ$200,386,FALSE)))</f>
        <v/>
      </c>
    </row>
    <row r="41" spans="1:29" ht="13.5" customHeight="1">
      <c r="A41" s="189" t="str">
        <f>IF(info_parties!A41="","",info_parties!A41)</f>
        <v>nl_bj01</v>
      </c>
      <c r="B41" s="101" t="str">
        <f>IF(A41="","",MID(info_weblinks!$C$3,32,3))</f>
        <v>nld</v>
      </c>
      <c r="C41" s="101" t="str">
        <f>IF(info_parties!G41="","",info_parties!G41)</f>
        <v>AsOne</v>
      </c>
      <c r="D41" s="101" t="str">
        <f>IF(info_parties!K41="","",info_parties!K41)</f>
        <v>B1J1</v>
      </c>
      <c r="E41" s="101" t="str">
        <f>IF(info_parties!H41="","",info_parties!H41)</f>
        <v>B1J1</v>
      </c>
      <c r="F41" s="190">
        <f t="shared" si="4"/>
        <v>44272</v>
      </c>
      <c r="G41" s="191">
        <f t="shared" si="5"/>
        <v>44272</v>
      </c>
      <c r="H41" s="192">
        <f t="shared" si="6"/>
        <v>8.3698780333828007E-3</v>
      </c>
      <c r="I41" s="193">
        <f t="shared" si="7"/>
        <v>44272</v>
      </c>
      <c r="J41" s="194" t="str">
        <f>IF(ISERROR(VLOOKUP($A41,parlvotes_lh!$A$11:$ZZ$200,6,FALSE))=TRUE,"",IF(VLOOKUP($A41,parlvotes_lh!$A$11:$ZZ$200,6,FALSE)=0,"",VLOOKUP($A41,parlvotes_lh!$A$11:$ZZ$200,6,FALSE)))</f>
        <v/>
      </c>
      <c r="K41" s="194" t="str">
        <f>IF(ISERROR(VLOOKUP($A41,parlvotes_lh!$A$11:$ZZ$200,26,FALSE))=TRUE,"",IF(VLOOKUP($A41,parlvotes_lh!$A$11:$ZZ$200,26,FALSE)=0,"",VLOOKUP($A41,parlvotes_lh!$A$11:$ZZ$200,26,FALSE)))</f>
        <v/>
      </c>
      <c r="L41" s="194" t="str">
        <f>IF(ISERROR(VLOOKUP($A41,parlvotes_lh!$A$11:$ZZ$200,46,FALSE))=TRUE,"",IF(VLOOKUP($A41,parlvotes_lh!$A$11:$ZZ$200,46,FALSE)=0,"",VLOOKUP($A41,parlvotes_lh!$A$11:$ZZ$200,46,FALSE)))</f>
        <v/>
      </c>
      <c r="M41" s="194" t="str">
        <f>IF(ISERROR(VLOOKUP($A41,parlvotes_lh!$A$11:$ZZ$200,66,FALSE))=TRUE,"",IF(VLOOKUP($A41,parlvotes_lh!$A$11:$ZZ$200,66,FALSE)=0,"",VLOOKUP($A41,parlvotes_lh!$A$11:$ZZ$200,66,FALSE)))</f>
        <v/>
      </c>
      <c r="N41" s="194" t="str">
        <f>IF(ISERROR(VLOOKUP($A41,parlvotes_lh!$A$11:$ZZ$200,86,FALSE))=TRUE,"",IF(VLOOKUP($A41,parlvotes_lh!$A$11:$ZZ$200,86,FALSE)=0,"",VLOOKUP($A41,parlvotes_lh!$A$11:$ZZ$200,86,FALSE)))</f>
        <v/>
      </c>
      <c r="O41" s="194" t="str">
        <f>IF(ISERROR(VLOOKUP($A41,parlvotes_lh!$A$11:$ZZ$200,106,FALSE))=TRUE,"",IF(VLOOKUP($A41,parlvotes_lh!$A$11:$ZZ$200,106,FALSE)=0,"",VLOOKUP($A41,parlvotes_lh!$A$11:$ZZ$200,106,FALSE)))</f>
        <v/>
      </c>
      <c r="P41" s="194" t="str">
        <f>IF(ISERROR(VLOOKUP($A41,parlvotes_lh!$A$11:$ZZ$200,126,FALSE))=TRUE,"",IF(VLOOKUP($A41,parlvotes_lh!$A$11:$ZZ$200,126,FALSE)=0,"",VLOOKUP($A41,parlvotes_lh!$A$11:$ZZ$200,126,FALSE)))</f>
        <v/>
      </c>
      <c r="Q41" s="195" t="str">
        <f>IF(ISERROR(VLOOKUP($A41,parlvotes_lh!$A$11:$ZZ$200,146,FALSE))=TRUE,"",IF(VLOOKUP($A41,parlvotes_lh!$A$11:$ZZ$200,146,FALSE)=0,"",VLOOKUP($A41,parlvotes_lh!$A$11:$ZZ$200,146,FALSE)))</f>
        <v/>
      </c>
      <c r="R41" s="195">
        <f>IF(ISERROR(VLOOKUP($A41,parlvotes_lh!$A$11:$ZZ$200,166,FALSE))=TRUE,"",IF(VLOOKUP($A41,parlvotes_lh!$A$11:$ZZ$200,166,FALSE)=0,"",VLOOKUP($A41,parlvotes_lh!$A$11:$ZZ$200,166,FALSE)))</f>
        <v>8.3698780333828007E-3</v>
      </c>
      <c r="S41" s="195" t="str">
        <f>IF(ISERROR(VLOOKUP($A41,parlvotes_lh!$A$11:$ZZ$200,186,FALSE))=TRUE,"",IF(VLOOKUP($A41,parlvotes_lh!$A$11:$ZZ$200,186,FALSE)=0,"",VLOOKUP($A41,parlvotes_lh!$A$11:$ZZ$200,186,FALSE)))</f>
        <v/>
      </c>
      <c r="T41" s="195" t="str">
        <f>IF(ISERROR(VLOOKUP($A41,parlvotes_lh!$A$11:$ZZ$200,206,FALSE))=TRUE,"",IF(VLOOKUP($A41,parlvotes_lh!$A$11:$ZZ$200,206,FALSE)=0,"",VLOOKUP($A41,parlvotes_lh!$A$11:$ZZ$200,206,FALSE)))</f>
        <v/>
      </c>
      <c r="U41" s="195" t="str">
        <f>IF(ISERROR(VLOOKUP($A41,parlvotes_lh!$A$11:$ZZ$200,226,FALSE))=TRUE,"",IF(VLOOKUP($A41,parlvotes_lh!$A$11:$ZZ$200,226,FALSE)=0,"",VLOOKUP($A41,parlvotes_lh!$A$11:$ZZ$200,226,FALSE)))</f>
        <v/>
      </c>
      <c r="V41" s="195" t="str">
        <f>IF(ISERROR(VLOOKUP($A41,parlvotes_lh!$A$11:$ZZ$200,246,FALSE))=TRUE,"",IF(VLOOKUP($A41,parlvotes_lh!$A$11:$ZZ$200,246,FALSE)=0,"",VLOOKUP($A41,parlvotes_lh!$A$11:$ZZ$200,246,FALSE)))</f>
        <v/>
      </c>
      <c r="W41" s="195" t="str">
        <f>IF(ISERROR(VLOOKUP($A41,parlvotes_lh!$A$11:$ZZ$200,266,FALSE))=TRUE,"",IF(VLOOKUP($A41,parlvotes_lh!$A$11:$ZZ$200,266,FALSE)=0,"",VLOOKUP($A41,parlvotes_lh!$A$11:$ZZ$200,266,FALSE)))</f>
        <v/>
      </c>
      <c r="X41" s="195" t="str">
        <f>IF(ISERROR(VLOOKUP($A41,parlvotes_lh!$A$11:$ZZ$200,286,FALSE))=TRUE,"",IF(VLOOKUP($A41,parlvotes_lh!$A$11:$ZZ$200,286,FALSE)=0,"",VLOOKUP($A41,parlvotes_lh!$A$11:$ZZ$200,286,FALSE)))</f>
        <v/>
      </c>
      <c r="Y41" s="195" t="str">
        <f>IF(ISERROR(VLOOKUP($A41,parlvotes_lh!$A$11:$ZZ$200,306,FALSE))=TRUE,"",IF(VLOOKUP($A41,parlvotes_lh!$A$11:$ZZ$200,306,FALSE)=0,"",VLOOKUP($A41,parlvotes_lh!$A$11:$ZZ$200,306,FALSE)))</f>
        <v/>
      </c>
      <c r="Z41" s="195" t="str">
        <f>IF(ISERROR(VLOOKUP($A41,parlvotes_lh!$A$11:$ZZ$200,326,FALSE))=TRUE,"",IF(VLOOKUP($A41,parlvotes_lh!$A$11:$ZZ$200,326,FALSE)=0,"",VLOOKUP($A41,parlvotes_lh!$A$11:$ZZ$200,326,FALSE)))</f>
        <v/>
      </c>
      <c r="AA41" s="195" t="str">
        <f>IF(ISERROR(VLOOKUP($A41,parlvotes_lh!$A$11:$ZZ$200,346,FALSE))=TRUE,"",IF(VLOOKUP($A41,parlvotes_lh!$A$11:$ZZ$200,346,FALSE)=0,"",VLOOKUP($A41,parlvotes_lh!$A$11:$ZZ$200,346,FALSE)))</f>
        <v/>
      </c>
      <c r="AB41" s="195" t="str">
        <f>IF(ISERROR(VLOOKUP($A41,parlvotes_lh!$A$11:$ZZ$200,366,FALSE))=TRUE,"",IF(VLOOKUP($A41,parlvotes_lh!$A$11:$ZZ$200,366,FALSE)=0,"",VLOOKUP($A41,parlvotes_lh!$A$11:$ZZ$200,366,FALSE)))</f>
        <v/>
      </c>
      <c r="AC41" s="195" t="str">
        <f>IF(ISERROR(VLOOKUP($A41,parlvotes_lh!$A$11:$ZZ$200,386,FALSE))=TRUE,"",IF(VLOOKUP($A41,parlvotes_lh!$A$11:$ZZ$200,386,FALSE)=0,"",VLOOKUP($A41,parlvotes_lh!$A$11:$ZZ$200,386,FALSE)))</f>
        <v/>
      </c>
    </row>
    <row r="42" spans="1:29" ht="13.5" customHeight="1">
      <c r="A42" s="189" t="str">
        <f>IF(info_parties!A42="","",info_parties!A42)</f>
        <v/>
      </c>
      <c r="B42" s="101" t="str">
        <f>IF(A42="","",MID(info_weblinks!$C$3,32,3))</f>
        <v/>
      </c>
      <c r="C42" s="101" t="str">
        <f>IF(info_parties!G42="","",info_parties!G42)</f>
        <v/>
      </c>
      <c r="D42" s="101" t="str">
        <f>IF(info_parties!K42="","",info_parties!K42)</f>
        <v/>
      </c>
      <c r="E42" s="101" t="str">
        <f>IF(info_parties!H42="","",info_parties!H42)</f>
        <v/>
      </c>
      <c r="F42" s="190" t="str">
        <f t="shared" si="4"/>
        <v/>
      </c>
      <c r="G42" s="191" t="str">
        <f t="shared" si="5"/>
        <v/>
      </c>
      <c r="H42" s="192" t="str">
        <f t="shared" si="6"/>
        <v/>
      </c>
      <c r="I42" s="193" t="str">
        <f t="shared" si="7"/>
        <v/>
      </c>
      <c r="J42" s="194" t="str">
        <f>IF(ISERROR(VLOOKUP($A42,parlvotes_lh!$A$11:$ZZ$200,6,FALSE))=TRUE,"",IF(VLOOKUP($A42,parlvotes_lh!$A$11:$ZZ$200,6,FALSE)=0,"",VLOOKUP($A42,parlvotes_lh!$A$11:$ZZ$200,6,FALSE)))</f>
        <v/>
      </c>
      <c r="K42" s="194" t="str">
        <f>IF(ISERROR(VLOOKUP($A42,parlvotes_lh!$A$11:$ZZ$200,26,FALSE))=TRUE,"",IF(VLOOKUP($A42,parlvotes_lh!$A$11:$ZZ$200,26,FALSE)=0,"",VLOOKUP($A42,parlvotes_lh!$A$11:$ZZ$200,26,FALSE)))</f>
        <v/>
      </c>
      <c r="L42" s="194" t="str">
        <f>IF(ISERROR(VLOOKUP($A42,parlvotes_lh!$A$11:$ZZ$200,46,FALSE))=TRUE,"",IF(VLOOKUP($A42,parlvotes_lh!$A$11:$ZZ$200,46,FALSE)=0,"",VLOOKUP($A42,parlvotes_lh!$A$11:$ZZ$200,46,FALSE)))</f>
        <v/>
      </c>
      <c r="M42" s="194" t="str">
        <f>IF(ISERROR(VLOOKUP($A42,parlvotes_lh!$A$11:$ZZ$200,66,FALSE))=TRUE,"",IF(VLOOKUP($A42,parlvotes_lh!$A$11:$ZZ$200,66,FALSE)=0,"",VLOOKUP($A42,parlvotes_lh!$A$11:$ZZ$200,66,FALSE)))</f>
        <v/>
      </c>
      <c r="N42" s="194" t="str">
        <f>IF(ISERROR(VLOOKUP($A42,parlvotes_lh!$A$11:$ZZ$200,86,FALSE))=TRUE,"",IF(VLOOKUP($A42,parlvotes_lh!$A$11:$ZZ$200,86,FALSE)=0,"",VLOOKUP($A42,parlvotes_lh!$A$11:$ZZ$200,86,FALSE)))</f>
        <v/>
      </c>
      <c r="O42" s="194" t="str">
        <f>IF(ISERROR(VLOOKUP($A42,parlvotes_lh!$A$11:$ZZ$200,106,FALSE))=TRUE,"",IF(VLOOKUP($A42,parlvotes_lh!$A$11:$ZZ$200,106,FALSE)=0,"",VLOOKUP($A42,parlvotes_lh!$A$11:$ZZ$200,106,FALSE)))</f>
        <v/>
      </c>
      <c r="P42" s="194" t="str">
        <f>IF(ISERROR(VLOOKUP($A42,parlvotes_lh!$A$11:$ZZ$200,126,FALSE))=TRUE,"",IF(VLOOKUP($A42,parlvotes_lh!$A$11:$ZZ$200,126,FALSE)=0,"",VLOOKUP($A42,parlvotes_lh!$A$11:$ZZ$200,126,FALSE)))</f>
        <v/>
      </c>
      <c r="Q42" s="195" t="str">
        <f>IF(ISERROR(VLOOKUP($A42,parlvotes_lh!$A$11:$ZZ$200,146,FALSE))=TRUE,"",IF(VLOOKUP($A42,parlvotes_lh!$A$11:$ZZ$200,146,FALSE)=0,"",VLOOKUP($A42,parlvotes_lh!$A$11:$ZZ$200,146,FALSE)))</f>
        <v/>
      </c>
      <c r="R42" s="195" t="str">
        <f>IF(ISERROR(VLOOKUP($A42,parlvotes_lh!$A$11:$ZZ$200,166,FALSE))=TRUE,"",IF(VLOOKUP($A42,parlvotes_lh!$A$11:$ZZ$200,166,FALSE)=0,"",VLOOKUP($A42,parlvotes_lh!$A$11:$ZZ$200,166,FALSE)))</f>
        <v/>
      </c>
      <c r="S42" s="195" t="str">
        <f>IF(ISERROR(VLOOKUP($A42,parlvotes_lh!$A$11:$ZZ$200,186,FALSE))=TRUE,"",IF(VLOOKUP($A42,parlvotes_lh!$A$11:$ZZ$200,186,FALSE)=0,"",VLOOKUP($A42,parlvotes_lh!$A$11:$ZZ$200,186,FALSE)))</f>
        <v/>
      </c>
      <c r="T42" s="195" t="str">
        <f>IF(ISERROR(VLOOKUP($A42,parlvotes_lh!$A$11:$ZZ$200,206,FALSE))=TRUE,"",IF(VLOOKUP($A42,parlvotes_lh!$A$11:$ZZ$200,206,FALSE)=0,"",VLOOKUP($A42,parlvotes_lh!$A$11:$ZZ$200,206,FALSE)))</f>
        <v/>
      </c>
      <c r="U42" s="195" t="str">
        <f>IF(ISERROR(VLOOKUP($A42,parlvotes_lh!$A$11:$ZZ$200,226,FALSE))=TRUE,"",IF(VLOOKUP($A42,parlvotes_lh!$A$11:$ZZ$200,226,FALSE)=0,"",VLOOKUP($A42,parlvotes_lh!$A$11:$ZZ$200,226,FALSE)))</f>
        <v/>
      </c>
      <c r="V42" s="195" t="str">
        <f>IF(ISERROR(VLOOKUP($A42,parlvotes_lh!$A$11:$ZZ$200,246,FALSE))=TRUE,"",IF(VLOOKUP($A42,parlvotes_lh!$A$11:$ZZ$200,246,FALSE)=0,"",VLOOKUP($A42,parlvotes_lh!$A$11:$ZZ$200,246,FALSE)))</f>
        <v/>
      </c>
      <c r="W42" s="195" t="str">
        <f>IF(ISERROR(VLOOKUP($A42,parlvotes_lh!$A$11:$ZZ$200,266,FALSE))=TRUE,"",IF(VLOOKUP($A42,parlvotes_lh!$A$11:$ZZ$200,266,FALSE)=0,"",VLOOKUP($A42,parlvotes_lh!$A$11:$ZZ$200,266,FALSE)))</f>
        <v/>
      </c>
      <c r="X42" s="195" t="str">
        <f>IF(ISERROR(VLOOKUP($A42,parlvotes_lh!$A$11:$ZZ$200,286,FALSE))=TRUE,"",IF(VLOOKUP($A42,parlvotes_lh!$A$11:$ZZ$200,286,FALSE)=0,"",VLOOKUP($A42,parlvotes_lh!$A$11:$ZZ$200,286,FALSE)))</f>
        <v/>
      </c>
      <c r="Y42" s="195" t="str">
        <f>IF(ISERROR(VLOOKUP($A42,parlvotes_lh!$A$11:$ZZ$200,306,FALSE))=TRUE,"",IF(VLOOKUP($A42,parlvotes_lh!$A$11:$ZZ$200,306,FALSE)=0,"",VLOOKUP($A42,parlvotes_lh!$A$11:$ZZ$200,306,FALSE)))</f>
        <v/>
      </c>
      <c r="Z42" s="195" t="str">
        <f>IF(ISERROR(VLOOKUP($A42,parlvotes_lh!$A$11:$ZZ$200,326,FALSE))=TRUE,"",IF(VLOOKUP($A42,parlvotes_lh!$A$11:$ZZ$200,326,FALSE)=0,"",VLOOKUP($A42,parlvotes_lh!$A$11:$ZZ$200,326,FALSE)))</f>
        <v/>
      </c>
      <c r="AA42" s="195" t="str">
        <f>IF(ISERROR(VLOOKUP($A42,parlvotes_lh!$A$11:$ZZ$200,346,FALSE))=TRUE,"",IF(VLOOKUP($A42,parlvotes_lh!$A$11:$ZZ$200,346,FALSE)=0,"",VLOOKUP($A42,parlvotes_lh!$A$11:$ZZ$200,346,FALSE)))</f>
        <v/>
      </c>
      <c r="AB42" s="195" t="str">
        <f>IF(ISERROR(VLOOKUP($A42,parlvotes_lh!$A$11:$ZZ$200,366,FALSE))=TRUE,"",IF(VLOOKUP($A42,parlvotes_lh!$A$11:$ZZ$200,366,FALSE)=0,"",VLOOKUP($A42,parlvotes_lh!$A$11:$ZZ$200,366,FALSE)))</f>
        <v/>
      </c>
      <c r="AC42" s="195" t="str">
        <f>IF(ISERROR(VLOOKUP($A42,parlvotes_lh!$A$11:$ZZ$200,386,FALSE))=TRUE,"",IF(VLOOKUP($A42,parlvotes_lh!$A$11:$ZZ$200,386,FALSE)=0,"",VLOOKUP($A42,parlvotes_lh!$A$11:$ZZ$200,386,FALSE)))</f>
        <v/>
      </c>
    </row>
    <row r="43" spans="1:29" ht="13.5" customHeight="1">
      <c r="A43" s="189" t="str">
        <f>IF(info_parties!A43="","",info_parties!A43)</f>
        <v/>
      </c>
      <c r="B43" s="101" t="str">
        <f>IF(A43="","",MID(info_weblinks!$C$3,32,3))</f>
        <v/>
      </c>
      <c r="C43" s="101" t="str">
        <f>IF(info_parties!G43="","",info_parties!G43)</f>
        <v/>
      </c>
      <c r="D43" s="101" t="str">
        <f>IF(info_parties!K43="","",info_parties!K43)</f>
        <v/>
      </c>
      <c r="E43" s="101" t="str">
        <f>IF(info_parties!H43="","",info_parties!H43)</f>
        <v/>
      </c>
      <c r="F43" s="190" t="str">
        <f t="shared" si="4"/>
        <v/>
      </c>
      <c r="G43" s="191" t="str">
        <f t="shared" si="5"/>
        <v/>
      </c>
      <c r="H43" s="192" t="str">
        <f t="shared" si="6"/>
        <v/>
      </c>
      <c r="I43" s="193" t="str">
        <f t="shared" si="7"/>
        <v/>
      </c>
      <c r="J43" s="194" t="str">
        <f>IF(ISERROR(VLOOKUP($A43,parlvotes_lh!$A$11:$ZZ$200,6,FALSE))=TRUE,"",IF(VLOOKUP($A43,parlvotes_lh!$A$11:$ZZ$200,6,FALSE)=0,"",VLOOKUP($A43,parlvotes_lh!$A$11:$ZZ$200,6,FALSE)))</f>
        <v/>
      </c>
      <c r="K43" s="194" t="str">
        <f>IF(ISERROR(VLOOKUP($A43,parlvotes_lh!$A$11:$ZZ$200,26,FALSE))=TRUE,"",IF(VLOOKUP($A43,parlvotes_lh!$A$11:$ZZ$200,26,FALSE)=0,"",VLOOKUP($A43,parlvotes_lh!$A$11:$ZZ$200,26,FALSE)))</f>
        <v/>
      </c>
      <c r="L43" s="194" t="str">
        <f>IF(ISERROR(VLOOKUP($A43,parlvotes_lh!$A$11:$ZZ$200,46,FALSE))=TRUE,"",IF(VLOOKUP($A43,parlvotes_lh!$A$11:$ZZ$200,46,FALSE)=0,"",VLOOKUP($A43,parlvotes_lh!$A$11:$ZZ$200,46,FALSE)))</f>
        <v/>
      </c>
      <c r="M43" s="194" t="str">
        <f>IF(ISERROR(VLOOKUP($A43,parlvotes_lh!$A$11:$ZZ$200,66,FALSE))=TRUE,"",IF(VLOOKUP($A43,parlvotes_lh!$A$11:$ZZ$200,66,FALSE)=0,"",VLOOKUP($A43,parlvotes_lh!$A$11:$ZZ$200,66,FALSE)))</f>
        <v/>
      </c>
      <c r="N43" s="194" t="str">
        <f>IF(ISERROR(VLOOKUP($A43,parlvotes_lh!$A$11:$ZZ$200,86,FALSE))=TRUE,"",IF(VLOOKUP($A43,parlvotes_lh!$A$11:$ZZ$200,86,FALSE)=0,"",VLOOKUP($A43,parlvotes_lh!$A$11:$ZZ$200,86,FALSE)))</f>
        <v/>
      </c>
      <c r="O43" s="194" t="str">
        <f>IF(ISERROR(VLOOKUP($A43,parlvotes_lh!$A$11:$ZZ$200,106,FALSE))=TRUE,"",IF(VLOOKUP($A43,parlvotes_lh!$A$11:$ZZ$200,106,FALSE)=0,"",VLOOKUP($A43,parlvotes_lh!$A$11:$ZZ$200,106,FALSE)))</f>
        <v/>
      </c>
      <c r="P43" s="194" t="str">
        <f>IF(ISERROR(VLOOKUP($A43,parlvotes_lh!$A$11:$ZZ$200,126,FALSE))=TRUE,"",IF(VLOOKUP($A43,parlvotes_lh!$A$11:$ZZ$200,126,FALSE)=0,"",VLOOKUP($A43,parlvotes_lh!$A$11:$ZZ$200,126,FALSE)))</f>
        <v/>
      </c>
      <c r="Q43" s="195" t="str">
        <f>IF(ISERROR(VLOOKUP($A43,parlvotes_lh!$A$11:$ZZ$200,146,FALSE))=TRUE,"",IF(VLOOKUP($A43,parlvotes_lh!$A$11:$ZZ$200,146,FALSE)=0,"",VLOOKUP($A43,parlvotes_lh!$A$11:$ZZ$200,146,FALSE)))</f>
        <v/>
      </c>
      <c r="R43" s="195" t="str">
        <f>IF(ISERROR(VLOOKUP($A43,parlvotes_lh!$A$11:$ZZ$200,166,FALSE))=TRUE,"",IF(VLOOKUP($A43,parlvotes_lh!$A$11:$ZZ$200,166,FALSE)=0,"",VLOOKUP($A43,parlvotes_lh!$A$11:$ZZ$200,166,FALSE)))</f>
        <v/>
      </c>
      <c r="S43" s="195" t="str">
        <f>IF(ISERROR(VLOOKUP($A43,parlvotes_lh!$A$11:$ZZ$200,186,FALSE))=TRUE,"",IF(VLOOKUP($A43,parlvotes_lh!$A$11:$ZZ$200,186,FALSE)=0,"",VLOOKUP($A43,parlvotes_lh!$A$11:$ZZ$200,186,FALSE)))</f>
        <v/>
      </c>
      <c r="T43" s="195" t="str">
        <f>IF(ISERROR(VLOOKUP($A43,parlvotes_lh!$A$11:$ZZ$200,206,FALSE))=TRUE,"",IF(VLOOKUP($A43,parlvotes_lh!$A$11:$ZZ$200,206,FALSE)=0,"",VLOOKUP($A43,parlvotes_lh!$A$11:$ZZ$200,206,FALSE)))</f>
        <v/>
      </c>
      <c r="U43" s="195" t="str">
        <f>IF(ISERROR(VLOOKUP($A43,parlvotes_lh!$A$11:$ZZ$200,226,FALSE))=TRUE,"",IF(VLOOKUP($A43,parlvotes_lh!$A$11:$ZZ$200,226,FALSE)=0,"",VLOOKUP($A43,parlvotes_lh!$A$11:$ZZ$200,226,FALSE)))</f>
        <v/>
      </c>
      <c r="V43" s="195" t="str">
        <f>IF(ISERROR(VLOOKUP($A43,parlvotes_lh!$A$11:$ZZ$200,246,FALSE))=TRUE,"",IF(VLOOKUP($A43,parlvotes_lh!$A$11:$ZZ$200,246,FALSE)=0,"",VLOOKUP($A43,parlvotes_lh!$A$11:$ZZ$200,246,FALSE)))</f>
        <v/>
      </c>
      <c r="W43" s="195" t="str">
        <f>IF(ISERROR(VLOOKUP($A43,parlvotes_lh!$A$11:$ZZ$200,266,FALSE))=TRUE,"",IF(VLOOKUP($A43,parlvotes_lh!$A$11:$ZZ$200,266,FALSE)=0,"",VLOOKUP($A43,parlvotes_lh!$A$11:$ZZ$200,266,FALSE)))</f>
        <v/>
      </c>
      <c r="X43" s="195" t="str">
        <f>IF(ISERROR(VLOOKUP($A43,parlvotes_lh!$A$11:$ZZ$200,286,FALSE))=TRUE,"",IF(VLOOKUP($A43,parlvotes_lh!$A$11:$ZZ$200,286,FALSE)=0,"",VLOOKUP($A43,parlvotes_lh!$A$11:$ZZ$200,286,FALSE)))</f>
        <v/>
      </c>
      <c r="Y43" s="195" t="str">
        <f>IF(ISERROR(VLOOKUP($A43,parlvotes_lh!$A$11:$ZZ$200,306,FALSE))=TRUE,"",IF(VLOOKUP($A43,parlvotes_lh!$A$11:$ZZ$200,306,FALSE)=0,"",VLOOKUP($A43,parlvotes_lh!$A$11:$ZZ$200,306,FALSE)))</f>
        <v/>
      </c>
      <c r="Z43" s="195" t="str">
        <f>IF(ISERROR(VLOOKUP($A43,parlvotes_lh!$A$11:$ZZ$200,326,FALSE))=TRUE,"",IF(VLOOKUP($A43,parlvotes_lh!$A$11:$ZZ$200,326,FALSE)=0,"",VLOOKUP($A43,parlvotes_lh!$A$11:$ZZ$200,326,FALSE)))</f>
        <v/>
      </c>
      <c r="AA43" s="195" t="str">
        <f>IF(ISERROR(VLOOKUP($A43,parlvotes_lh!$A$11:$ZZ$200,346,FALSE))=TRUE,"",IF(VLOOKUP($A43,parlvotes_lh!$A$11:$ZZ$200,346,FALSE)=0,"",VLOOKUP($A43,parlvotes_lh!$A$11:$ZZ$200,346,FALSE)))</f>
        <v/>
      </c>
      <c r="AB43" s="195" t="str">
        <f>IF(ISERROR(VLOOKUP($A43,parlvotes_lh!$A$11:$ZZ$200,366,FALSE))=TRUE,"",IF(VLOOKUP($A43,parlvotes_lh!$A$11:$ZZ$200,366,FALSE)=0,"",VLOOKUP($A43,parlvotes_lh!$A$11:$ZZ$200,366,FALSE)))</f>
        <v/>
      </c>
      <c r="AC43" s="195" t="str">
        <f>IF(ISERROR(VLOOKUP($A43,parlvotes_lh!$A$11:$ZZ$200,386,FALSE))=TRUE,"",IF(VLOOKUP($A43,parlvotes_lh!$A$11:$ZZ$200,386,FALSE)=0,"",VLOOKUP($A43,parlvotes_lh!$A$11:$ZZ$200,386,FALSE)))</f>
        <v/>
      </c>
    </row>
    <row r="44" spans="1:29" ht="13.5" customHeight="1">
      <c r="A44" s="189" t="str">
        <f>IF(info_parties!A44="","",info_parties!A44)</f>
        <v/>
      </c>
      <c r="B44" s="101" t="str">
        <f>IF(A44="","",MID(info_weblinks!$C$3,32,3))</f>
        <v/>
      </c>
      <c r="C44" s="101" t="str">
        <f>IF(info_parties!G44="","",info_parties!G44)</f>
        <v/>
      </c>
      <c r="D44" s="101" t="str">
        <f>IF(info_parties!K44="","",info_parties!K44)</f>
        <v/>
      </c>
      <c r="E44" s="101" t="str">
        <f>IF(info_parties!H44="","",info_parties!H44)</f>
        <v/>
      </c>
      <c r="F44" s="190" t="str">
        <f t="shared" si="4"/>
        <v/>
      </c>
      <c r="G44" s="191" t="str">
        <f t="shared" si="5"/>
        <v/>
      </c>
      <c r="H44" s="192" t="str">
        <f t="shared" si="6"/>
        <v/>
      </c>
      <c r="I44" s="193" t="str">
        <f t="shared" si="7"/>
        <v/>
      </c>
      <c r="J44" s="194" t="str">
        <f>IF(ISERROR(VLOOKUP($A44,parlvotes_lh!$A$11:$ZZ$200,6,FALSE))=TRUE,"",IF(VLOOKUP($A44,parlvotes_lh!$A$11:$ZZ$200,6,FALSE)=0,"",VLOOKUP($A44,parlvotes_lh!$A$11:$ZZ$200,6,FALSE)))</f>
        <v/>
      </c>
      <c r="K44" s="194" t="str">
        <f>IF(ISERROR(VLOOKUP($A44,parlvotes_lh!$A$11:$ZZ$200,26,FALSE))=TRUE,"",IF(VLOOKUP($A44,parlvotes_lh!$A$11:$ZZ$200,26,FALSE)=0,"",VLOOKUP($A44,parlvotes_lh!$A$11:$ZZ$200,26,FALSE)))</f>
        <v/>
      </c>
      <c r="L44" s="194" t="str">
        <f>IF(ISERROR(VLOOKUP($A44,parlvotes_lh!$A$11:$ZZ$200,46,FALSE))=TRUE,"",IF(VLOOKUP($A44,parlvotes_lh!$A$11:$ZZ$200,46,FALSE)=0,"",VLOOKUP($A44,parlvotes_lh!$A$11:$ZZ$200,46,FALSE)))</f>
        <v/>
      </c>
      <c r="M44" s="194" t="str">
        <f>IF(ISERROR(VLOOKUP($A44,parlvotes_lh!$A$11:$ZZ$200,66,FALSE))=TRUE,"",IF(VLOOKUP($A44,parlvotes_lh!$A$11:$ZZ$200,66,FALSE)=0,"",VLOOKUP($A44,parlvotes_lh!$A$11:$ZZ$200,66,FALSE)))</f>
        <v/>
      </c>
      <c r="N44" s="194" t="str">
        <f>IF(ISERROR(VLOOKUP($A44,parlvotes_lh!$A$11:$ZZ$200,86,FALSE))=TRUE,"",IF(VLOOKUP($A44,parlvotes_lh!$A$11:$ZZ$200,86,FALSE)=0,"",VLOOKUP($A44,parlvotes_lh!$A$11:$ZZ$200,86,FALSE)))</f>
        <v/>
      </c>
      <c r="O44" s="194" t="str">
        <f>IF(ISERROR(VLOOKUP($A44,parlvotes_lh!$A$11:$ZZ$200,106,FALSE))=TRUE,"",IF(VLOOKUP($A44,parlvotes_lh!$A$11:$ZZ$200,106,FALSE)=0,"",VLOOKUP($A44,parlvotes_lh!$A$11:$ZZ$200,106,FALSE)))</f>
        <v/>
      </c>
      <c r="P44" s="194" t="str">
        <f>IF(ISERROR(VLOOKUP($A44,parlvotes_lh!$A$11:$ZZ$200,126,FALSE))=TRUE,"",IF(VLOOKUP($A44,parlvotes_lh!$A$11:$ZZ$200,126,FALSE)=0,"",VLOOKUP($A44,parlvotes_lh!$A$11:$ZZ$200,126,FALSE)))</f>
        <v/>
      </c>
      <c r="Q44" s="195" t="str">
        <f>IF(ISERROR(VLOOKUP($A44,parlvotes_lh!$A$11:$ZZ$200,146,FALSE))=TRUE,"",IF(VLOOKUP($A44,parlvotes_lh!$A$11:$ZZ$200,146,FALSE)=0,"",VLOOKUP($A44,parlvotes_lh!$A$11:$ZZ$200,146,FALSE)))</f>
        <v/>
      </c>
      <c r="R44" s="195" t="str">
        <f>IF(ISERROR(VLOOKUP($A44,parlvotes_lh!$A$11:$ZZ$200,166,FALSE))=TRUE,"",IF(VLOOKUP($A44,parlvotes_lh!$A$11:$ZZ$200,166,FALSE)=0,"",VLOOKUP($A44,parlvotes_lh!$A$11:$ZZ$200,166,FALSE)))</f>
        <v/>
      </c>
      <c r="S44" s="195" t="str">
        <f>IF(ISERROR(VLOOKUP($A44,parlvotes_lh!$A$11:$ZZ$200,186,FALSE))=TRUE,"",IF(VLOOKUP($A44,parlvotes_lh!$A$11:$ZZ$200,186,FALSE)=0,"",VLOOKUP($A44,parlvotes_lh!$A$11:$ZZ$200,186,FALSE)))</f>
        <v/>
      </c>
      <c r="T44" s="195" t="str">
        <f>IF(ISERROR(VLOOKUP($A44,parlvotes_lh!$A$11:$ZZ$200,206,FALSE))=TRUE,"",IF(VLOOKUP($A44,parlvotes_lh!$A$11:$ZZ$200,206,FALSE)=0,"",VLOOKUP($A44,parlvotes_lh!$A$11:$ZZ$200,206,FALSE)))</f>
        <v/>
      </c>
      <c r="U44" s="195" t="str">
        <f>IF(ISERROR(VLOOKUP($A44,parlvotes_lh!$A$11:$ZZ$200,226,FALSE))=TRUE,"",IF(VLOOKUP($A44,parlvotes_lh!$A$11:$ZZ$200,226,FALSE)=0,"",VLOOKUP($A44,parlvotes_lh!$A$11:$ZZ$200,226,FALSE)))</f>
        <v/>
      </c>
      <c r="V44" s="195" t="str">
        <f>IF(ISERROR(VLOOKUP($A44,parlvotes_lh!$A$11:$ZZ$200,246,FALSE))=TRUE,"",IF(VLOOKUP($A44,parlvotes_lh!$A$11:$ZZ$200,246,FALSE)=0,"",VLOOKUP($A44,parlvotes_lh!$A$11:$ZZ$200,246,FALSE)))</f>
        <v/>
      </c>
      <c r="W44" s="195" t="str">
        <f>IF(ISERROR(VLOOKUP($A44,parlvotes_lh!$A$11:$ZZ$200,266,FALSE))=TRUE,"",IF(VLOOKUP($A44,parlvotes_lh!$A$11:$ZZ$200,266,FALSE)=0,"",VLOOKUP($A44,parlvotes_lh!$A$11:$ZZ$200,266,FALSE)))</f>
        <v/>
      </c>
      <c r="X44" s="195" t="str">
        <f>IF(ISERROR(VLOOKUP($A44,parlvotes_lh!$A$11:$ZZ$200,286,FALSE))=TRUE,"",IF(VLOOKUP($A44,parlvotes_lh!$A$11:$ZZ$200,286,FALSE)=0,"",VLOOKUP($A44,parlvotes_lh!$A$11:$ZZ$200,286,FALSE)))</f>
        <v/>
      </c>
      <c r="Y44" s="195" t="str">
        <f>IF(ISERROR(VLOOKUP($A44,parlvotes_lh!$A$11:$ZZ$200,306,FALSE))=TRUE,"",IF(VLOOKUP($A44,parlvotes_lh!$A$11:$ZZ$200,306,FALSE)=0,"",VLOOKUP($A44,parlvotes_lh!$A$11:$ZZ$200,306,FALSE)))</f>
        <v/>
      </c>
      <c r="Z44" s="195" t="str">
        <f>IF(ISERROR(VLOOKUP($A44,parlvotes_lh!$A$11:$ZZ$200,326,FALSE))=TRUE,"",IF(VLOOKUP($A44,parlvotes_lh!$A$11:$ZZ$200,326,FALSE)=0,"",VLOOKUP($A44,parlvotes_lh!$A$11:$ZZ$200,326,FALSE)))</f>
        <v/>
      </c>
      <c r="AA44" s="195" t="str">
        <f>IF(ISERROR(VLOOKUP($A44,parlvotes_lh!$A$11:$ZZ$200,346,FALSE))=TRUE,"",IF(VLOOKUP($A44,parlvotes_lh!$A$11:$ZZ$200,346,FALSE)=0,"",VLOOKUP($A44,parlvotes_lh!$A$11:$ZZ$200,346,FALSE)))</f>
        <v/>
      </c>
      <c r="AB44" s="195" t="str">
        <f>IF(ISERROR(VLOOKUP($A44,parlvotes_lh!$A$11:$ZZ$200,366,FALSE))=TRUE,"",IF(VLOOKUP($A44,parlvotes_lh!$A$11:$ZZ$200,366,FALSE)=0,"",VLOOKUP($A44,parlvotes_lh!$A$11:$ZZ$200,366,FALSE)))</f>
        <v/>
      </c>
      <c r="AC44" s="195" t="str">
        <f>IF(ISERROR(VLOOKUP($A44,parlvotes_lh!$A$11:$ZZ$200,386,FALSE))=TRUE,"",IF(VLOOKUP($A44,parlvotes_lh!$A$11:$ZZ$200,386,FALSE)=0,"",VLOOKUP($A44,parlvotes_lh!$A$11:$ZZ$200,386,FALSE)))</f>
        <v/>
      </c>
    </row>
    <row r="45" spans="1:29" ht="13.5" customHeight="1">
      <c r="A45" s="189" t="str">
        <f>IF(info_parties!A45="","",info_parties!A45)</f>
        <v/>
      </c>
      <c r="B45" s="101" t="str">
        <f>IF(A45="","",MID(info_weblinks!$C$3,32,3))</f>
        <v/>
      </c>
      <c r="C45" s="101" t="str">
        <f>IF(info_parties!G45="","",info_parties!G45)</f>
        <v/>
      </c>
      <c r="D45" s="101" t="str">
        <f>IF(info_parties!K45="","",info_parties!K45)</f>
        <v/>
      </c>
      <c r="E45" s="101" t="str">
        <f>IF(info_parties!H45="","",info_parties!H45)</f>
        <v/>
      </c>
      <c r="F45" s="190" t="str">
        <f t="shared" si="4"/>
        <v/>
      </c>
      <c r="G45" s="191" t="str">
        <f t="shared" si="5"/>
        <v/>
      </c>
      <c r="H45" s="192" t="str">
        <f t="shared" si="6"/>
        <v/>
      </c>
      <c r="I45" s="193" t="str">
        <f t="shared" si="7"/>
        <v/>
      </c>
      <c r="J45" s="194" t="str">
        <f>IF(ISERROR(VLOOKUP($A45,parlvotes_lh!$A$11:$ZZ$200,6,FALSE))=TRUE,"",IF(VLOOKUP($A45,parlvotes_lh!$A$11:$ZZ$200,6,FALSE)=0,"",VLOOKUP($A45,parlvotes_lh!$A$11:$ZZ$200,6,FALSE)))</f>
        <v/>
      </c>
      <c r="K45" s="194" t="str">
        <f>IF(ISERROR(VLOOKUP($A45,parlvotes_lh!$A$11:$ZZ$200,26,FALSE))=TRUE,"",IF(VLOOKUP($A45,parlvotes_lh!$A$11:$ZZ$200,26,FALSE)=0,"",VLOOKUP($A45,parlvotes_lh!$A$11:$ZZ$200,26,FALSE)))</f>
        <v/>
      </c>
      <c r="L45" s="194" t="str">
        <f>IF(ISERROR(VLOOKUP($A45,parlvotes_lh!$A$11:$ZZ$200,46,FALSE))=TRUE,"",IF(VLOOKUP($A45,parlvotes_lh!$A$11:$ZZ$200,46,FALSE)=0,"",VLOOKUP($A45,parlvotes_lh!$A$11:$ZZ$200,46,FALSE)))</f>
        <v/>
      </c>
      <c r="M45" s="194" t="str">
        <f>IF(ISERROR(VLOOKUP($A45,parlvotes_lh!$A$11:$ZZ$200,66,FALSE))=TRUE,"",IF(VLOOKUP($A45,parlvotes_lh!$A$11:$ZZ$200,66,FALSE)=0,"",VLOOKUP($A45,parlvotes_lh!$A$11:$ZZ$200,66,FALSE)))</f>
        <v/>
      </c>
      <c r="N45" s="194" t="str">
        <f>IF(ISERROR(VLOOKUP($A45,parlvotes_lh!$A$11:$ZZ$200,86,FALSE))=TRUE,"",IF(VLOOKUP($A45,parlvotes_lh!$A$11:$ZZ$200,86,FALSE)=0,"",VLOOKUP($A45,parlvotes_lh!$A$11:$ZZ$200,86,FALSE)))</f>
        <v/>
      </c>
      <c r="O45" s="194" t="str">
        <f>IF(ISERROR(VLOOKUP($A45,parlvotes_lh!$A$11:$ZZ$200,106,FALSE))=TRUE,"",IF(VLOOKUP($A45,parlvotes_lh!$A$11:$ZZ$200,106,FALSE)=0,"",VLOOKUP($A45,parlvotes_lh!$A$11:$ZZ$200,106,FALSE)))</f>
        <v/>
      </c>
      <c r="P45" s="194" t="str">
        <f>IF(ISERROR(VLOOKUP($A45,parlvotes_lh!$A$11:$ZZ$200,126,FALSE))=TRUE,"",IF(VLOOKUP($A45,parlvotes_lh!$A$11:$ZZ$200,126,FALSE)=0,"",VLOOKUP($A45,parlvotes_lh!$A$11:$ZZ$200,126,FALSE)))</f>
        <v/>
      </c>
      <c r="Q45" s="195" t="str">
        <f>IF(ISERROR(VLOOKUP($A45,parlvotes_lh!$A$11:$ZZ$200,146,FALSE))=TRUE,"",IF(VLOOKUP($A45,parlvotes_lh!$A$11:$ZZ$200,146,FALSE)=0,"",VLOOKUP($A45,parlvotes_lh!$A$11:$ZZ$200,146,FALSE)))</f>
        <v/>
      </c>
      <c r="R45" s="195" t="str">
        <f>IF(ISERROR(VLOOKUP($A45,parlvotes_lh!$A$11:$ZZ$200,166,FALSE))=TRUE,"",IF(VLOOKUP($A45,parlvotes_lh!$A$11:$ZZ$200,166,FALSE)=0,"",VLOOKUP($A45,parlvotes_lh!$A$11:$ZZ$200,166,FALSE)))</f>
        <v/>
      </c>
      <c r="S45" s="195" t="str">
        <f>IF(ISERROR(VLOOKUP($A45,parlvotes_lh!$A$11:$ZZ$200,186,FALSE))=TRUE,"",IF(VLOOKUP($A45,parlvotes_lh!$A$11:$ZZ$200,186,FALSE)=0,"",VLOOKUP($A45,parlvotes_lh!$A$11:$ZZ$200,186,FALSE)))</f>
        <v/>
      </c>
      <c r="T45" s="195" t="str">
        <f>IF(ISERROR(VLOOKUP($A45,parlvotes_lh!$A$11:$ZZ$200,206,FALSE))=TRUE,"",IF(VLOOKUP($A45,parlvotes_lh!$A$11:$ZZ$200,206,FALSE)=0,"",VLOOKUP($A45,parlvotes_lh!$A$11:$ZZ$200,206,FALSE)))</f>
        <v/>
      </c>
      <c r="U45" s="195" t="str">
        <f>IF(ISERROR(VLOOKUP($A45,parlvotes_lh!$A$11:$ZZ$200,226,FALSE))=TRUE,"",IF(VLOOKUP($A45,parlvotes_lh!$A$11:$ZZ$200,226,FALSE)=0,"",VLOOKUP($A45,parlvotes_lh!$A$11:$ZZ$200,226,FALSE)))</f>
        <v/>
      </c>
      <c r="V45" s="195" t="str">
        <f>IF(ISERROR(VLOOKUP($A45,parlvotes_lh!$A$11:$ZZ$200,246,FALSE))=TRUE,"",IF(VLOOKUP($A45,parlvotes_lh!$A$11:$ZZ$200,246,FALSE)=0,"",VLOOKUP($A45,parlvotes_lh!$A$11:$ZZ$200,246,FALSE)))</f>
        <v/>
      </c>
      <c r="W45" s="195" t="str">
        <f>IF(ISERROR(VLOOKUP($A45,parlvotes_lh!$A$11:$ZZ$200,266,FALSE))=TRUE,"",IF(VLOOKUP($A45,parlvotes_lh!$A$11:$ZZ$200,266,FALSE)=0,"",VLOOKUP($A45,parlvotes_lh!$A$11:$ZZ$200,266,FALSE)))</f>
        <v/>
      </c>
      <c r="X45" s="195" t="str">
        <f>IF(ISERROR(VLOOKUP($A45,parlvotes_lh!$A$11:$ZZ$200,286,FALSE))=TRUE,"",IF(VLOOKUP($A45,parlvotes_lh!$A$11:$ZZ$200,286,FALSE)=0,"",VLOOKUP($A45,parlvotes_lh!$A$11:$ZZ$200,286,FALSE)))</f>
        <v/>
      </c>
      <c r="Y45" s="195" t="str">
        <f>IF(ISERROR(VLOOKUP($A45,parlvotes_lh!$A$11:$ZZ$200,306,FALSE))=TRUE,"",IF(VLOOKUP($A45,parlvotes_lh!$A$11:$ZZ$200,306,FALSE)=0,"",VLOOKUP($A45,parlvotes_lh!$A$11:$ZZ$200,306,FALSE)))</f>
        <v/>
      </c>
      <c r="Z45" s="195" t="str">
        <f>IF(ISERROR(VLOOKUP($A45,parlvotes_lh!$A$11:$ZZ$200,326,FALSE))=TRUE,"",IF(VLOOKUP($A45,parlvotes_lh!$A$11:$ZZ$200,326,FALSE)=0,"",VLOOKUP($A45,parlvotes_lh!$A$11:$ZZ$200,326,FALSE)))</f>
        <v/>
      </c>
      <c r="AA45" s="195" t="str">
        <f>IF(ISERROR(VLOOKUP($A45,parlvotes_lh!$A$11:$ZZ$200,346,FALSE))=TRUE,"",IF(VLOOKUP($A45,parlvotes_lh!$A$11:$ZZ$200,346,FALSE)=0,"",VLOOKUP($A45,parlvotes_lh!$A$11:$ZZ$200,346,FALSE)))</f>
        <v/>
      </c>
      <c r="AB45" s="195" t="str">
        <f>IF(ISERROR(VLOOKUP($A45,parlvotes_lh!$A$11:$ZZ$200,366,FALSE))=TRUE,"",IF(VLOOKUP($A45,parlvotes_lh!$A$11:$ZZ$200,366,FALSE)=0,"",VLOOKUP($A45,parlvotes_lh!$A$11:$ZZ$200,366,FALSE)))</f>
        <v/>
      </c>
      <c r="AC45" s="195" t="str">
        <f>IF(ISERROR(VLOOKUP($A45,parlvotes_lh!$A$11:$ZZ$200,386,FALSE))=TRUE,"",IF(VLOOKUP($A45,parlvotes_lh!$A$11:$ZZ$200,386,FALSE)=0,"",VLOOKUP($A45,parlvotes_lh!$A$11:$ZZ$200,386,FALSE)))</f>
        <v/>
      </c>
    </row>
    <row r="46" spans="1:29" ht="13.5" customHeight="1">
      <c r="A46" s="189" t="str">
        <f>IF(info_parties!A46="","",info_parties!A46)</f>
        <v/>
      </c>
      <c r="B46" s="101" t="str">
        <f>IF(A46="","",MID(info_weblinks!$C$3,32,3))</f>
        <v/>
      </c>
      <c r="C46" s="101" t="str">
        <f>IF(info_parties!G46="","",info_parties!G46)</f>
        <v/>
      </c>
      <c r="D46" s="101" t="str">
        <f>IF(info_parties!K46="","",info_parties!K46)</f>
        <v/>
      </c>
      <c r="E46" s="101" t="str">
        <f>IF(info_parties!H46="","",info_parties!H46)</f>
        <v/>
      </c>
      <c r="F46" s="190" t="str">
        <f t="shared" si="4"/>
        <v/>
      </c>
      <c r="G46" s="191" t="str">
        <f t="shared" si="5"/>
        <v/>
      </c>
      <c r="H46" s="192" t="str">
        <f t="shared" si="6"/>
        <v/>
      </c>
      <c r="I46" s="193" t="str">
        <f t="shared" si="7"/>
        <v/>
      </c>
      <c r="J46" s="194" t="str">
        <f>IF(ISERROR(VLOOKUP($A46,parlvotes_lh!$A$11:$ZZ$200,6,FALSE))=TRUE,"",IF(VLOOKUP($A46,parlvotes_lh!$A$11:$ZZ$200,6,FALSE)=0,"",VLOOKUP($A46,parlvotes_lh!$A$11:$ZZ$200,6,FALSE)))</f>
        <v/>
      </c>
      <c r="K46" s="194" t="str">
        <f>IF(ISERROR(VLOOKUP($A46,parlvotes_lh!$A$11:$ZZ$200,26,FALSE))=TRUE,"",IF(VLOOKUP($A46,parlvotes_lh!$A$11:$ZZ$200,26,FALSE)=0,"",VLOOKUP($A46,parlvotes_lh!$A$11:$ZZ$200,26,FALSE)))</f>
        <v/>
      </c>
      <c r="L46" s="194" t="str">
        <f>IF(ISERROR(VLOOKUP($A46,parlvotes_lh!$A$11:$ZZ$200,46,FALSE))=TRUE,"",IF(VLOOKUP($A46,parlvotes_lh!$A$11:$ZZ$200,46,FALSE)=0,"",VLOOKUP($A46,parlvotes_lh!$A$11:$ZZ$200,46,FALSE)))</f>
        <v/>
      </c>
      <c r="M46" s="194" t="str">
        <f>IF(ISERROR(VLOOKUP($A46,parlvotes_lh!$A$11:$ZZ$200,66,FALSE))=TRUE,"",IF(VLOOKUP($A46,parlvotes_lh!$A$11:$ZZ$200,66,FALSE)=0,"",VLOOKUP($A46,parlvotes_lh!$A$11:$ZZ$200,66,FALSE)))</f>
        <v/>
      </c>
      <c r="N46" s="194" t="str">
        <f>IF(ISERROR(VLOOKUP($A46,parlvotes_lh!$A$11:$ZZ$200,86,FALSE))=TRUE,"",IF(VLOOKUP($A46,parlvotes_lh!$A$11:$ZZ$200,86,FALSE)=0,"",VLOOKUP($A46,parlvotes_lh!$A$11:$ZZ$200,86,FALSE)))</f>
        <v/>
      </c>
      <c r="O46" s="194" t="str">
        <f>IF(ISERROR(VLOOKUP($A46,parlvotes_lh!$A$11:$ZZ$200,106,FALSE))=TRUE,"",IF(VLOOKUP($A46,parlvotes_lh!$A$11:$ZZ$200,106,FALSE)=0,"",VLOOKUP($A46,parlvotes_lh!$A$11:$ZZ$200,106,FALSE)))</f>
        <v/>
      </c>
      <c r="P46" s="194" t="str">
        <f>IF(ISERROR(VLOOKUP($A46,parlvotes_lh!$A$11:$ZZ$200,126,FALSE))=TRUE,"",IF(VLOOKUP($A46,parlvotes_lh!$A$11:$ZZ$200,126,FALSE)=0,"",VLOOKUP($A46,parlvotes_lh!$A$11:$ZZ$200,126,FALSE)))</f>
        <v/>
      </c>
      <c r="Q46" s="195" t="str">
        <f>IF(ISERROR(VLOOKUP($A46,parlvotes_lh!$A$11:$ZZ$200,146,FALSE))=TRUE,"",IF(VLOOKUP($A46,parlvotes_lh!$A$11:$ZZ$200,146,FALSE)=0,"",VLOOKUP($A46,parlvotes_lh!$A$11:$ZZ$200,146,FALSE)))</f>
        <v/>
      </c>
      <c r="R46" s="195" t="str">
        <f>IF(ISERROR(VLOOKUP($A46,parlvotes_lh!$A$11:$ZZ$200,166,FALSE))=TRUE,"",IF(VLOOKUP($A46,parlvotes_lh!$A$11:$ZZ$200,166,FALSE)=0,"",VLOOKUP($A46,parlvotes_lh!$A$11:$ZZ$200,166,FALSE)))</f>
        <v/>
      </c>
      <c r="S46" s="195" t="str">
        <f>IF(ISERROR(VLOOKUP($A46,parlvotes_lh!$A$11:$ZZ$200,186,FALSE))=TRUE,"",IF(VLOOKUP($A46,parlvotes_lh!$A$11:$ZZ$200,186,FALSE)=0,"",VLOOKUP($A46,parlvotes_lh!$A$11:$ZZ$200,186,FALSE)))</f>
        <v/>
      </c>
      <c r="T46" s="195" t="str">
        <f>IF(ISERROR(VLOOKUP($A46,parlvotes_lh!$A$11:$ZZ$200,206,FALSE))=TRUE,"",IF(VLOOKUP($A46,parlvotes_lh!$A$11:$ZZ$200,206,FALSE)=0,"",VLOOKUP($A46,parlvotes_lh!$A$11:$ZZ$200,206,FALSE)))</f>
        <v/>
      </c>
      <c r="U46" s="195" t="str">
        <f>IF(ISERROR(VLOOKUP($A46,parlvotes_lh!$A$11:$ZZ$200,226,FALSE))=TRUE,"",IF(VLOOKUP($A46,parlvotes_lh!$A$11:$ZZ$200,226,FALSE)=0,"",VLOOKUP($A46,parlvotes_lh!$A$11:$ZZ$200,226,FALSE)))</f>
        <v/>
      </c>
      <c r="V46" s="195" t="str">
        <f>IF(ISERROR(VLOOKUP($A46,parlvotes_lh!$A$11:$ZZ$200,246,FALSE))=TRUE,"",IF(VLOOKUP($A46,parlvotes_lh!$A$11:$ZZ$200,246,FALSE)=0,"",VLOOKUP($A46,parlvotes_lh!$A$11:$ZZ$200,246,FALSE)))</f>
        <v/>
      </c>
      <c r="W46" s="195" t="str">
        <f>IF(ISERROR(VLOOKUP($A46,parlvotes_lh!$A$11:$ZZ$200,266,FALSE))=TRUE,"",IF(VLOOKUP($A46,parlvotes_lh!$A$11:$ZZ$200,266,FALSE)=0,"",VLOOKUP($A46,parlvotes_lh!$A$11:$ZZ$200,266,FALSE)))</f>
        <v/>
      </c>
      <c r="X46" s="195" t="str">
        <f>IF(ISERROR(VLOOKUP($A46,parlvotes_lh!$A$11:$ZZ$200,286,FALSE))=TRUE,"",IF(VLOOKUP($A46,parlvotes_lh!$A$11:$ZZ$200,286,FALSE)=0,"",VLOOKUP($A46,parlvotes_lh!$A$11:$ZZ$200,286,FALSE)))</f>
        <v/>
      </c>
      <c r="Y46" s="195" t="str">
        <f>IF(ISERROR(VLOOKUP($A46,parlvotes_lh!$A$11:$ZZ$200,306,FALSE))=TRUE,"",IF(VLOOKUP($A46,parlvotes_lh!$A$11:$ZZ$200,306,FALSE)=0,"",VLOOKUP($A46,parlvotes_lh!$A$11:$ZZ$200,306,FALSE)))</f>
        <v/>
      </c>
      <c r="Z46" s="195" t="str">
        <f>IF(ISERROR(VLOOKUP($A46,parlvotes_lh!$A$11:$ZZ$200,326,FALSE))=TRUE,"",IF(VLOOKUP($A46,parlvotes_lh!$A$11:$ZZ$200,326,FALSE)=0,"",VLOOKUP($A46,parlvotes_lh!$A$11:$ZZ$200,326,FALSE)))</f>
        <v/>
      </c>
      <c r="AA46" s="195" t="str">
        <f>IF(ISERROR(VLOOKUP($A46,parlvotes_lh!$A$11:$ZZ$200,346,FALSE))=TRUE,"",IF(VLOOKUP($A46,parlvotes_lh!$A$11:$ZZ$200,346,FALSE)=0,"",VLOOKUP($A46,parlvotes_lh!$A$11:$ZZ$200,346,FALSE)))</f>
        <v/>
      </c>
      <c r="AB46" s="195" t="str">
        <f>IF(ISERROR(VLOOKUP($A46,parlvotes_lh!$A$11:$ZZ$200,366,FALSE))=TRUE,"",IF(VLOOKUP($A46,parlvotes_lh!$A$11:$ZZ$200,366,FALSE)=0,"",VLOOKUP($A46,parlvotes_lh!$A$11:$ZZ$200,366,FALSE)))</f>
        <v/>
      </c>
      <c r="AC46" s="195" t="str">
        <f>IF(ISERROR(VLOOKUP($A46,parlvotes_lh!$A$11:$ZZ$200,386,FALSE))=TRUE,"",IF(VLOOKUP($A46,parlvotes_lh!$A$11:$ZZ$200,386,FALSE)=0,"",VLOOKUP($A46,parlvotes_lh!$A$11:$ZZ$200,386,FALSE)))</f>
        <v/>
      </c>
    </row>
    <row r="47" spans="1:29" ht="13.5" customHeight="1">
      <c r="A47" s="189" t="str">
        <f>IF(info_parties!A47="","",info_parties!A47)</f>
        <v/>
      </c>
      <c r="B47" s="101" t="str">
        <f>IF(A47="","",MID(info_weblinks!$C$3,32,3))</f>
        <v/>
      </c>
      <c r="C47" s="101" t="str">
        <f>IF(info_parties!G47="","",info_parties!G47)</f>
        <v/>
      </c>
      <c r="D47" s="101" t="str">
        <f>IF(info_parties!K47="","",info_parties!K47)</f>
        <v/>
      </c>
      <c r="E47" s="101" t="str">
        <f>IF(info_parties!H47="","",info_parties!H47)</f>
        <v/>
      </c>
      <c r="F47" s="190" t="str">
        <f t="shared" si="4"/>
        <v/>
      </c>
      <c r="G47" s="191" t="str">
        <f t="shared" si="5"/>
        <v/>
      </c>
      <c r="H47" s="192" t="str">
        <f t="shared" si="6"/>
        <v/>
      </c>
      <c r="I47" s="193" t="str">
        <f t="shared" si="7"/>
        <v/>
      </c>
      <c r="J47" s="194" t="str">
        <f>IF(ISERROR(VLOOKUP($A47,parlvotes_lh!$A$11:$ZZ$200,6,FALSE))=TRUE,"",IF(VLOOKUP($A47,parlvotes_lh!$A$11:$ZZ$200,6,FALSE)=0,"",VLOOKUP($A47,parlvotes_lh!$A$11:$ZZ$200,6,FALSE)))</f>
        <v/>
      </c>
      <c r="K47" s="194" t="str">
        <f>IF(ISERROR(VLOOKUP($A47,parlvotes_lh!$A$11:$ZZ$200,26,FALSE))=TRUE,"",IF(VLOOKUP($A47,parlvotes_lh!$A$11:$ZZ$200,26,FALSE)=0,"",VLOOKUP($A47,parlvotes_lh!$A$11:$ZZ$200,26,FALSE)))</f>
        <v/>
      </c>
      <c r="L47" s="194" t="str">
        <f>IF(ISERROR(VLOOKUP($A47,parlvotes_lh!$A$11:$ZZ$200,46,FALSE))=TRUE,"",IF(VLOOKUP($A47,parlvotes_lh!$A$11:$ZZ$200,46,FALSE)=0,"",VLOOKUP($A47,parlvotes_lh!$A$11:$ZZ$200,46,FALSE)))</f>
        <v/>
      </c>
      <c r="M47" s="194" t="str">
        <f>IF(ISERROR(VLOOKUP($A47,parlvotes_lh!$A$11:$ZZ$200,66,FALSE))=TRUE,"",IF(VLOOKUP($A47,parlvotes_lh!$A$11:$ZZ$200,66,FALSE)=0,"",VLOOKUP($A47,parlvotes_lh!$A$11:$ZZ$200,66,FALSE)))</f>
        <v/>
      </c>
      <c r="N47" s="194" t="str">
        <f>IF(ISERROR(VLOOKUP($A47,parlvotes_lh!$A$11:$ZZ$200,86,FALSE))=TRUE,"",IF(VLOOKUP($A47,parlvotes_lh!$A$11:$ZZ$200,86,FALSE)=0,"",VLOOKUP($A47,parlvotes_lh!$A$11:$ZZ$200,86,FALSE)))</f>
        <v/>
      </c>
      <c r="O47" s="194" t="str">
        <f>IF(ISERROR(VLOOKUP($A47,parlvotes_lh!$A$11:$ZZ$200,106,FALSE))=TRUE,"",IF(VLOOKUP($A47,parlvotes_lh!$A$11:$ZZ$200,106,FALSE)=0,"",VLOOKUP($A47,parlvotes_lh!$A$11:$ZZ$200,106,FALSE)))</f>
        <v/>
      </c>
      <c r="P47" s="194" t="str">
        <f>IF(ISERROR(VLOOKUP($A47,parlvotes_lh!$A$11:$ZZ$200,126,FALSE))=TRUE,"",IF(VLOOKUP($A47,parlvotes_lh!$A$11:$ZZ$200,126,FALSE)=0,"",VLOOKUP($A47,parlvotes_lh!$A$11:$ZZ$200,126,FALSE)))</f>
        <v/>
      </c>
      <c r="Q47" s="195" t="str">
        <f>IF(ISERROR(VLOOKUP($A47,parlvotes_lh!$A$11:$ZZ$200,146,FALSE))=TRUE,"",IF(VLOOKUP($A47,parlvotes_lh!$A$11:$ZZ$200,146,FALSE)=0,"",VLOOKUP($A47,parlvotes_lh!$A$11:$ZZ$200,146,FALSE)))</f>
        <v/>
      </c>
      <c r="R47" s="195" t="str">
        <f>IF(ISERROR(VLOOKUP($A47,parlvotes_lh!$A$11:$ZZ$200,166,FALSE))=TRUE,"",IF(VLOOKUP($A47,parlvotes_lh!$A$11:$ZZ$200,166,FALSE)=0,"",VLOOKUP($A47,parlvotes_lh!$A$11:$ZZ$200,166,FALSE)))</f>
        <v/>
      </c>
      <c r="S47" s="195" t="str">
        <f>IF(ISERROR(VLOOKUP($A47,parlvotes_lh!$A$11:$ZZ$200,186,FALSE))=TRUE,"",IF(VLOOKUP($A47,parlvotes_lh!$A$11:$ZZ$200,186,FALSE)=0,"",VLOOKUP($A47,parlvotes_lh!$A$11:$ZZ$200,186,FALSE)))</f>
        <v/>
      </c>
      <c r="T47" s="195" t="str">
        <f>IF(ISERROR(VLOOKUP($A47,parlvotes_lh!$A$11:$ZZ$200,206,FALSE))=TRUE,"",IF(VLOOKUP($A47,parlvotes_lh!$A$11:$ZZ$200,206,FALSE)=0,"",VLOOKUP($A47,parlvotes_lh!$A$11:$ZZ$200,206,FALSE)))</f>
        <v/>
      </c>
      <c r="U47" s="195" t="str">
        <f>IF(ISERROR(VLOOKUP($A47,parlvotes_lh!$A$11:$ZZ$200,226,FALSE))=TRUE,"",IF(VLOOKUP($A47,parlvotes_lh!$A$11:$ZZ$200,226,FALSE)=0,"",VLOOKUP($A47,parlvotes_lh!$A$11:$ZZ$200,226,FALSE)))</f>
        <v/>
      </c>
      <c r="V47" s="195" t="str">
        <f>IF(ISERROR(VLOOKUP($A47,parlvotes_lh!$A$11:$ZZ$200,246,FALSE))=TRUE,"",IF(VLOOKUP($A47,parlvotes_lh!$A$11:$ZZ$200,246,FALSE)=0,"",VLOOKUP($A47,parlvotes_lh!$A$11:$ZZ$200,246,FALSE)))</f>
        <v/>
      </c>
      <c r="W47" s="195" t="str">
        <f>IF(ISERROR(VLOOKUP($A47,parlvotes_lh!$A$11:$ZZ$200,266,FALSE))=TRUE,"",IF(VLOOKUP($A47,parlvotes_lh!$A$11:$ZZ$200,266,FALSE)=0,"",VLOOKUP($A47,parlvotes_lh!$A$11:$ZZ$200,266,FALSE)))</f>
        <v/>
      </c>
      <c r="X47" s="195" t="str">
        <f>IF(ISERROR(VLOOKUP($A47,parlvotes_lh!$A$11:$ZZ$200,286,FALSE))=TRUE,"",IF(VLOOKUP($A47,parlvotes_lh!$A$11:$ZZ$200,286,FALSE)=0,"",VLOOKUP($A47,parlvotes_lh!$A$11:$ZZ$200,286,FALSE)))</f>
        <v/>
      </c>
      <c r="Y47" s="195" t="str">
        <f>IF(ISERROR(VLOOKUP($A47,parlvotes_lh!$A$11:$ZZ$200,306,FALSE))=TRUE,"",IF(VLOOKUP($A47,parlvotes_lh!$A$11:$ZZ$200,306,FALSE)=0,"",VLOOKUP($A47,parlvotes_lh!$A$11:$ZZ$200,306,FALSE)))</f>
        <v/>
      </c>
      <c r="Z47" s="195" t="str">
        <f>IF(ISERROR(VLOOKUP($A47,parlvotes_lh!$A$11:$ZZ$200,326,FALSE))=TRUE,"",IF(VLOOKUP($A47,parlvotes_lh!$A$11:$ZZ$200,326,FALSE)=0,"",VLOOKUP($A47,parlvotes_lh!$A$11:$ZZ$200,326,FALSE)))</f>
        <v/>
      </c>
      <c r="AA47" s="195" t="str">
        <f>IF(ISERROR(VLOOKUP($A47,parlvotes_lh!$A$11:$ZZ$200,346,FALSE))=TRUE,"",IF(VLOOKUP($A47,parlvotes_lh!$A$11:$ZZ$200,346,FALSE)=0,"",VLOOKUP($A47,parlvotes_lh!$A$11:$ZZ$200,346,FALSE)))</f>
        <v/>
      </c>
      <c r="AB47" s="195" t="str">
        <f>IF(ISERROR(VLOOKUP($A47,parlvotes_lh!$A$11:$ZZ$200,366,FALSE))=TRUE,"",IF(VLOOKUP($A47,parlvotes_lh!$A$11:$ZZ$200,366,FALSE)=0,"",VLOOKUP($A47,parlvotes_lh!$A$11:$ZZ$200,366,FALSE)))</f>
        <v/>
      </c>
      <c r="AC47" s="195" t="str">
        <f>IF(ISERROR(VLOOKUP($A47,parlvotes_lh!$A$11:$ZZ$200,386,FALSE))=TRUE,"",IF(VLOOKUP($A47,parlvotes_lh!$A$11:$ZZ$200,386,FALSE)=0,"",VLOOKUP($A47,parlvotes_lh!$A$11:$ZZ$200,386,FALSE)))</f>
        <v/>
      </c>
    </row>
    <row r="48" spans="1:29" ht="13.5" customHeight="1">
      <c r="A48" s="189" t="str">
        <f>IF(info_parties!A48="","",info_parties!A48)</f>
        <v/>
      </c>
      <c r="B48" s="101" t="str">
        <f>IF(A48="","",MID(info_weblinks!$C$3,32,3))</f>
        <v/>
      </c>
      <c r="C48" s="101" t="str">
        <f>IF(info_parties!G48="","",info_parties!G48)</f>
        <v/>
      </c>
      <c r="D48" s="101" t="str">
        <f>IF(info_parties!K48="","",info_parties!K48)</f>
        <v/>
      </c>
      <c r="E48" s="101" t="str">
        <f>IF(info_parties!H48="","",info_parties!H48)</f>
        <v/>
      </c>
      <c r="F48" s="190" t="str">
        <f t="shared" si="4"/>
        <v/>
      </c>
      <c r="G48" s="191" t="str">
        <f t="shared" si="5"/>
        <v/>
      </c>
      <c r="H48" s="192" t="str">
        <f t="shared" si="6"/>
        <v/>
      </c>
      <c r="I48" s="193" t="str">
        <f t="shared" si="7"/>
        <v/>
      </c>
      <c r="J48" s="194" t="str">
        <f>IF(ISERROR(VLOOKUP($A48,parlvotes_lh!$A$11:$ZZ$200,6,FALSE))=TRUE,"",IF(VLOOKUP($A48,parlvotes_lh!$A$11:$ZZ$200,6,FALSE)=0,"",VLOOKUP($A48,parlvotes_lh!$A$11:$ZZ$200,6,FALSE)))</f>
        <v/>
      </c>
      <c r="K48" s="194" t="str">
        <f>IF(ISERROR(VLOOKUP($A48,parlvotes_lh!$A$11:$ZZ$200,26,FALSE))=TRUE,"",IF(VLOOKUP($A48,parlvotes_lh!$A$11:$ZZ$200,26,FALSE)=0,"",VLOOKUP($A48,parlvotes_lh!$A$11:$ZZ$200,26,FALSE)))</f>
        <v/>
      </c>
      <c r="L48" s="194" t="str">
        <f>IF(ISERROR(VLOOKUP($A48,parlvotes_lh!$A$11:$ZZ$200,46,FALSE))=TRUE,"",IF(VLOOKUP($A48,parlvotes_lh!$A$11:$ZZ$200,46,FALSE)=0,"",VLOOKUP($A48,parlvotes_lh!$A$11:$ZZ$200,46,FALSE)))</f>
        <v/>
      </c>
      <c r="M48" s="194" t="str">
        <f>IF(ISERROR(VLOOKUP($A48,parlvotes_lh!$A$11:$ZZ$200,66,FALSE))=TRUE,"",IF(VLOOKUP($A48,parlvotes_lh!$A$11:$ZZ$200,66,FALSE)=0,"",VLOOKUP($A48,parlvotes_lh!$A$11:$ZZ$200,66,FALSE)))</f>
        <v/>
      </c>
      <c r="N48" s="194" t="str">
        <f>IF(ISERROR(VLOOKUP($A48,parlvotes_lh!$A$11:$ZZ$200,86,FALSE))=TRUE,"",IF(VLOOKUP($A48,parlvotes_lh!$A$11:$ZZ$200,86,FALSE)=0,"",VLOOKUP($A48,parlvotes_lh!$A$11:$ZZ$200,86,FALSE)))</f>
        <v/>
      </c>
      <c r="O48" s="194" t="str">
        <f>IF(ISERROR(VLOOKUP($A48,parlvotes_lh!$A$11:$ZZ$200,106,FALSE))=TRUE,"",IF(VLOOKUP($A48,parlvotes_lh!$A$11:$ZZ$200,106,FALSE)=0,"",VLOOKUP($A48,parlvotes_lh!$A$11:$ZZ$200,106,FALSE)))</f>
        <v/>
      </c>
      <c r="P48" s="194" t="str">
        <f>IF(ISERROR(VLOOKUP($A48,parlvotes_lh!$A$11:$ZZ$200,126,FALSE))=TRUE,"",IF(VLOOKUP($A48,parlvotes_lh!$A$11:$ZZ$200,126,FALSE)=0,"",VLOOKUP($A48,parlvotes_lh!$A$11:$ZZ$200,126,FALSE)))</f>
        <v/>
      </c>
      <c r="Q48" s="195" t="str">
        <f>IF(ISERROR(VLOOKUP($A48,parlvotes_lh!$A$11:$ZZ$200,146,FALSE))=TRUE,"",IF(VLOOKUP($A48,parlvotes_lh!$A$11:$ZZ$200,146,FALSE)=0,"",VLOOKUP($A48,parlvotes_lh!$A$11:$ZZ$200,146,FALSE)))</f>
        <v/>
      </c>
      <c r="R48" s="195" t="str">
        <f>IF(ISERROR(VLOOKUP($A48,parlvotes_lh!$A$11:$ZZ$200,166,FALSE))=TRUE,"",IF(VLOOKUP($A48,parlvotes_lh!$A$11:$ZZ$200,166,FALSE)=0,"",VLOOKUP($A48,parlvotes_lh!$A$11:$ZZ$200,166,FALSE)))</f>
        <v/>
      </c>
      <c r="S48" s="195" t="str">
        <f>IF(ISERROR(VLOOKUP($A48,parlvotes_lh!$A$11:$ZZ$200,186,FALSE))=TRUE,"",IF(VLOOKUP($A48,parlvotes_lh!$A$11:$ZZ$200,186,FALSE)=0,"",VLOOKUP($A48,parlvotes_lh!$A$11:$ZZ$200,186,FALSE)))</f>
        <v/>
      </c>
      <c r="T48" s="195" t="str">
        <f>IF(ISERROR(VLOOKUP($A48,parlvotes_lh!$A$11:$ZZ$200,206,FALSE))=TRUE,"",IF(VLOOKUP($A48,parlvotes_lh!$A$11:$ZZ$200,206,FALSE)=0,"",VLOOKUP($A48,parlvotes_lh!$A$11:$ZZ$200,206,FALSE)))</f>
        <v/>
      </c>
      <c r="U48" s="195" t="str">
        <f>IF(ISERROR(VLOOKUP($A48,parlvotes_lh!$A$11:$ZZ$200,226,FALSE))=TRUE,"",IF(VLOOKUP($A48,parlvotes_lh!$A$11:$ZZ$200,226,FALSE)=0,"",VLOOKUP($A48,parlvotes_lh!$A$11:$ZZ$200,226,FALSE)))</f>
        <v/>
      </c>
      <c r="V48" s="195" t="str">
        <f>IF(ISERROR(VLOOKUP($A48,parlvotes_lh!$A$11:$ZZ$200,246,FALSE))=TRUE,"",IF(VLOOKUP($A48,parlvotes_lh!$A$11:$ZZ$200,246,FALSE)=0,"",VLOOKUP($A48,parlvotes_lh!$A$11:$ZZ$200,246,FALSE)))</f>
        <v/>
      </c>
      <c r="W48" s="195" t="str">
        <f>IF(ISERROR(VLOOKUP($A48,parlvotes_lh!$A$11:$ZZ$200,266,FALSE))=TRUE,"",IF(VLOOKUP($A48,parlvotes_lh!$A$11:$ZZ$200,266,FALSE)=0,"",VLOOKUP($A48,parlvotes_lh!$A$11:$ZZ$200,266,FALSE)))</f>
        <v/>
      </c>
      <c r="X48" s="195" t="str">
        <f>IF(ISERROR(VLOOKUP($A48,parlvotes_lh!$A$11:$ZZ$200,286,FALSE))=TRUE,"",IF(VLOOKUP($A48,parlvotes_lh!$A$11:$ZZ$200,286,FALSE)=0,"",VLOOKUP($A48,parlvotes_lh!$A$11:$ZZ$200,286,FALSE)))</f>
        <v/>
      </c>
      <c r="Y48" s="195" t="str">
        <f>IF(ISERROR(VLOOKUP($A48,parlvotes_lh!$A$11:$ZZ$200,306,FALSE))=TRUE,"",IF(VLOOKUP($A48,parlvotes_lh!$A$11:$ZZ$200,306,FALSE)=0,"",VLOOKUP($A48,parlvotes_lh!$A$11:$ZZ$200,306,FALSE)))</f>
        <v/>
      </c>
      <c r="Z48" s="195" t="str">
        <f>IF(ISERROR(VLOOKUP($A48,parlvotes_lh!$A$11:$ZZ$200,326,FALSE))=TRUE,"",IF(VLOOKUP($A48,parlvotes_lh!$A$11:$ZZ$200,326,FALSE)=0,"",VLOOKUP($A48,parlvotes_lh!$A$11:$ZZ$200,326,FALSE)))</f>
        <v/>
      </c>
      <c r="AA48" s="195" t="str">
        <f>IF(ISERROR(VLOOKUP($A48,parlvotes_lh!$A$11:$ZZ$200,346,FALSE))=TRUE,"",IF(VLOOKUP($A48,parlvotes_lh!$A$11:$ZZ$200,346,FALSE)=0,"",VLOOKUP($A48,parlvotes_lh!$A$11:$ZZ$200,346,FALSE)))</f>
        <v/>
      </c>
      <c r="AB48" s="195" t="str">
        <f>IF(ISERROR(VLOOKUP($A48,parlvotes_lh!$A$11:$ZZ$200,366,FALSE))=TRUE,"",IF(VLOOKUP($A48,parlvotes_lh!$A$11:$ZZ$200,366,FALSE)=0,"",VLOOKUP($A48,parlvotes_lh!$A$11:$ZZ$200,366,FALSE)))</f>
        <v/>
      </c>
      <c r="AC48" s="195" t="str">
        <f>IF(ISERROR(VLOOKUP($A48,parlvotes_lh!$A$11:$ZZ$200,386,FALSE))=TRUE,"",IF(VLOOKUP($A48,parlvotes_lh!$A$11:$ZZ$200,386,FALSE)=0,"",VLOOKUP($A48,parlvotes_lh!$A$11:$ZZ$200,386,FALSE)))</f>
        <v/>
      </c>
    </row>
    <row r="49" spans="1:29" ht="13.5" customHeight="1">
      <c r="A49" s="189" t="str">
        <f>IF(info_parties!A49="","",info_parties!A49)</f>
        <v/>
      </c>
      <c r="B49" s="101" t="str">
        <f>IF(A49="","",MID(info_weblinks!$C$3,32,3))</f>
        <v/>
      </c>
      <c r="C49" s="101" t="str">
        <f>IF(info_parties!G49="","",info_parties!G49)</f>
        <v/>
      </c>
      <c r="D49" s="101" t="str">
        <f>IF(info_parties!K49="","",info_parties!K49)</f>
        <v/>
      </c>
      <c r="E49" s="101" t="str">
        <f>IF(info_parties!H49="","",info_parties!H49)</f>
        <v/>
      </c>
      <c r="F49" s="190" t="str">
        <f t="shared" si="4"/>
        <v/>
      </c>
      <c r="G49" s="191" t="str">
        <f t="shared" si="5"/>
        <v/>
      </c>
      <c r="H49" s="192" t="str">
        <f t="shared" si="6"/>
        <v/>
      </c>
      <c r="I49" s="193" t="str">
        <f t="shared" si="7"/>
        <v/>
      </c>
      <c r="J49" s="194" t="str">
        <f>IF(ISERROR(VLOOKUP($A49,parlvotes_lh!$A$11:$ZZ$200,6,FALSE))=TRUE,"",IF(VLOOKUP($A49,parlvotes_lh!$A$11:$ZZ$200,6,FALSE)=0,"",VLOOKUP($A49,parlvotes_lh!$A$11:$ZZ$200,6,FALSE)))</f>
        <v/>
      </c>
      <c r="K49" s="194" t="str">
        <f>IF(ISERROR(VLOOKUP($A49,parlvotes_lh!$A$11:$ZZ$200,26,FALSE))=TRUE,"",IF(VLOOKUP($A49,parlvotes_lh!$A$11:$ZZ$200,26,FALSE)=0,"",VLOOKUP($A49,parlvotes_lh!$A$11:$ZZ$200,26,FALSE)))</f>
        <v/>
      </c>
      <c r="L49" s="194" t="str">
        <f>IF(ISERROR(VLOOKUP($A49,parlvotes_lh!$A$11:$ZZ$200,46,FALSE))=TRUE,"",IF(VLOOKUP($A49,parlvotes_lh!$A$11:$ZZ$200,46,FALSE)=0,"",VLOOKUP($A49,parlvotes_lh!$A$11:$ZZ$200,46,FALSE)))</f>
        <v/>
      </c>
      <c r="M49" s="194" t="str">
        <f>IF(ISERROR(VLOOKUP($A49,parlvotes_lh!$A$11:$ZZ$200,66,FALSE))=TRUE,"",IF(VLOOKUP($A49,parlvotes_lh!$A$11:$ZZ$200,66,FALSE)=0,"",VLOOKUP($A49,parlvotes_lh!$A$11:$ZZ$200,66,FALSE)))</f>
        <v/>
      </c>
      <c r="N49" s="194" t="str">
        <f>IF(ISERROR(VLOOKUP($A49,parlvotes_lh!$A$11:$ZZ$200,86,FALSE))=TRUE,"",IF(VLOOKUP($A49,parlvotes_lh!$A$11:$ZZ$200,86,FALSE)=0,"",VLOOKUP($A49,parlvotes_lh!$A$11:$ZZ$200,86,FALSE)))</f>
        <v/>
      </c>
      <c r="O49" s="194" t="str">
        <f>IF(ISERROR(VLOOKUP($A49,parlvotes_lh!$A$11:$ZZ$200,106,FALSE))=TRUE,"",IF(VLOOKUP($A49,parlvotes_lh!$A$11:$ZZ$200,106,FALSE)=0,"",VLOOKUP($A49,parlvotes_lh!$A$11:$ZZ$200,106,FALSE)))</f>
        <v/>
      </c>
      <c r="P49" s="194" t="str">
        <f>IF(ISERROR(VLOOKUP($A49,parlvotes_lh!$A$11:$ZZ$200,126,FALSE))=TRUE,"",IF(VLOOKUP($A49,parlvotes_lh!$A$11:$ZZ$200,126,FALSE)=0,"",VLOOKUP($A49,parlvotes_lh!$A$11:$ZZ$200,126,FALSE)))</f>
        <v/>
      </c>
      <c r="Q49" s="195" t="str">
        <f>IF(ISERROR(VLOOKUP($A49,parlvotes_lh!$A$11:$ZZ$200,146,FALSE))=TRUE,"",IF(VLOOKUP($A49,parlvotes_lh!$A$11:$ZZ$200,146,FALSE)=0,"",VLOOKUP($A49,parlvotes_lh!$A$11:$ZZ$200,146,FALSE)))</f>
        <v/>
      </c>
      <c r="R49" s="195" t="str">
        <f>IF(ISERROR(VLOOKUP($A49,parlvotes_lh!$A$11:$ZZ$200,166,FALSE))=TRUE,"",IF(VLOOKUP($A49,parlvotes_lh!$A$11:$ZZ$200,166,FALSE)=0,"",VLOOKUP($A49,parlvotes_lh!$A$11:$ZZ$200,166,FALSE)))</f>
        <v/>
      </c>
      <c r="S49" s="195" t="str">
        <f>IF(ISERROR(VLOOKUP($A49,parlvotes_lh!$A$11:$ZZ$200,186,FALSE))=TRUE,"",IF(VLOOKUP($A49,parlvotes_lh!$A$11:$ZZ$200,186,FALSE)=0,"",VLOOKUP($A49,parlvotes_lh!$A$11:$ZZ$200,186,FALSE)))</f>
        <v/>
      </c>
      <c r="T49" s="195" t="str">
        <f>IF(ISERROR(VLOOKUP($A49,parlvotes_lh!$A$11:$ZZ$200,206,FALSE))=TRUE,"",IF(VLOOKUP($A49,parlvotes_lh!$A$11:$ZZ$200,206,FALSE)=0,"",VLOOKUP($A49,parlvotes_lh!$A$11:$ZZ$200,206,FALSE)))</f>
        <v/>
      </c>
      <c r="U49" s="195" t="str">
        <f>IF(ISERROR(VLOOKUP($A49,parlvotes_lh!$A$11:$ZZ$200,226,FALSE))=TRUE,"",IF(VLOOKUP($A49,parlvotes_lh!$A$11:$ZZ$200,226,FALSE)=0,"",VLOOKUP($A49,parlvotes_lh!$A$11:$ZZ$200,226,FALSE)))</f>
        <v/>
      </c>
      <c r="V49" s="195" t="str">
        <f>IF(ISERROR(VLOOKUP($A49,parlvotes_lh!$A$11:$ZZ$200,246,FALSE))=TRUE,"",IF(VLOOKUP($A49,parlvotes_lh!$A$11:$ZZ$200,246,FALSE)=0,"",VLOOKUP($A49,parlvotes_lh!$A$11:$ZZ$200,246,FALSE)))</f>
        <v/>
      </c>
      <c r="W49" s="195" t="str">
        <f>IF(ISERROR(VLOOKUP($A49,parlvotes_lh!$A$11:$ZZ$200,266,FALSE))=TRUE,"",IF(VLOOKUP($A49,parlvotes_lh!$A$11:$ZZ$200,266,FALSE)=0,"",VLOOKUP($A49,parlvotes_lh!$A$11:$ZZ$200,266,FALSE)))</f>
        <v/>
      </c>
      <c r="X49" s="195" t="str">
        <f>IF(ISERROR(VLOOKUP($A49,parlvotes_lh!$A$11:$ZZ$200,286,FALSE))=TRUE,"",IF(VLOOKUP($A49,parlvotes_lh!$A$11:$ZZ$200,286,FALSE)=0,"",VLOOKUP($A49,parlvotes_lh!$A$11:$ZZ$200,286,FALSE)))</f>
        <v/>
      </c>
      <c r="Y49" s="195" t="str">
        <f>IF(ISERROR(VLOOKUP($A49,parlvotes_lh!$A$11:$ZZ$200,306,FALSE))=TRUE,"",IF(VLOOKUP($A49,parlvotes_lh!$A$11:$ZZ$200,306,FALSE)=0,"",VLOOKUP($A49,parlvotes_lh!$A$11:$ZZ$200,306,FALSE)))</f>
        <v/>
      </c>
      <c r="Z49" s="195" t="str">
        <f>IF(ISERROR(VLOOKUP($A49,parlvotes_lh!$A$11:$ZZ$200,326,FALSE))=TRUE,"",IF(VLOOKUP($A49,parlvotes_lh!$A$11:$ZZ$200,326,FALSE)=0,"",VLOOKUP($A49,parlvotes_lh!$A$11:$ZZ$200,326,FALSE)))</f>
        <v/>
      </c>
      <c r="AA49" s="195" t="str">
        <f>IF(ISERROR(VLOOKUP($A49,parlvotes_lh!$A$11:$ZZ$200,346,FALSE))=TRUE,"",IF(VLOOKUP($A49,parlvotes_lh!$A$11:$ZZ$200,346,FALSE)=0,"",VLOOKUP($A49,parlvotes_lh!$A$11:$ZZ$200,346,FALSE)))</f>
        <v/>
      </c>
      <c r="AB49" s="195" t="str">
        <f>IF(ISERROR(VLOOKUP($A49,parlvotes_lh!$A$11:$ZZ$200,366,FALSE))=TRUE,"",IF(VLOOKUP($A49,parlvotes_lh!$A$11:$ZZ$200,366,FALSE)=0,"",VLOOKUP($A49,parlvotes_lh!$A$11:$ZZ$200,366,FALSE)))</f>
        <v/>
      </c>
      <c r="AC49" s="195" t="str">
        <f>IF(ISERROR(VLOOKUP($A49,parlvotes_lh!$A$11:$ZZ$200,386,FALSE))=TRUE,"",IF(VLOOKUP($A49,parlvotes_lh!$A$11:$ZZ$200,386,FALSE)=0,"",VLOOKUP($A49,parlvotes_lh!$A$11:$ZZ$200,386,FALSE)))</f>
        <v/>
      </c>
    </row>
    <row r="50" spans="1:29" ht="13.5" customHeight="1">
      <c r="A50" s="189" t="str">
        <f>IF(info_parties!A50="","",info_parties!A50)</f>
        <v/>
      </c>
      <c r="B50" s="101" t="str">
        <f>IF(A50="","",MID(info_weblinks!$C$3,32,3))</f>
        <v/>
      </c>
      <c r="C50" s="101" t="str">
        <f>IF(info_parties!G50="","",info_parties!G50)</f>
        <v/>
      </c>
      <c r="D50" s="101" t="str">
        <f>IF(info_parties!K50="","",info_parties!K50)</f>
        <v/>
      </c>
      <c r="E50" s="101" t="str">
        <f>IF(info_parties!H50="","",info_parties!H50)</f>
        <v/>
      </c>
      <c r="F50" s="190" t="str">
        <f t="shared" si="4"/>
        <v/>
      </c>
      <c r="G50" s="191" t="str">
        <f t="shared" si="5"/>
        <v/>
      </c>
      <c r="H50" s="192" t="str">
        <f t="shared" si="6"/>
        <v/>
      </c>
      <c r="I50" s="193" t="str">
        <f t="shared" si="7"/>
        <v/>
      </c>
      <c r="J50" s="194" t="str">
        <f>IF(ISERROR(VLOOKUP($A50,parlvotes_lh!$A$11:$ZZ$200,6,FALSE))=TRUE,"",IF(VLOOKUP($A50,parlvotes_lh!$A$11:$ZZ$200,6,FALSE)=0,"",VLOOKUP($A50,parlvotes_lh!$A$11:$ZZ$200,6,FALSE)))</f>
        <v/>
      </c>
      <c r="K50" s="194" t="str">
        <f>IF(ISERROR(VLOOKUP($A50,parlvotes_lh!$A$11:$ZZ$200,26,FALSE))=TRUE,"",IF(VLOOKUP($A50,parlvotes_lh!$A$11:$ZZ$200,26,FALSE)=0,"",VLOOKUP($A50,parlvotes_lh!$A$11:$ZZ$200,26,FALSE)))</f>
        <v/>
      </c>
      <c r="L50" s="194" t="str">
        <f>IF(ISERROR(VLOOKUP($A50,parlvotes_lh!$A$11:$ZZ$200,46,FALSE))=TRUE,"",IF(VLOOKUP($A50,parlvotes_lh!$A$11:$ZZ$200,46,FALSE)=0,"",VLOOKUP($A50,parlvotes_lh!$A$11:$ZZ$200,46,FALSE)))</f>
        <v/>
      </c>
      <c r="M50" s="194" t="str">
        <f>IF(ISERROR(VLOOKUP($A50,parlvotes_lh!$A$11:$ZZ$200,66,FALSE))=TRUE,"",IF(VLOOKUP($A50,parlvotes_lh!$A$11:$ZZ$200,66,FALSE)=0,"",VLOOKUP($A50,parlvotes_lh!$A$11:$ZZ$200,66,FALSE)))</f>
        <v/>
      </c>
      <c r="N50" s="194" t="str">
        <f>IF(ISERROR(VLOOKUP($A50,parlvotes_lh!$A$11:$ZZ$200,86,FALSE))=TRUE,"",IF(VLOOKUP($A50,parlvotes_lh!$A$11:$ZZ$200,86,FALSE)=0,"",VLOOKUP($A50,parlvotes_lh!$A$11:$ZZ$200,86,FALSE)))</f>
        <v/>
      </c>
      <c r="O50" s="194" t="str">
        <f>IF(ISERROR(VLOOKUP($A50,parlvotes_lh!$A$11:$ZZ$200,106,FALSE))=TRUE,"",IF(VLOOKUP($A50,parlvotes_lh!$A$11:$ZZ$200,106,FALSE)=0,"",VLOOKUP($A50,parlvotes_lh!$A$11:$ZZ$200,106,FALSE)))</f>
        <v/>
      </c>
      <c r="P50" s="194" t="str">
        <f>IF(ISERROR(VLOOKUP($A50,parlvotes_lh!$A$11:$ZZ$200,126,FALSE))=TRUE,"",IF(VLOOKUP($A50,parlvotes_lh!$A$11:$ZZ$200,126,FALSE)=0,"",VLOOKUP($A50,parlvotes_lh!$A$11:$ZZ$200,126,FALSE)))</f>
        <v/>
      </c>
      <c r="Q50" s="195" t="str">
        <f>IF(ISERROR(VLOOKUP($A50,parlvotes_lh!$A$11:$ZZ$200,146,FALSE))=TRUE,"",IF(VLOOKUP($A50,parlvotes_lh!$A$11:$ZZ$200,146,FALSE)=0,"",VLOOKUP($A50,parlvotes_lh!$A$11:$ZZ$200,146,FALSE)))</f>
        <v/>
      </c>
      <c r="R50" s="195" t="str">
        <f>IF(ISERROR(VLOOKUP($A50,parlvotes_lh!$A$11:$ZZ$200,166,FALSE))=TRUE,"",IF(VLOOKUP($A50,parlvotes_lh!$A$11:$ZZ$200,166,FALSE)=0,"",VLOOKUP($A50,parlvotes_lh!$A$11:$ZZ$200,166,FALSE)))</f>
        <v/>
      </c>
      <c r="S50" s="195" t="str">
        <f>IF(ISERROR(VLOOKUP($A50,parlvotes_lh!$A$11:$ZZ$200,186,FALSE))=TRUE,"",IF(VLOOKUP($A50,parlvotes_lh!$A$11:$ZZ$200,186,FALSE)=0,"",VLOOKUP($A50,parlvotes_lh!$A$11:$ZZ$200,186,FALSE)))</f>
        <v/>
      </c>
      <c r="T50" s="195" t="str">
        <f>IF(ISERROR(VLOOKUP($A50,parlvotes_lh!$A$11:$ZZ$200,206,FALSE))=TRUE,"",IF(VLOOKUP($A50,parlvotes_lh!$A$11:$ZZ$200,206,FALSE)=0,"",VLOOKUP($A50,parlvotes_lh!$A$11:$ZZ$200,206,FALSE)))</f>
        <v/>
      </c>
      <c r="U50" s="195" t="str">
        <f>IF(ISERROR(VLOOKUP($A50,parlvotes_lh!$A$11:$ZZ$200,226,FALSE))=TRUE,"",IF(VLOOKUP($A50,parlvotes_lh!$A$11:$ZZ$200,226,FALSE)=0,"",VLOOKUP($A50,parlvotes_lh!$A$11:$ZZ$200,226,FALSE)))</f>
        <v/>
      </c>
      <c r="V50" s="195" t="str">
        <f>IF(ISERROR(VLOOKUP($A50,parlvotes_lh!$A$11:$ZZ$200,246,FALSE))=TRUE,"",IF(VLOOKUP($A50,parlvotes_lh!$A$11:$ZZ$200,246,FALSE)=0,"",VLOOKUP($A50,parlvotes_lh!$A$11:$ZZ$200,246,FALSE)))</f>
        <v/>
      </c>
      <c r="W50" s="195" t="str">
        <f>IF(ISERROR(VLOOKUP($A50,parlvotes_lh!$A$11:$ZZ$200,266,FALSE))=TRUE,"",IF(VLOOKUP($A50,parlvotes_lh!$A$11:$ZZ$200,266,FALSE)=0,"",VLOOKUP($A50,parlvotes_lh!$A$11:$ZZ$200,266,FALSE)))</f>
        <v/>
      </c>
      <c r="X50" s="195" t="str">
        <f>IF(ISERROR(VLOOKUP($A50,parlvotes_lh!$A$11:$ZZ$200,286,FALSE))=TRUE,"",IF(VLOOKUP($A50,parlvotes_lh!$A$11:$ZZ$200,286,FALSE)=0,"",VLOOKUP($A50,parlvotes_lh!$A$11:$ZZ$200,286,FALSE)))</f>
        <v/>
      </c>
      <c r="Y50" s="195" t="str">
        <f>IF(ISERROR(VLOOKUP($A50,parlvotes_lh!$A$11:$ZZ$200,306,FALSE))=TRUE,"",IF(VLOOKUP($A50,parlvotes_lh!$A$11:$ZZ$200,306,FALSE)=0,"",VLOOKUP($A50,parlvotes_lh!$A$11:$ZZ$200,306,FALSE)))</f>
        <v/>
      </c>
      <c r="Z50" s="195" t="str">
        <f>IF(ISERROR(VLOOKUP($A50,parlvotes_lh!$A$11:$ZZ$200,326,FALSE))=TRUE,"",IF(VLOOKUP($A50,parlvotes_lh!$A$11:$ZZ$200,326,FALSE)=0,"",VLOOKUP($A50,parlvotes_lh!$A$11:$ZZ$200,326,FALSE)))</f>
        <v/>
      </c>
      <c r="AA50" s="195" t="str">
        <f>IF(ISERROR(VLOOKUP($A50,parlvotes_lh!$A$11:$ZZ$200,346,FALSE))=TRUE,"",IF(VLOOKUP($A50,parlvotes_lh!$A$11:$ZZ$200,346,FALSE)=0,"",VLOOKUP($A50,parlvotes_lh!$A$11:$ZZ$200,346,FALSE)))</f>
        <v/>
      </c>
      <c r="AB50" s="195" t="str">
        <f>IF(ISERROR(VLOOKUP($A50,parlvotes_lh!$A$11:$ZZ$200,366,FALSE))=TRUE,"",IF(VLOOKUP($A50,parlvotes_lh!$A$11:$ZZ$200,366,FALSE)=0,"",VLOOKUP($A50,parlvotes_lh!$A$11:$ZZ$200,366,FALSE)))</f>
        <v/>
      </c>
      <c r="AC50" s="195" t="str">
        <f>IF(ISERROR(VLOOKUP($A50,parlvotes_lh!$A$11:$ZZ$200,386,FALSE))=TRUE,"",IF(VLOOKUP($A50,parlvotes_lh!$A$11:$ZZ$200,386,FALSE)=0,"",VLOOKUP($A50,parlvotes_lh!$A$11:$ZZ$200,386,FALSE)))</f>
        <v/>
      </c>
    </row>
    <row r="51" spans="1:29" ht="13.5" customHeight="1">
      <c r="A51" s="189" t="str">
        <f>IF(info_parties!A51="","",info_parties!A51)</f>
        <v/>
      </c>
      <c r="B51" s="101" t="str">
        <f>IF(A51="","",MID(info_weblinks!$C$3,32,3))</f>
        <v/>
      </c>
      <c r="C51" s="101" t="str">
        <f>IF(info_parties!G51="","",info_parties!G51)</f>
        <v/>
      </c>
      <c r="D51" s="101" t="str">
        <f>IF(info_parties!K51="","",info_parties!K51)</f>
        <v/>
      </c>
      <c r="E51" s="101" t="str">
        <f>IF(info_parties!H51="","",info_parties!H51)</f>
        <v/>
      </c>
      <c r="F51" s="190" t="str">
        <f t="shared" si="4"/>
        <v/>
      </c>
      <c r="G51" s="191" t="str">
        <f t="shared" si="5"/>
        <v/>
      </c>
      <c r="H51" s="192" t="str">
        <f t="shared" si="6"/>
        <v/>
      </c>
      <c r="I51" s="193" t="str">
        <f t="shared" si="7"/>
        <v/>
      </c>
      <c r="J51" s="194" t="str">
        <f>IF(ISERROR(VLOOKUP($A51,parlvotes_lh!$A$11:$ZZ$200,6,FALSE))=TRUE,"",IF(VLOOKUP($A51,parlvotes_lh!$A$11:$ZZ$200,6,FALSE)=0,"",VLOOKUP($A51,parlvotes_lh!$A$11:$ZZ$200,6,FALSE)))</f>
        <v/>
      </c>
      <c r="K51" s="194" t="str">
        <f>IF(ISERROR(VLOOKUP($A51,parlvotes_lh!$A$11:$ZZ$200,26,FALSE))=TRUE,"",IF(VLOOKUP($A51,parlvotes_lh!$A$11:$ZZ$200,26,FALSE)=0,"",VLOOKUP($A51,parlvotes_lh!$A$11:$ZZ$200,26,FALSE)))</f>
        <v/>
      </c>
      <c r="L51" s="194" t="str">
        <f>IF(ISERROR(VLOOKUP($A51,parlvotes_lh!$A$11:$ZZ$200,46,FALSE))=TRUE,"",IF(VLOOKUP($A51,parlvotes_lh!$A$11:$ZZ$200,46,FALSE)=0,"",VLOOKUP($A51,parlvotes_lh!$A$11:$ZZ$200,46,FALSE)))</f>
        <v/>
      </c>
      <c r="M51" s="194" t="str">
        <f>IF(ISERROR(VLOOKUP($A51,parlvotes_lh!$A$11:$ZZ$200,66,FALSE))=TRUE,"",IF(VLOOKUP($A51,parlvotes_lh!$A$11:$ZZ$200,66,FALSE)=0,"",VLOOKUP($A51,parlvotes_lh!$A$11:$ZZ$200,66,FALSE)))</f>
        <v/>
      </c>
      <c r="N51" s="194" t="str">
        <f>IF(ISERROR(VLOOKUP($A51,parlvotes_lh!$A$11:$ZZ$200,86,FALSE))=TRUE,"",IF(VLOOKUP($A51,parlvotes_lh!$A$11:$ZZ$200,86,FALSE)=0,"",VLOOKUP($A51,parlvotes_lh!$A$11:$ZZ$200,86,FALSE)))</f>
        <v/>
      </c>
      <c r="O51" s="194" t="str">
        <f>IF(ISERROR(VLOOKUP($A51,parlvotes_lh!$A$11:$ZZ$200,106,FALSE))=TRUE,"",IF(VLOOKUP($A51,parlvotes_lh!$A$11:$ZZ$200,106,FALSE)=0,"",VLOOKUP($A51,parlvotes_lh!$A$11:$ZZ$200,106,FALSE)))</f>
        <v/>
      </c>
      <c r="P51" s="194" t="str">
        <f>IF(ISERROR(VLOOKUP($A51,parlvotes_lh!$A$11:$ZZ$200,126,FALSE))=TRUE,"",IF(VLOOKUP($A51,parlvotes_lh!$A$11:$ZZ$200,126,FALSE)=0,"",VLOOKUP($A51,parlvotes_lh!$A$11:$ZZ$200,126,FALSE)))</f>
        <v/>
      </c>
      <c r="Q51" s="195" t="str">
        <f>IF(ISERROR(VLOOKUP($A51,parlvotes_lh!$A$11:$ZZ$200,146,FALSE))=TRUE,"",IF(VLOOKUP($A51,parlvotes_lh!$A$11:$ZZ$200,146,FALSE)=0,"",VLOOKUP($A51,parlvotes_lh!$A$11:$ZZ$200,146,FALSE)))</f>
        <v/>
      </c>
      <c r="R51" s="195" t="str">
        <f>IF(ISERROR(VLOOKUP($A51,parlvotes_lh!$A$11:$ZZ$200,166,FALSE))=TRUE,"",IF(VLOOKUP($A51,parlvotes_lh!$A$11:$ZZ$200,166,FALSE)=0,"",VLOOKUP($A51,parlvotes_lh!$A$11:$ZZ$200,166,FALSE)))</f>
        <v/>
      </c>
      <c r="S51" s="195" t="str">
        <f>IF(ISERROR(VLOOKUP($A51,parlvotes_lh!$A$11:$ZZ$200,186,FALSE))=TRUE,"",IF(VLOOKUP($A51,parlvotes_lh!$A$11:$ZZ$200,186,FALSE)=0,"",VLOOKUP($A51,parlvotes_lh!$A$11:$ZZ$200,186,FALSE)))</f>
        <v/>
      </c>
      <c r="T51" s="195" t="str">
        <f>IF(ISERROR(VLOOKUP($A51,parlvotes_lh!$A$11:$ZZ$200,206,FALSE))=TRUE,"",IF(VLOOKUP($A51,parlvotes_lh!$A$11:$ZZ$200,206,FALSE)=0,"",VLOOKUP($A51,parlvotes_lh!$A$11:$ZZ$200,206,FALSE)))</f>
        <v/>
      </c>
      <c r="U51" s="195" t="str">
        <f>IF(ISERROR(VLOOKUP($A51,parlvotes_lh!$A$11:$ZZ$200,226,FALSE))=TRUE,"",IF(VLOOKUP($A51,parlvotes_lh!$A$11:$ZZ$200,226,FALSE)=0,"",VLOOKUP($A51,parlvotes_lh!$A$11:$ZZ$200,226,FALSE)))</f>
        <v/>
      </c>
      <c r="V51" s="195" t="str">
        <f>IF(ISERROR(VLOOKUP($A51,parlvotes_lh!$A$11:$ZZ$200,246,FALSE))=TRUE,"",IF(VLOOKUP($A51,parlvotes_lh!$A$11:$ZZ$200,246,FALSE)=0,"",VLOOKUP($A51,parlvotes_lh!$A$11:$ZZ$200,246,FALSE)))</f>
        <v/>
      </c>
      <c r="W51" s="195" t="str">
        <f>IF(ISERROR(VLOOKUP($A51,parlvotes_lh!$A$11:$ZZ$200,266,FALSE))=TRUE,"",IF(VLOOKUP($A51,parlvotes_lh!$A$11:$ZZ$200,266,FALSE)=0,"",VLOOKUP($A51,parlvotes_lh!$A$11:$ZZ$200,266,FALSE)))</f>
        <v/>
      </c>
      <c r="X51" s="195" t="str">
        <f>IF(ISERROR(VLOOKUP($A51,parlvotes_lh!$A$11:$ZZ$200,286,FALSE))=TRUE,"",IF(VLOOKUP($A51,parlvotes_lh!$A$11:$ZZ$200,286,FALSE)=0,"",VLOOKUP($A51,parlvotes_lh!$A$11:$ZZ$200,286,FALSE)))</f>
        <v/>
      </c>
      <c r="Y51" s="195" t="str">
        <f>IF(ISERROR(VLOOKUP($A51,parlvotes_lh!$A$11:$ZZ$200,306,FALSE))=TRUE,"",IF(VLOOKUP($A51,parlvotes_lh!$A$11:$ZZ$200,306,FALSE)=0,"",VLOOKUP($A51,parlvotes_lh!$A$11:$ZZ$200,306,FALSE)))</f>
        <v/>
      </c>
      <c r="Z51" s="195" t="str">
        <f>IF(ISERROR(VLOOKUP($A51,parlvotes_lh!$A$11:$ZZ$200,326,FALSE))=TRUE,"",IF(VLOOKUP($A51,parlvotes_lh!$A$11:$ZZ$200,326,FALSE)=0,"",VLOOKUP($A51,parlvotes_lh!$A$11:$ZZ$200,326,FALSE)))</f>
        <v/>
      </c>
      <c r="AA51" s="195" t="str">
        <f>IF(ISERROR(VLOOKUP($A51,parlvotes_lh!$A$11:$ZZ$200,346,FALSE))=TRUE,"",IF(VLOOKUP($A51,parlvotes_lh!$A$11:$ZZ$200,346,FALSE)=0,"",VLOOKUP($A51,parlvotes_lh!$A$11:$ZZ$200,346,FALSE)))</f>
        <v/>
      </c>
      <c r="AB51" s="195" t="str">
        <f>IF(ISERROR(VLOOKUP($A51,parlvotes_lh!$A$11:$ZZ$200,366,FALSE))=TRUE,"",IF(VLOOKUP($A51,parlvotes_lh!$A$11:$ZZ$200,366,FALSE)=0,"",VLOOKUP($A51,parlvotes_lh!$A$11:$ZZ$200,366,FALSE)))</f>
        <v/>
      </c>
      <c r="AC51" s="195" t="str">
        <f>IF(ISERROR(VLOOKUP($A51,parlvotes_lh!$A$11:$ZZ$200,386,FALSE))=TRUE,"",IF(VLOOKUP($A51,parlvotes_lh!$A$11:$ZZ$200,386,FALSE)=0,"",VLOOKUP($A51,parlvotes_lh!$A$11:$ZZ$200,386,FALSE)))</f>
        <v/>
      </c>
    </row>
    <row r="52" spans="1:29" ht="13.5" customHeight="1">
      <c r="A52" s="189" t="str">
        <f>IF(info_parties!A52="","",info_parties!A52)</f>
        <v/>
      </c>
      <c r="B52" s="101" t="str">
        <f>IF(A52="","",MID(info_weblinks!$C$3,32,3))</f>
        <v/>
      </c>
      <c r="C52" s="101" t="str">
        <f>IF(info_parties!G52="","",info_parties!G52)</f>
        <v/>
      </c>
      <c r="D52" s="101" t="str">
        <f>IF(info_parties!K52="","",info_parties!K52)</f>
        <v/>
      </c>
      <c r="E52" s="101" t="str">
        <f>IF(info_parties!H52="","",info_parties!H52)</f>
        <v/>
      </c>
      <c r="F52" s="190" t="str">
        <f t="shared" si="4"/>
        <v/>
      </c>
      <c r="G52" s="191" t="str">
        <f t="shared" si="5"/>
        <v/>
      </c>
      <c r="H52" s="192" t="str">
        <f t="shared" si="6"/>
        <v/>
      </c>
      <c r="I52" s="193" t="str">
        <f t="shared" si="7"/>
        <v/>
      </c>
      <c r="J52" s="194" t="str">
        <f>IF(ISERROR(VLOOKUP($A52,parlvotes_lh!$A$11:$ZZ$200,6,FALSE))=TRUE,"",IF(VLOOKUP($A52,parlvotes_lh!$A$11:$ZZ$200,6,FALSE)=0,"",VLOOKUP($A52,parlvotes_lh!$A$11:$ZZ$200,6,FALSE)))</f>
        <v/>
      </c>
      <c r="K52" s="194" t="str">
        <f>IF(ISERROR(VLOOKUP($A52,parlvotes_lh!$A$11:$ZZ$200,26,FALSE))=TRUE,"",IF(VLOOKUP($A52,parlvotes_lh!$A$11:$ZZ$200,26,FALSE)=0,"",VLOOKUP($A52,parlvotes_lh!$A$11:$ZZ$200,26,FALSE)))</f>
        <v/>
      </c>
      <c r="L52" s="194" t="str">
        <f>IF(ISERROR(VLOOKUP($A52,parlvotes_lh!$A$11:$ZZ$200,46,FALSE))=TRUE,"",IF(VLOOKUP($A52,parlvotes_lh!$A$11:$ZZ$200,46,FALSE)=0,"",VLOOKUP($A52,parlvotes_lh!$A$11:$ZZ$200,46,FALSE)))</f>
        <v/>
      </c>
      <c r="M52" s="194" t="str">
        <f>IF(ISERROR(VLOOKUP($A52,parlvotes_lh!$A$11:$ZZ$200,66,FALSE))=TRUE,"",IF(VLOOKUP($A52,parlvotes_lh!$A$11:$ZZ$200,66,FALSE)=0,"",VLOOKUP($A52,parlvotes_lh!$A$11:$ZZ$200,66,FALSE)))</f>
        <v/>
      </c>
      <c r="N52" s="194" t="str">
        <f>IF(ISERROR(VLOOKUP($A52,parlvotes_lh!$A$11:$ZZ$200,86,FALSE))=TRUE,"",IF(VLOOKUP($A52,parlvotes_lh!$A$11:$ZZ$200,86,FALSE)=0,"",VLOOKUP($A52,parlvotes_lh!$A$11:$ZZ$200,86,FALSE)))</f>
        <v/>
      </c>
      <c r="O52" s="194" t="str">
        <f>IF(ISERROR(VLOOKUP($A52,parlvotes_lh!$A$11:$ZZ$200,106,FALSE))=TRUE,"",IF(VLOOKUP($A52,parlvotes_lh!$A$11:$ZZ$200,106,FALSE)=0,"",VLOOKUP($A52,parlvotes_lh!$A$11:$ZZ$200,106,FALSE)))</f>
        <v/>
      </c>
      <c r="P52" s="194" t="str">
        <f>IF(ISERROR(VLOOKUP($A52,parlvotes_lh!$A$11:$ZZ$200,126,FALSE))=TRUE,"",IF(VLOOKUP($A52,parlvotes_lh!$A$11:$ZZ$200,126,FALSE)=0,"",VLOOKUP($A52,parlvotes_lh!$A$11:$ZZ$200,126,FALSE)))</f>
        <v/>
      </c>
      <c r="Q52" s="195" t="str">
        <f>IF(ISERROR(VLOOKUP($A52,parlvotes_lh!$A$11:$ZZ$200,146,FALSE))=TRUE,"",IF(VLOOKUP($A52,parlvotes_lh!$A$11:$ZZ$200,146,FALSE)=0,"",VLOOKUP($A52,parlvotes_lh!$A$11:$ZZ$200,146,FALSE)))</f>
        <v/>
      </c>
      <c r="R52" s="195" t="str">
        <f>IF(ISERROR(VLOOKUP($A52,parlvotes_lh!$A$11:$ZZ$200,166,FALSE))=TRUE,"",IF(VLOOKUP($A52,parlvotes_lh!$A$11:$ZZ$200,166,FALSE)=0,"",VLOOKUP($A52,parlvotes_lh!$A$11:$ZZ$200,166,FALSE)))</f>
        <v/>
      </c>
      <c r="S52" s="195" t="str">
        <f>IF(ISERROR(VLOOKUP($A52,parlvotes_lh!$A$11:$ZZ$200,186,FALSE))=TRUE,"",IF(VLOOKUP($A52,parlvotes_lh!$A$11:$ZZ$200,186,FALSE)=0,"",VLOOKUP($A52,parlvotes_lh!$A$11:$ZZ$200,186,FALSE)))</f>
        <v/>
      </c>
      <c r="T52" s="195" t="str">
        <f>IF(ISERROR(VLOOKUP($A52,parlvotes_lh!$A$11:$ZZ$200,206,FALSE))=TRUE,"",IF(VLOOKUP($A52,parlvotes_lh!$A$11:$ZZ$200,206,FALSE)=0,"",VLOOKUP($A52,parlvotes_lh!$A$11:$ZZ$200,206,FALSE)))</f>
        <v/>
      </c>
      <c r="U52" s="195" t="str">
        <f>IF(ISERROR(VLOOKUP($A52,parlvotes_lh!$A$11:$ZZ$200,226,FALSE))=TRUE,"",IF(VLOOKUP($A52,parlvotes_lh!$A$11:$ZZ$200,226,FALSE)=0,"",VLOOKUP($A52,parlvotes_lh!$A$11:$ZZ$200,226,FALSE)))</f>
        <v/>
      </c>
      <c r="V52" s="195" t="str">
        <f>IF(ISERROR(VLOOKUP($A52,parlvotes_lh!$A$11:$ZZ$200,246,FALSE))=TRUE,"",IF(VLOOKUP($A52,parlvotes_lh!$A$11:$ZZ$200,246,FALSE)=0,"",VLOOKUP($A52,parlvotes_lh!$A$11:$ZZ$200,246,FALSE)))</f>
        <v/>
      </c>
      <c r="W52" s="195" t="str">
        <f>IF(ISERROR(VLOOKUP($A52,parlvotes_lh!$A$11:$ZZ$200,266,FALSE))=TRUE,"",IF(VLOOKUP($A52,parlvotes_lh!$A$11:$ZZ$200,266,FALSE)=0,"",VLOOKUP($A52,parlvotes_lh!$A$11:$ZZ$200,266,FALSE)))</f>
        <v/>
      </c>
      <c r="X52" s="195" t="str">
        <f>IF(ISERROR(VLOOKUP($A52,parlvotes_lh!$A$11:$ZZ$200,286,FALSE))=TRUE,"",IF(VLOOKUP($A52,parlvotes_lh!$A$11:$ZZ$200,286,FALSE)=0,"",VLOOKUP($A52,parlvotes_lh!$A$11:$ZZ$200,286,FALSE)))</f>
        <v/>
      </c>
      <c r="Y52" s="195" t="str">
        <f>IF(ISERROR(VLOOKUP($A52,parlvotes_lh!$A$11:$ZZ$200,306,FALSE))=TRUE,"",IF(VLOOKUP($A52,parlvotes_lh!$A$11:$ZZ$200,306,FALSE)=0,"",VLOOKUP($A52,parlvotes_lh!$A$11:$ZZ$200,306,FALSE)))</f>
        <v/>
      </c>
      <c r="Z52" s="195" t="str">
        <f>IF(ISERROR(VLOOKUP($A52,parlvotes_lh!$A$11:$ZZ$200,326,FALSE))=TRUE,"",IF(VLOOKUP($A52,parlvotes_lh!$A$11:$ZZ$200,326,FALSE)=0,"",VLOOKUP($A52,parlvotes_lh!$A$11:$ZZ$200,326,FALSE)))</f>
        <v/>
      </c>
      <c r="AA52" s="195" t="str">
        <f>IF(ISERROR(VLOOKUP($A52,parlvotes_lh!$A$11:$ZZ$200,346,FALSE))=TRUE,"",IF(VLOOKUP($A52,parlvotes_lh!$A$11:$ZZ$200,346,FALSE)=0,"",VLOOKUP($A52,parlvotes_lh!$A$11:$ZZ$200,346,FALSE)))</f>
        <v/>
      </c>
      <c r="AB52" s="195" t="str">
        <f>IF(ISERROR(VLOOKUP($A52,parlvotes_lh!$A$11:$ZZ$200,366,FALSE))=TRUE,"",IF(VLOOKUP($A52,parlvotes_lh!$A$11:$ZZ$200,366,FALSE)=0,"",VLOOKUP($A52,parlvotes_lh!$A$11:$ZZ$200,366,FALSE)))</f>
        <v/>
      </c>
      <c r="AC52" s="195" t="str">
        <f>IF(ISERROR(VLOOKUP($A52,parlvotes_lh!$A$11:$ZZ$200,386,FALSE))=TRUE,"",IF(VLOOKUP($A52,parlvotes_lh!$A$11:$ZZ$200,386,FALSE)=0,"",VLOOKUP($A52,parlvotes_lh!$A$11:$ZZ$200,386,FALSE)))</f>
        <v/>
      </c>
    </row>
    <row r="53" spans="1:29" ht="13.5" customHeight="1">
      <c r="A53" s="189" t="str">
        <f>IF(info_parties!A53="","",info_parties!A53)</f>
        <v/>
      </c>
      <c r="B53" s="101" t="str">
        <f>IF(A53="","",MID(info_weblinks!$C$3,32,3))</f>
        <v/>
      </c>
      <c r="C53" s="101" t="str">
        <f>IF(info_parties!G53="","",info_parties!G53)</f>
        <v/>
      </c>
      <c r="D53" s="101" t="str">
        <f>IF(info_parties!K53="","",info_parties!K53)</f>
        <v/>
      </c>
      <c r="E53" s="101" t="str">
        <f>IF(info_parties!H53="","",info_parties!H53)</f>
        <v/>
      </c>
      <c r="F53" s="190" t="str">
        <f t="shared" si="4"/>
        <v/>
      </c>
      <c r="G53" s="191" t="str">
        <f t="shared" si="5"/>
        <v/>
      </c>
      <c r="H53" s="192" t="str">
        <f t="shared" si="6"/>
        <v/>
      </c>
      <c r="I53" s="193" t="str">
        <f t="shared" si="7"/>
        <v/>
      </c>
      <c r="J53" s="194" t="str">
        <f>IF(ISERROR(VLOOKUP($A53,parlvotes_lh!$A$11:$ZZ$200,6,FALSE))=TRUE,"",IF(VLOOKUP($A53,parlvotes_lh!$A$11:$ZZ$200,6,FALSE)=0,"",VLOOKUP($A53,parlvotes_lh!$A$11:$ZZ$200,6,FALSE)))</f>
        <v/>
      </c>
      <c r="K53" s="194" t="str">
        <f>IF(ISERROR(VLOOKUP($A53,parlvotes_lh!$A$11:$ZZ$200,26,FALSE))=TRUE,"",IF(VLOOKUP($A53,parlvotes_lh!$A$11:$ZZ$200,26,FALSE)=0,"",VLOOKUP($A53,parlvotes_lh!$A$11:$ZZ$200,26,FALSE)))</f>
        <v/>
      </c>
      <c r="L53" s="194" t="str">
        <f>IF(ISERROR(VLOOKUP($A53,parlvotes_lh!$A$11:$ZZ$200,46,FALSE))=TRUE,"",IF(VLOOKUP($A53,parlvotes_lh!$A$11:$ZZ$200,46,FALSE)=0,"",VLOOKUP($A53,parlvotes_lh!$A$11:$ZZ$200,46,FALSE)))</f>
        <v/>
      </c>
      <c r="M53" s="194" t="str">
        <f>IF(ISERROR(VLOOKUP($A53,parlvotes_lh!$A$11:$ZZ$200,66,FALSE))=TRUE,"",IF(VLOOKUP($A53,parlvotes_lh!$A$11:$ZZ$200,66,FALSE)=0,"",VLOOKUP($A53,parlvotes_lh!$A$11:$ZZ$200,66,FALSE)))</f>
        <v/>
      </c>
      <c r="N53" s="194" t="str">
        <f>IF(ISERROR(VLOOKUP($A53,parlvotes_lh!$A$11:$ZZ$200,86,FALSE))=TRUE,"",IF(VLOOKUP($A53,parlvotes_lh!$A$11:$ZZ$200,86,FALSE)=0,"",VLOOKUP($A53,parlvotes_lh!$A$11:$ZZ$200,86,FALSE)))</f>
        <v/>
      </c>
      <c r="O53" s="194" t="str">
        <f>IF(ISERROR(VLOOKUP($A53,parlvotes_lh!$A$11:$ZZ$200,106,FALSE))=TRUE,"",IF(VLOOKUP($A53,parlvotes_lh!$A$11:$ZZ$200,106,FALSE)=0,"",VLOOKUP($A53,parlvotes_lh!$A$11:$ZZ$200,106,FALSE)))</f>
        <v/>
      </c>
      <c r="P53" s="194" t="str">
        <f>IF(ISERROR(VLOOKUP($A53,parlvotes_lh!$A$11:$ZZ$200,126,FALSE))=TRUE,"",IF(VLOOKUP($A53,parlvotes_lh!$A$11:$ZZ$200,126,FALSE)=0,"",VLOOKUP($A53,parlvotes_lh!$A$11:$ZZ$200,126,FALSE)))</f>
        <v/>
      </c>
      <c r="Q53" s="195" t="str">
        <f>IF(ISERROR(VLOOKUP($A53,parlvotes_lh!$A$11:$ZZ$200,146,FALSE))=TRUE,"",IF(VLOOKUP($A53,parlvotes_lh!$A$11:$ZZ$200,146,FALSE)=0,"",VLOOKUP($A53,parlvotes_lh!$A$11:$ZZ$200,146,FALSE)))</f>
        <v/>
      </c>
      <c r="R53" s="195" t="str">
        <f>IF(ISERROR(VLOOKUP($A53,parlvotes_lh!$A$11:$ZZ$200,166,FALSE))=TRUE,"",IF(VLOOKUP($A53,parlvotes_lh!$A$11:$ZZ$200,166,FALSE)=0,"",VLOOKUP($A53,parlvotes_lh!$A$11:$ZZ$200,166,FALSE)))</f>
        <v/>
      </c>
      <c r="S53" s="195" t="str">
        <f>IF(ISERROR(VLOOKUP($A53,parlvotes_lh!$A$11:$ZZ$200,186,FALSE))=TRUE,"",IF(VLOOKUP($A53,parlvotes_lh!$A$11:$ZZ$200,186,FALSE)=0,"",VLOOKUP($A53,parlvotes_lh!$A$11:$ZZ$200,186,FALSE)))</f>
        <v/>
      </c>
      <c r="T53" s="195" t="str">
        <f>IF(ISERROR(VLOOKUP($A53,parlvotes_lh!$A$11:$ZZ$200,206,FALSE))=TRUE,"",IF(VLOOKUP($A53,parlvotes_lh!$A$11:$ZZ$200,206,FALSE)=0,"",VLOOKUP($A53,parlvotes_lh!$A$11:$ZZ$200,206,FALSE)))</f>
        <v/>
      </c>
      <c r="U53" s="195" t="str">
        <f>IF(ISERROR(VLOOKUP($A53,parlvotes_lh!$A$11:$ZZ$200,226,FALSE))=TRUE,"",IF(VLOOKUP($A53,parlvotes_lh!$A$11:$ZZ$200,226,FALSE)=0,"",VLOOKUP($A53,parlvotes_lh!$A$11:$ZZ$200,226,FALSE)))</f>
        <v/>
      </c>
      <c r="V53" s="195" t="str">
        <f>IF(ISERROR(VLOOKUP($A53,parlvotes_lh!$A$11:$ZZ$200,246,FALSE))=TRUE,"",IF(VLOOKUP($A53,parlvotes_lh!$A$11:$ZZ$200,246,FALSE)=0,"",VLOOKUP($A53,parlvotes_lh!$A$11:$ZZ$200,246,FALSE)))</f>
        <v/>
      </c>
      <c r="W53" s="195" t="str">
        <f>IF(ISERROR(VLOOKUP($A53,parlvotes_lh!$A$11:$ZZ$200,266,FALSE))=TRUE,"",IF(VLOOKUP($A53,parlvotes_lh!$A$11:$ZZ$200,266,FALSE)=0,"",VLOOKUP($A53,parlvotes_lh!$A$11:$ZZ$200,266,FALSE)))</f>
        <v/>
      </c>
      <c r="X53" s="195" t="str">
        <f>IF(ISERROR(VLOOKUP($A53,parlvotes_lh!$A$11:$ZZ$200,286,FALSE))=TRUE,"",IF(VLOOKUP($A53,parlvotes_lh!$A$11:$ZZ$200,286,FALSE)=0,"",VLOOKUP($A53,parlvotes_lh!$A$11:$ZZ$200,286,FALSE)))</f>
        <v/>
      </c>
      <c r="Y53" s="195" t="str">
        <f>IF(ISERROR(VLOOKUP($A53,parlvotes_lh!$A$11:$ZZ$200,306,FALSE))=TRUE,"",IF(VLOOKUP($A53,parlvotes_lh!$A$11:$ZZ$200,306,FALSE)=0,"",VLOOKUP($A53,parlvotes_lh!$A$11:$ZZ$200,306,FALSE)))</f>
        <v/>
      </c>
      <c r="Z53" s="195" t="str">
        <f>IF(ISERROR(VLOOKUP($A53,parlvotes_lh!$A$11:$ZZ$200,326,FALSE))=TRUE,"",IF(VLOOKUP($A53,parlvotes_lh!$A$11:$ZZ$200,326,FALSE)=0,"",VLOOKUP($A53,parlvotes_lh!$A$11:$ZZ$200,326,FALSE)))</f>
        <v/>
      </c>
      <c r="AA53" s="195" t="str">
        <f>IF(ISERROR(VLOOKUP($A53,parlvotes_lh!$A$11:$ZZ$200,346,FALSE))=TRUE,"",IF(VLOOKUP($A53,parlvotes_lh!$A$11:$ZZ$200,346,FALSE)=0,"",VLOOKUP($A53,parlvotes_lh!$A$11:$ZZ$200,346,FALSE)))</f>
        <v/>
      </c>
      <c r="AB53" s="195" t="str">
        <f>IF(ISERROR(VLOOKUP($A53,parlvotes_lh!$A$11:$ZZ$200,366,FALSE))=TRUE,"",IF(VLOOKUP($A53,parlvotes_lh!$A$11:$ZZ$200,366,FALSE)=0,"",VLOOKUP($A53,parlvotes_lh!$A$11:$ZZ$200,366,FALSE)))</f>
        <v/>
      </c>
      <c r="AC53" s="195" t="str">
        <f>IF(ISERROR(VLOOKUP($A53,parlvotes_lh!$A$11:$ZZ$200,386,FALSE))=TRUE,"",IF(VLOOKUP($A53,parlvotes_lh!$A$11:$ZZ$200,386,FALSE)=0,"",VLOOKUP($A53,parlvotes_lh!$A$11:$ZZ$200,386,FALSE)))</f>
        <v/>
      </c>
    </row>
    <row r="54" spans="1:29" ht="13.5" customHeight="1">
      <c r="A54" s="189" t="str">
        <f>IF(info_parties!A54="","",info_parties!A54)</f>
        <v/>
      </c>
      <c r="B54" s="101" t="str">
        <f>IF(A54="","",MID(info_weblinks!$C$3,32,3))</f>
        <v/>
      </c>
      <c r="C54" s="101" t="str">
        <f>IF(info_parties!G54="","",info_parties!G54)</f>
        <v/>
      </c>
      <c r="D54" s="101" t="str">
        <f>IF(info_parties!K54="","",info_parties!K54)</f>
        <v/>
      </c>
      <c r="E54" s="101" t="str">
        <f>IF(info_parties!H54="","",info_parties!H54)</f>
        <v/>
      </c>
      <c r="F54" s="190" t="str">
        <f t="shared" si="4"/>
        <v/>
      </c>
      <c r="G54" s="191" t="str">
        <f t="shared" si="5"/>
        <v/>
      </c>
      <c r="H54" s="192" t="str">
        <f t="shared" si="6"/>
        <v/>
      </c>
      <c r="I54" s="193" t="str">
        <f t="shared" si="7"/>
        <v/>
      </c>
      <c r="J54" s="194" t="str">
        <f>IF(ISERROR(VLOOKUP($A54,parlvotes_lh!$A$11:$ZZ$200,6,FALSE))=TRUE,"",IF(VLOOKUP($A54,parlvotes_lh!$A$11:$ZZ$200,6,FALSE)=0,"",VLOOKUP($A54,parlvotes_lh!$A$11:$ZZ$200,6,FALSE)))</f>
        <v/>
      </c>
      <c r="K54" s="194" t="str">
        <f>IF(ISERROR(VLOOKUP($A54,parlvotes_lh!$A$11:$ZZ$200,26,FALSE))=TRUE,"",IF(VLOOKUP($A54,parlvotes_lh!$A$11:$ZZ$200,26,FALSE)=0,"",VLOOKUP($A54,parlvotes_lh!$A$11:$ZZ$200,26,FALSE)))</f>
        <v/>
      </c>
      <c r="L54" s="194" t="str">
        <f>IF(ISERROR(VLOOKUP($A54,parlvotes_lh!$A$11:$ZZ$200,46,FALSE))=TRUE,"",IF(VLOOKUP($A54,parlvotes_lh!$A$11:$ZZ$200,46,FALSE)=0,"",VLOOKUP($A54,parlvotes_lh!$A$11:$ZZ$200,46,FALSE)))</f>
        <v/>
      </c>
      <c r="M54" s="194" t="str">
        <f>IF(ISERROR(VLOOKUP($A54,parlvotes_lh!$A$11:$ZZ$200,66,FALSE))=TRUE,"",IF(VLOOKUP($A54,parlvotes_lh!$A$11:$ZZ$200,66,FALSE)=0,"",VLOOKUP($A54,parlvotes_lh!$A$11:$ZZ$200,66,FALSE)))</f>
        <v/>
      </c>
      <c r="N54" s="194" t="str">
        <f>IF(ISERROR(VLOOKUP($A54,parlvotes_lh!$A$11:$ZZ$200,86,FALSE))=TRUE,"",IF(VLOOKUP($A54,parlvotes_lh!$A$11:$ZZ$200,86,FALSE)=0,"",VLOOKUP($A54,parlvotes_lh!$A$11:$ZZ$200,86,FALSE)))</f>
        <v/>
      </c>
      <c r="O54" s="194" t="str">
        <f>IF(ISERROR(VLOOKUP($A54,parlvotes_lh!$A$11:$ZZ$200,106,FALSE))=TRUE,"",IF(VLOOKUP($A54,parlvotes_lh!$A$11:$ZZ$200,106,FALSE)=0,"",VLOOKUP($A54,parlvotes_lh!$A$11:$ZZ$200,106,FALSE)))</f>
        <v/>
      </c>
      <c r="P54" s="194" t="str">
        <f>IF(ISERROR(VLOOKUP($A54,parlvotes_lh!$A$11:$ZZ$200,126,FALSE))=TRUE,"",IF(VLOOKUP($A54,parlvotes_lh!$A$11:$ZZ$200,126,FALSE)=0,"",VLOOKUP($A54,parlvotes_lh!$A$11:$ZZ$200,126,FALSE)))</f>
        <v/>
      </c>
      <c r="Q54" s="195" t="str">
        <f>IF(ISERROR(VLOOKUP($A54,parlvotes_lh!$A$11:$ZZ$200,146,FALSE))=TRUE,"",IF(VLOOKUP($A54,parlvotes_lh!$A$11:$ZZ$200,146,FALSE)=0,"",VLOOKUP($A54,parlvotes_lh!$A$11:$ZZ$200,146,FALSE)))</f>
        <v/>
      </c>
      <c r="R54" s="195" t="str">
        <f>IF(ISERROR(VLOOKUP($A54,parlvotes_lh!$A$11:$ZZ$200,166,FALSE))=TRUE,"",IF(VLOOKUP($A54,parlvotes_lh!$A$11:$ZZ$200,166,FALSE)=0,"",VLOOKUP($A54,parlvotes_lh!$A$11:$ZZ$200,166,FALSE)))</f>
        <v/>
      </c>
      <c r="S54" s="195" t="str">
        <f>IF(ISERROR(VLOOKUP($A54,parlvotes_lh!$A$11:$ZZ$200,186,FALSE))=TRUE,"",IF(VLOOKUP($A54,parlvotes_lh!$A$11:$ZZ$200,186,FALSE)=0,"",VLOOKUP($A54,parlvotes_lh!$A$11:$ZZ$200,186,FALSE)))</f>
        <v/>
      </c>
      <c r="T54" s="195" t="str">
        <f>IF(ISERROR(VLOOKUP($A54,parlvotes_lh!$A$11:$ZZ$200,206,FALSE))=TRUE,"",IF(VLOOKUP($A54,parlvotes_lh!$A$11:$ZZ$200,206,FALSE)=0,"",VLOOKUP($A54,parlvotes_lh!$A$11:$ZZ$200,206,FALSE)))</f>
        <v/>
      </c>
      <c r="U54" s="195" t="str">
        <f>IF(ISERROR(VLOOKUP($A54,parlvotes_lh!$A$11:$ZZ$200,226,FALSE))=TRUE,"",IF(VLOOKUP($A54,parlvotes_lh!$A$11:$ZZ$200,226,FALSE)=0,"",VLOOKUP($A54,parlvotes_lh!$A$11:$ZZ$200,226,FALSE)))</f>
        <v/>
      </c>
      <c r="V54" s="195" t="str">
        <f>IF(ISERROR(VLOOKUP($A54,parlvotes_lh!$A$11:$ZZ$200,246,FALSE))=TRUE,"",IF(VLOOKUP($A54,parlvotes_lh!$A$11:$ZZ$200,246,FALSE)=0,"",VLOOKUP($A54,parlvotes_lh!$A$11:$ZZ$200,246,FALSE)))</f>
        <v/>
      </c>
      <c r="W54" s="195" t="str">
        <f>IF(ISERROR(VLOOKUP($A54,parlvotes_lh!$A$11:$ZZ$200,266,FALSE))=TRUE,"",IF(VLOOKUP($A54,parlvotes_lh!$A$11:$ZZ$200,266,FALSE)=0,"",VLOOKUP($A54,parlvotes_lh!$A$11:$ZZ$200,266,FALSE)))</f>
        <v/>
      </c>
      <c r="X54" s="195" t="str">
        <f>IF(ISERROR(VLOOKUP($A54,parlvotes_lh!$A$11:$ZZ$200,286,FALSE))=TRUE,"",IF(VLOOKUP($A54,parlvotes_lh!$A$11:$ZZ$200,286,FALSE)=0,"",VLOOKUP($A54,parlvotes_lh!$A$11:$ZZ$200,286,FALSE)))</f>
        <v/>
      </c>
      <c r="Y54" s="195" t="str">
        <f>IF(ISERROR(VLOOKUP($A54,parlvotes_lh!$A$11:$ZZ$200,306,FALSE))=TRUE,"",IF(VLOOKUP($A54,parlvotes_lh!$A$11:$ZZ$200,306,FALSE)=0,"",VLOOKUP($A54,parlvotes_lh!$A$11:$ZZ$200,306,FALSE)))</f>
        <v/>
      </c>
      <c r="Z54" s="195" t="str">
        <f>IF(ISERROR(VLOOKUP($A54,parlvotes_lh!$A$11:$ZZ$200,326,FALSE))=TRUE,"",IF(VLOOKUP($A54,parlvotes_lh!$A$11:$ZZ$200,326,FALSE)=0,"",VLOOKUP($A54,parlvotes_lh!$A$11:$ZZ$200,326,FALSE)))</f>
        <v/>
      </c>
      <c r="AA54" s="195" t="str">
        <f>IF(ISERROR(VLOOKUP($A54,parlvotes_lh!$A$11:$ZZ$200,346,FALSE))=TRUE,"",IF(VLOOKUP($A54,parlvotes_lh!$A$11:$ZZ$200,346,FALSE)=0,"",VLOOKUP($A54,parlvotes_lh!$A$11:$ZZ$200,346,FALSE)))</f>
        <v/>
      </c>
      <c r="AB54" s="195" t="str">
        <f>IF(ISERROR(VLOOKUP($A54,parlvotes_lh!$A$11:$ZZ$200,366,FALSE))=TRUE,"",IF(VLOOKUP($A54,parlvotes_lh!$A$11:$ZZ$200,366,FALSE)=0,"",VLOOKUP($A54,parlvotes_lh!$A$11:$ZZ$200,366,FALSE)))</f>
        <v/>
      </c>
      <c r="AC54" s="195" t="str">
        <f>IF(ISERROR(VLOOKUP($A54,parlvotes_lh!$A$11:$ZZ$200,386,FALSE))=TRUE,"",IF(VLOOKUP($A54,parlvotes_lh!$A$11:$ZZ$200,386,FALSE)=0,"",VLOOKUP($A54,parlvotes_lh!$A$11:$ZZ$200,386,FALSE)))</f>
        <v/>
      </c>
    </row>
    <row r="55" spans="1:29" ht="13.5" customHeight="1">
      <c r="A55" s="189" t="str">
        <f>IF(info_parties!A55="","",info_parties!A55)</f>
        <v/>
      </c>
      <c r="B55" s="101" t="str">
        <f>IF(A55="","",MID(info_weblinks!$C$3,32,3))</f>
        <v/>
      </c>
      <c r="C55" s="101" t="str">
        <f>IF(info_parties!G55="","",info_parties!G55)</f>
        <v/>
      </c>
      <c r="D55" s="101" t="str">
        <f>IF(info_parties!K55="","",info_parties!K55)</f>
        <v/>
      </c>
      <c r="E55" s="101" t="str">
        <f>IF(info_parties!H55="","",info_parties!H55)</f>
        <v/>
      </c>
      <c r="F55" s="190" t="str">
        <f t="shared" si="4"/>
        <v/>
      </c>
      <c r="G55" s="191" t="str">
        <f t="shared" si="5"/>
        <v/>
      </c>
      <c r="H55" s="192" t="str">
        <f t="shared" si="6"/>
        <v/>
      </c>
      <c r="I55" s="193" t="str">
        <f t="shared" si="7"/>
        <v/>
      </c>
      <c r="J55" s="194" t="str">
        <f>IF(ISERROR(VLOOKUP($A55,parlvotes_lh!$A$11:$ZZ$200,6,FALSE))=TRUE,"",IF(VLOOKUP($A55,parlvotes_lh!$A$11:$ZZ$200,6,FALSE)=0,"",VLOOKUP($A55,parlvotes_lh!$A$11:$ZZ$200,6,FALSE)))</f>
        <v/>
      </c>
      <c r="K55" s="194" t="str">
        <f>IF(ISERROR(VLOOKUP($A55,parlvotes_lh!$A$11:$ZZ$200,26,FALSE))=TRUE,"",IF(VLOOKUP($A55,parlvotes_lh!$A$11:$ZZ$200,26,FALSE)=0,"",VLOOKUP($A55,parlvotes_lh!$A$11:$ZZ$200,26,FALSE)))</f>
        <v/>
      </c>
      <c r="L55" s="194" t="str">
        <f>IF(ISERROR(VLOOKUP($A55,parlvotes_lh!$A$11:$ZZ$200,46,FALSE))=TRUE,"",IF(VLOOKUP($A55,parlvotes_lh!$A$11:$ZZ$200,46,FALSE)=0,"",VLOOKUP($A55,parlvotes_lh!$A$11:$ZZ$200,46,FALSE)))</f>
        <v/>
      </c>
      <c r="M55" s="194" t="str">
        <f>IF(ISERROR(VLOOKUP($A55,parlvotes_lh!$A$11:$ZZ$200,66,FALSE))=TRUE,"",IF(VLOOKUP($A55,parlvotes_lh!$A$11:$ZZ$200,66,FALSE)=0,"",VLOOKUP($A55,parlvotes_lh!$A$11:$ZZ$200,66,FALSE)))</f>
        <v/>
      </c>
      <c r="N55" s="194" t="str">
        <f>IF(ISERROR(VLOOKUP($A55,parlvotes_lh!$A$11:$ZZ$200,86,FALSE))=TRUE,"",IF(VLOOKUP($A55,parlvotes_lh!$A$11:$ZZ$200,86,FALSE)=0,"",VLOOKUP($A55,parlvotes_lh!$A$11:$ZZ$200,86,FALSE)))</f>
        <v/>
      </c>
      <c r="O55" s="194" t="str">
        <f>IF(ISERROR(VLOOKUP($A55,parlvotes_lh!$A$11:$ZZ$200,106,FALSE))=TRUE,"",IF(VLOOKUP($A55,parlvotes_lh!$A$11:$ZZ$200,106,FALSE)=0,"",VLOOKUP($A55,parlvotes_lh!$A$11:$ZZ$200,106,FALSE)))</f>
        <v/>
      </c>
      <c r="P55" s="194" t="str">
        <f>IF(ISERROR(VLOOKUP($A55,parlvotes_lh!$A$11:$ZZ$200,126,FALSE))=TRUE,"",IF(VLOOKUP($A55,parlvotes_lh!$A$11:$ZZ$200,126,FALSE)=0,"",VLOOKUP($A55,parlvotes_lh!$A$11:$ZZ$200,126,FALSE)))</f>
        <v/>
      </c>
      <c r="Q55" s="195" t="str">
        <f>IF(ISERROR(VLOOKUP($A55,parlvotes_lh!$A$11:$ZZ$200,146,FALSE))=TRUE,"",IF(VLOOKUP($A55,parlvotes_lh!$A$11:$ZZ$200,146,FALSE)=0,"",VLOOKUP($A55,parlvotes_lh!$A$11:$ZZ$200,146,FALSE)))</f>
        <v/>
      </c>
      <c r="R55" s="195" t="str">
        <f>IF(ISERROR(VLOOKUP($A55,parlvotes_lh!$A$11:$ZZ$200,166,FALSE))=TRUE,"",IF(VLOOKUP($A55,parlvotes_lh!$A$11:$ZZ$200,166,FALSE)=0,"",VLOOKUP($A55,parlvotes_lh!$A$11:$ZZ$200,166,FALSE)))</f>
        <v/>
      </c>
      <c r="S55" s="195" t="str">
        <f>IF(ISERROR(VLOOKUP($A55,parlvotes_lh!$A$11:$ZZ$200,186,FALSE))=TRUE,"",IF(VLOOKUP($A55,parlvotes_lh!$A$11:$ZZ$200,186,FALSE)=0,"",VLOOKUP($A55,parlvotes_lh!$A$11:$ZZ$200,186,FALSE)))</f>
        <v/>
      </c>
      <c r="T55" s="195" t="str">
        <f>IF(ISERROR(VLOOKUP($A55,parlvotes_lh!$A$11:$ZZ$200,206,FALSE))=TRUE,"",IF(VLOOKUP($A55,parlvotes_lh!$A$11:$ZZ$200,206,FALSE)=0,"",VLOOKUP($A55,parlvotes_lh!$A$11:$ZZ$200,206,FALSE)))</f>
        <v/>
      </c>
      <c r="U55" s="195" t="str">
        <f>IF(ISERROR(VLOOKUP($A55,parlvotes_lh!$A$11:$ZZ$200,226,FALSE))=TRUE,"",IF(VLOOKUP($A55,parlvotes_lh!$A$11:$ZZ$200,226,FALSE)=0,"",VLOOKUP($A55,parlvotes_lh!$A$11:$ZZ$200,226,FALSE)))</f>
        <v/>
      </c>
      <c r="V55" s="195" t="str">
        <f>IF(ISERROR(VLOOKUP($A55,parlvotes_lh!$A$11:$ZZ$200,246,FALSE))=TRUE,"",IF(VLOOKUP($A55,parlvotes_lh!$A$11:$ZZ$200,246,FALSE)=0,"",VLOOKUP($A55,parlvotes_lh!$A$11:$ZZ$200,246,FALSE)))</f>
        <v/>
      </c>
      <c r="W55" s="195" t="str">
        <f>IF(ISERROR(VLOOKUP($A55,parlvotes_lh!$A$11:$ZZ$200,266,FALSE))=TRUE,"",IF(VLOOKUP($A55,parlvotes_lh!$A$11:$ZZ$200,266,FALSE)=0,"",VLOOKUP($A55,parlvotes_lh!$A$11:$ZZ$200,266,FALSE)))</f>
        <v/>
      </c>
      <c r="X55" s="195" t="str">
        <f>IF(ISERROR(VLOOKUP($A55,parlvotes_lh!$A$11:$ZZ$200,286,FALSE))=TRUE,"",IF(VLOOKUP($A55,parlvotes_lh!$A$11:$ZZ$200,286,FALSE)=0,"",VLOOKUP($A55,parlvotes_lh!$A$11:$ZZ$200,286,FALSE)))</f>
        <v/>
      </c>
      <c r="Y55" s="195" t="str">
        <f>IF(ISERROR(VLOOKUP($A55,parlvotes_lh!$A$11:$ZZ$200,306,FALSE))=TRUE,"",IF(VLOOKUP($A55,parlvotes_lh!$A$11:$ZZ$200,306,FALSE)=0,"",VLOOKUP($A55,parlvotes_lh!$A$11:$ZZ$200,306,FALSE)))</f>
        <v/>
      </c>
      <c r="Z55" s="195" t="str">
        <f>IF(ISERROR(VLOOKUP($A55,parlvotes_lh!$A$11:$ZZ$200,326,FALSE))=TRUE,"",IF(VLOOKUP($A55,parlvotes_lh!$A$11:$ZZ$200,326,FALSE)=0,"",VLOOKUP($A55,parlvotes_lh!$A$11:$ZZ$200,326,FALSE)))</f>
        <v/>
      </c>
      <c r="AA55" s="195" t="str">
        <f>IF(ISERROR(VLOOKUP($A55,parlvotes_lh!$A$11:$ZZ$200,346,FALSE))=TRUE,"",IF(VLOOKUP($A55,parlvotes_lh!$A$11:$ZZ$200,346,FALSE)=0,"",VLOOKUP($A55,parlvotes_lh!$A$11:$ZZ$200,346,FALSE)))</f>
        <v/>
      </c>
      <c r="AB55" s="195" t="str">
        <f>IF(ISERROR(VLOOKUP($A55,parlvotes_lh!$A$11:$ZZ$200,366,FALSE))=TRUE,"",IF(VLOOKUP($A55,parlvotes_lh!$A$11:$ZZ$200,366,FALSE)=0,"",VLOOKUP($A55,parlvotes_lh!$A$11:$ZZ$200,366,FALSE)))</f>
        <v/>
      </c>
      <c r="AC55" s="195" t="str">
        <f>IF(ISERROR(VLOOKUP($A55,parlvotes_lh!$A$11:$ZZ$200,386,FALSE))=TRUE,"",IF(VLOOKUP($A55,parlvotes_lh!$A$11:$ZZ$200,386,FALSE)=0,"",VLOOKUP($A55,parlvotes_lh!$A$11:$ZZ$200,386,FALSE)))</f>
        <v/>
      </c>
    </row>
    <row r="56" spans="1:29" ht="13.5" customHeight="1">
      <c r="A56" s="189" t="str">
        <f>IF(info_parties!A56="","",info_parties!A56)</f>
        <v/>
      </c>
      <c r="B56" s="101" t="str">
        <f>IF(A56="","",MID(info_weblinks!$C$3,32,3))</f>
        <v/>
      </c>
      <c r="C56" s="101" t="str">
        <f>IF(info_parties!G56="","",info_parties!G56)</f>
        <v/>
      </c>
      <c r="D56" s="101" t="str">
        <f>IF(info_parties!K56="","",info_parties!K56)</f>
        <v/>
      </c>
      <c r="E56" s="101" t="str">
        <f>IF(info_parties!H56="","",info_parties!H56)</f>
        <v/>
      </c>
      <c r="F56" s="190" t="str">
        <f t="shared" si="4"/>
        <v/>
      </c>
      <c r="G56" s="191" t="str">
        <f t="shared" si="5"/>
        <v/>
      </c>
      <c r="H56" s="192" t="str">
        <f t="shared" si="6"/>
        <v/>
      </c>
      <c r="I56" s="193" t="str">
        <f t="shared" si="7"/>
        <v/>
      </c>
      <c r="J56" s="194" t="str">
        <f>IF(ISERROR(VLOOKUP($A56,parlvotes_lh!$A$11:$ZZ$200,6,FALSE))=TRUE,"",IF(VLOOKUP($A56,parlvotes_lh!$A$11:$ZZ$200,6,FALSE)=0,"",VLOOKUP($A56,parlvotes_lh!$A$11:$ZZ$200,6,FALSE)))</f>
        <v/>
      </c>
      <c r="K56" s="194" t="str">
        <f>IF(ISERROR(VLOOKUP($A56,parlvotes_lh!$A$11:$ZZ$200,26,FALSE))=TRUE,"",IF(VLOOKUP($A56,parlvotes_lh!$A$11:$ZZ$200,26,FALSE)=0,"",VLOOKUP($A56,parlvotes_lh!$A$11:$ZZ$200,26,FALSE)))</f>
        <v/>
      </c>
      <c r="L56" s="194" t="str">
        <f>IF(ISERROR(VLOOKUP($A56,parlvotes_lh!$A$11:$ZZ$200,46,FALSE))=TRUE,"",IF(VLOOKUP($A56,parlvotes_lh!$A$11:$ZZ$200,46,FALSE)=0,"",VLOOKUP($A56,parlvotes_lh!$A$11:$ZZ$200,46,FALSE)))</f>
        <v/>
      </c>
      <c r="M56" s="194" t="str">
        <f>IF(ISERROR(VLOOKUP($A56,parlvotes_lh!$A$11:$ZZ$200,66,FALSE))=TRUE,"",IF(VLOOKUP($A56,parlvotes_lh!$A$11:$ZZ$200,66,FALSE)=0,"",VLOOKUP($A56,parlvotes_lh!$A$11:$ZZ$200,66,FALSE)))</f>
        <v/>
      </c>
      <c r="N56" s="194" t="str">
        <f>IF(ISERROR(VLOOKUP($A56,parlvotes_lh!$A$11:$ZZ$200,86,FALSE))=TRUE,"",IF(VLOOKUP($A56,parlvotes_lh!$A$11:$ZZ$200,86,FALSE)=0,"",VLOOKUP($A56,parlvotes_lh!$A$11:$ZZ$200,86,FALSE)))</f>
        <v/>
      </c>
      <c r="O56" s="194" t="str">
        <f>IF(ISERROR(VLOOKUP($A56,parlvotes_lh!$A$11:$ZZ$200,106,FALSE))=TRUE,"",IF(VLOOKUP($A56,parlvotes_lh!$A$11:$ZZ$200,106,FALSE)=0,"",VLOOKUP($A56,parlvotes_lh!$A$11:$ZZ$200,106,FALSE)))</f>
        <v/>
      </c>
      <c r="P56" s="194" t="str">
        <f>IF(ISERROR(VLOOKUP($A56,parlvotes_lh!$A$11:$ZZ$200,126,FALSE))=TRUE,"",IF(VLOOKUP($A56,parlvotes_lh!$A$11:$ZZ$200,126,FALSE)=0,"",VLOOKUP($A56,parlvotes_lh!$A$11:$ZZ$200,126,FALSE)))</f>
        <v/>
      </c>
      <c r="Q56" s="195" t="str">
        <f>IF(ISERROR(VLOOKUP($A56,parlvotes_lh!$A$11:$ZZ$200,146,FALSE))=TRUE,"",IF(VLOOKUP($A56,parlvotes_lh!$A$11:$ZZ$200,146,FALSE)=0,"",VLOOKUP($A56,parlvotes_lh!$A$11:$ZZ$200,146,FALSE)))</f>
        <v/>
      </c>
      <c r="R56" s="195" t="str">
        <f>IF(ISERROR(VLOOKUP($A56,parlvotes_lh!$A$11:$ZZ$200,166,FALSE))=TRUE,"",IF(VLOOKUP($A56,parlvotes_lh!$A$11:$ZZ$200,166,FALSE)=0,"",VLOOKUP($A56,parlvotes_lh!$A$11:$ZZ$200,166,FALSE)))</f>
        <v/>
      </c>
      <c r="S56" s="195" t="str">
        <f>IF(ISERROR(VLOOKUP($A56,parlvotes_lh!$A$11:$ZZ$200,186,FALSE))=TRUE,"",IF(VLOOKUP($A56,parlvotes_lh!$A$11:$ZZ$200,186,FALSE)=0,"",VLOOKUP($A56,parlvotes_lh!$A$11:$ZZ$200,186,FALSE)))</f>
        <v/>
      </c>
      <c r="T56" s="195" t="str">
        <f>IF(ISERROR(VLOOKUP($A56,parlvotes_lh!$A$11:$ZZ$200,206,FALSE))=TRUE,"",IF(VLOOKUP($A56,parlvotes_lh!$A$11:$ZZ$200,206,FALSE)=0,"",VLOOKUP($A56,parlvotes_lh!$A$11:$ZZ$200,206,FALSE)))</f>
        <v/>
      </c>
      <c r="U56" s="195" t="str">
        <f>IF(ISERROR(VLOOKUP($A56,parlvotes_lh!$A$11:$ZZ$200,226,FALSE))=TRUE,"",IF(VLOOKUP($A56,parlvotes_lh!$A$11:$ZZ$200,226,FALSE)=0,"",VLOOKUP($A56,parlvotes_lh!$A$11:$ZZ$200,226,FALSE)))</f>
        <v/>
      </c>
      <c r="V56" s="195" t="str">
        <f>IF(ISERROR(VLOOKUP($A56,parlvotes_lh!$A$11:$ZZ$200,246,FALSE))=TRUE,"",IF(VLOOKUP($A56,parlvotes_lh!$A$11:$ZZ$200,246,FALSE)=0,"",VLOOKUP($A56,parlvotes_lh!$A$11:$ZZ$200,246,FALSE)))</f>
        <v/>
      </c>
      <c r="W56" s="195" t="str">
        <f>IF(ISERROR(VLOOKUP($A56,parlvotes_lh!$A$11:$ZZ$200,266,FALSE))=TRUE,"",IF(VLOOKUP($A56,parlvotes_lh!$A$11:$ZZ$200,266,FALSE)=0,"",VLOOKUP($A56,parlvotes_lh!$A$11:$ZZ$200,266,FALSE)))</f>
        <v/>
      </c>
      <c r="X56" s="195" t="str">
        <f>IF(ISERROR(VLOOKUP($A56,parlvotes_lh!$A$11:$ZZ$200,286,FALSE))=TRUE,"",IF(VLOOKUP($A56,parlvotes_lh!$A$11:$ZZ$200,286,FALSE)=0,"",VLOOKUP($A56,parlvotes_lh!$A$11:$ZZ$200,286,FALSE)))</f>
        <v/>
      </c>
      <c r="Y56" s="195" t="str">
        <f>IF(ISERROR(VLOOKUP($A56,parlvotes_lh!$A$11:$ZZ$200,306,FALSE))=TRUE,"",IF(VLOOKUP($A56,parlvotes_lh!$A$11:$ZZ$200,306,FALSE)=0,"",VLOOKUP($A56,parlvotes_lh!$A$11:$ZZ$200,306,FALSE)))</f>
        <v/>
      </c>
      <c r="Z56" s="195" t="str">
        <f>IF(ISERROR(VLOOKUP($A56,parlvotes_lh!$A$11:$ZZ$200,326,FALSE))=TRUE,"",IF(VLOOKUP($A56,parlvotes_lh!$A$11:$ZZ$200,326,FALSE)=0,"",VLOOKUP($A56,parlvotes_lh!$A$11:$ZZ$200,326,FALSE)))</f>
        <v/>
      </c>
      <c r="AA56" s="195" t="str">
        <f>IF(ISERROR(VLOOKUP($A56,parlvotes_lh!$A$11:$ZZ$200,346,FALSE))=TRUE,"",IF(VLOOKUP($A56,parlvotes_lh!$A$11:$ZZ$200,346,FALSE)=0,"",VLOOKUP($A56,parlvotes_lh!$A$11:$ZZ$200,346,FALSE)))</f>
        <v/>
      </c>
      <c r="AB56" s="195" t="str">
        <f>IF(ISERROR(VLOOKUP($A56,parlvotes_lh!$A$11:$ZZ$200,366,FALSE))=TRUE,"",IF(VLOOKUP($A56,parlvotes_lh!$A$11:$ZZ$200,366,FALSE)=0,"",VLOOKUP($A56,parlvotes_lh!$A$11:$ZZ$200,366,FALSE)))</f>
        <v/>
      </c>
      <c r="AC56" s="195" t="str">
        <f>IF(ISERROR(VLOOKUP($A56,parlvotes_lh!$A$11:$ZZ$200,386,FALSE))=TRUE,"",IF(VLOOKUP($A56,parlvotes_lh!$A$11:$ZZ$200,386,FALSE)=0,"",VLOOKUP($A56,parlvotes_lh!$A$11:$ZZ$200,386,FALSE)))</f>
        <v/>
      </c>
    </row>
    <row r="57" spans="1:29" ht="13.5" customHeight="1">
      <c r="A57" s="189" t="str">
        <f>IF(info_parties!A57="","",info_parties!A57)</f>
        <v/>
      </c>
      <c r="B57" s="101" t="str">
        <f>IF(A57="","",MID(info_weblinks!$C$3,32,3))</f>
        <v/>
      </c>
      <c r="C57" s="101" t="str">
        <f>IF(info_parties!G57="","",info_parties!G57)</f>
        <v/>
      </c>
      <c r="D57" s="101" t="str">
        <f>IF(info_parties!K57="","",info_parties!K57)</f>
        <v/>
      </c>
      <c r="E57" s="101" t="str">
        <f>IF(info_parties!H57="","",info_parties!H57)</f>
        <v/>
      </c>
      <c r="F57" s="190" t="str">
        <f t="shared" si="4"/>
        <v/>
      </c>
      <c r="G57" s="191" t="str">
        <f t="shared" si="5"/>
        <v/>
      </c>
      <c r="H57" s="192" t="str">
        <f t="shared" si="6"/>
        <v/>
      </c>
      <c r="I57" s="193" t="str">
        <f t="shared" si="7"/>
        <v/>
      </c>
      <c r="J57" s="194" t="str">
        <f>IF(ISERROR(VLOOKUP($A57,parlvotes_lh!$A$11:$ZZ$200,6,FALSE))=TRUE,"",IF(VLOOKUP($A57,parlvotes_lh!$A$11:$ZZ$200,6,FALSE)=0,"",VLOOKUP($A57,parlvotes_lh!$A$11:$ZZ$200,6,FALSE)))</f>
        <v/>
      </c>
      <c r="K57" s="194" t="str">
        <f>IF(ISERROR(VLOOKUP($A57,parlvotes_lh!$A$11:$ZZ$200,26,FALSE))=TRUE,"",IF(VLOOKUP($A57,parlvotes_lh!$A$11:$ZZ$200,26,FALSE)=0,"",VLOOKUP($A57,parlvotes_lh!$A$11:$ZZ$200,26,FALSE)))</f>
        <v/>
      </c>
      <c r="L57" s="194" t="str">
        <f>IF(ISERROR(VLOOKUP($A57,parlvotes_lh!$A$11:$ZZ$200,46,FALSE))=TRUE,"",IF(VLOOKUP($A57,parlvotes_lh!$A$11:$ZZ$200,46,FALSE)=0,"",VLOOKUP($A57,parlvotes_lh!$A$11:$ZZ$200,46,FALSE)))</f>
        <v/>
      </c>
      <c r="M57" s="194" t="str">
        <f>IF(ISERROR(VLOOKUP($A57,parlvotes_lh!$A$11:$ZZ$200,66,FALSE))=TRUE,"",IF(VLOOKUP($A57,parlvotes_lh!$A$11:$ZZ$200,66,FALSE)=0,"",VLOOKUP($A57,parlvotes_lh!$A$11:$ZZ$200,66,FALSE)))</f>
        <v/>
      </c>
      <c r="N57" s="194" t="str">
        <f>IF(ISERROR(VLOOKUP($A57,parlvotes_lh!$A$11:$ZZ$200,86,FALSE))=TRUE,"",IF(VLOOKUP($A57,parlvotes_lh!$A$11:$ZZ$200,86,FALSE)=0,"",VLOOKUP($A57,parlvotes_lh!$A$11:$ZZ$200,86,FALSE)))</f>
        <v/>
      </c>
      <c r="O57" s="194" t="str">
        <f>IF(ISERROR(VLOOKUP($A57,parlvotes_lh!$A$11:$ZZ$200,106,FALSE))=TRUE,"",IF(VLOOKUP($A57,parlvotes_lh!$A$11:$ZZ$200,106,FALSE)=0,"",VLOOKUP($A57,parlvotes_lh!$A$11:$ZZ$200,106,FALSE)))</f>
        <v/>
      </c>
      <c r="P57" s="194" t="str">
        <f>IF(ISERROR(VLOOKUP($A57,parlvotes_lh!$A$11:$ZZ$200,126,FALSE))=TRUE,"",IF(VLOOKUP($A57,parlvotes_lh!$A$11:$ZZ$200,126,FALSE)=0,"",VLOOKUP($A57,parlvotes_lh!$A$11:$ZZ$200,126,FALSE)))</f>
        <v/>
      </c>
      <c r="Q57" s="195" t="str">
        <f>IF(ISERROR(VLOOKUP($A57,parlvotes_lh!$A$11:$ZZ$200,146,FALSE))=TRUE,"",IF(VLOOKUP($A57,parlvotes_lh!$A$11:$ZZ$200,146,FALSE)=0,"",VLOOKUP($A57,parlvotes_lh!$A$11:$ZZ$200,146,FALSE)))</f>
        <v/>
      </c>
      <c r="R57" s="195" t="str">
        <f>IF(ISERROR(VLOOKUP($A57,parlvotes_lh!$A$11:$ZZ$200,166,FALSE))=TRUE,"",IF(VLOOKUP($A57,parlvotes_lh!$A$11:$ZZ$200,166,FALSE)=0,"",VLOOKUP($A57,parlvotes_lh!$A$11:$ZZ$200,166,FALSE)))</f>
        <v/>
      </c>
      <c r="S57" s="195" t="str">
        <f>IF(ISERROR(VLOOKUP($A57,parlvotes_lh!$A$11:$ZZ$200,186,FALSE))=TRUE,"",IF(VLOOKUP($A57,parlvotes_lh!$A$11:$ZZ$200,186,FALSE)=0,"",VLOOKUP($A57,parlvotes_lh!$A$11:$ZZ$200,186,FALSE)))</f>
        <v/>
      </c>
      <c r="T57" s="195" t="str">
        <f>IF(ISERROR(VLOOKUP($A57,parlvotes_lh!$A$11:$ZZ$200,206,FALSE))=TRUE,"",IF(VLOOKUP($A57,parlvotes_lh!$A$11:$ZZ$200,206,FALSE)=0,"",VLOOKUP($A57,parlvotes_lh!$A$11:$ZZ$200,206,FALSE)))</f>
        <v/>
      </c>
      <c r="U57" s="195" t="str">
        <f>IF(ISERROR(VLOOKUP($A57,parlvotes_lh!$A$11:$ZZ$200,226,FALSE))=TRUE,"",IF(VLOOKUP($A57,parlvotes_lh!$A$11:$ZZ$200,226,FALSE)=0,"",VLOOKUP($A57,parlvotes_lh!$A$11:$ZZ$200,226,FALSE)))</f>
        <v/>
      </c>
      <c r="V57" s="195" t="str">
        <f>IF(ISERROR(VLOOKUP($A57,parlvotes_lh!$A$11:$ZZ$200,246,FALSE))=TRUE,"",IF(VLOOKUP($A57,parlvotes_lh!$A$11:$ZZ$200,246,FALSE)=0,"",VLOOKUP($A57,parlvotes_lh!$A$11:$ZZ$200,246,FALSE)))</f>
        <v/>
      </c>
      <c r="W57" s="195" t="str">
        <f>IF(ISERROR(VLOOKUP($A57,parlvotes_lh!$A$11:$ZZ$200,266,FALSE))=TRUE,"",IF(VLOOKUP($A57,parlvotes_lh!$A$11:$ZZ$200,266,FALSE)=0,"",VLOOKUP($A57,parlvotes_lh!$A$11:$ZZ$200,266,FALSE)))</f>
        <v/>
      </c>
      <c r="X57" s="195" t="str">
        <f>IF(ISERROR(VLOOKUP($A57,parlvotes_lh!$A$11:$ZZ$200,286,FALSE))=TRUE,"",IF(VLOOKUP($A57,parlvotes_lh!$A$11:$ZZ$200,286,FALSE)=0,"",VLOOKUP($A57,parlvotes_lh!$A$11:$ZZ$200,286,FALSE)))</f>
        <v/>
      </c>
      <c r="Y57" s="195" t="str">
        <f>IF(ISERROR(VLOOKUP($A57,parlvotes_lh!$A$11:$ZZ$200,306,FALSE))=TRUE,"",IF(VLOOKUP($A57,parlvotes_lh!$A$11:$ZZ$200,306,FALSE)=0,"",VLOOKUP($A57,parlvotes_lh!$A$11:$ZZ$200,306,FALSE)))</f>
        <v/>
      </c>
      <c r="Z57" s="195" t="str">
        <f>IF(ISERROR(VLOOKUP($A57,parlvotes_lh!$A$11:$ZZ$200,326,FALSE))=TRUE,"",IF(VLOOKUP($A57,parlvotes_lh!$A$11:$ZZ$200,326,FALSE)=0,"",VLOOKUP($A57,parlvotes_lh!$A$11:$ZZ$200,326,FALSE)))</f>
        <v/>
      </c>
      <c r="AA57" s="195" t="str">
        <f>IF(ISERROR(VLOOKUP($A57,parlvotes_lh!$A$11:$ZZ$200,346,FALSE))=TRUE,"",IF(VLOOKUP($A57,parlvotes_lh!$A$11:$ZZ$200,346,FALSE)=0,"",VLOOKUP($A57,parlvotes_lh!$A$11:$ZZ$200,346,FALSE)))</f>
        <v/>
      </c>
      <c r="AB57" s="195" t="str">
        <f>IF(ISERROR(VLOOKUP($A57,parlvotes_lh!$A$11:$ZZ$200,366,FALSE))=TRUE,"",IF(VLOOKUP($A57,parlvotes_lh!$A$11:$ZZ$200,366,FALSE)=0,"",VLOOKUP($A57,parlvotes_lh!$A$11:$ZZ$200,366,FALSE)))</f>
        <v/>
      </c>
      <c r="AC57" s="195" t="str">
        <f>IF(ISERROR(VLOOKUP($A57,parlvotes_lh!$A$11:$ZZ$200,386,FALSE))=TRUE,"",IF(VLOOKUP($A57,parlvotes_lh!$A$11:$ZZ$200,386,FALSE)=0,"",VLOOKUP($A57,parlvotes_lh!$A$11:$ZZ$200,386,FALSE)))</f>
        <v/>
      </c>
    </row>
    <row r="58" spans="1:29" ht="13.5" customHeight="1">
      <c r="A58" s="189" t="str">
        <f>IF(info_parties!A58="","",info_parties!A58)</f>
        <v/>
      </c>
      <c r="B58" s="101" t="str">
        <f>IF(A58="","",MID(info_weblinks!$C$3,32,3))</f>
        <v/>
      </c>
      <c r="C58" s="101" t="str">
        <f>IF(info_parties!G58="","",info_parties!G58)</f>
        <v/>
      </c>
      <c r="D58" s="101" t="str">
        <f>IF(info_parties!K58="","",info_parties!K58)</f>
        <v/>
      </c>
      <c r="E58" s="101" t="str">
        <f>IF(info_parties!H58="","",info_parties!H58)</f>
        <v/>
      </c>
      <c r="F58" s="190" t="str">
        <f t="shared" si="4"/>
        <v/>
      </c>
      <c r="G58" s="191" t="str">
        <f t="shared" si="5"/>
        <v/>
      </c>
      <c r="H58" s="192" t="str">
        <f t="shared" si="6"/>
        <v/>
      </c>
      <c r="I58" s="193" t="str">
        <f t="shared" si="7"/>
        <v/>
      </c>
      <c r="J58" s="194" t="str">
        <f>IF(ISERROR(VLOOKUP($A58,parlvotes_lh!$A$11:$ZZ$200,6,FALSE))=TRUE,"",IF(VLOOKUP($A58,parlvotes_lh!$A$11:$ZZ$200,6,FALSE)=0,"",VLOOKUP($A58,parlvotes_lh!$A$11:$ZZ$200,6,FALSE)))</f>
        <v/>
      </c>
      <c r="K58" s="194" t="str">
        <f>IF(ISERROR(VLOOKUP($A58,parlvotes_lh!$A$11:$ZZ$200,26,FALSE))=TRUE,"",IF(VLOOKUP($A58,parlvotes_lh!$A$11:$ZZ$200,26,FALSE)=0,"",VLOOKUP($A58,parlvotes_lh!$A$11:$ZZ$200,26,FALSE)))</f>
        <v/>
      </c>
      <c r="L58" s="194" t="str">
        <f>IF(ISERROR(VLOOKUP($A58,parlvotes_lh!$A$11:$ZZ$200,46,FALSE))=TRUE,"",IF(VLOOKUP($A58,parlvotes_lh!$A$11:$ZZ$200,46,FALSE)=0,"",VLOOKUP($A58,parlvotes_lh!$A$11:$ZZ$200,46,FALSE)))</f>
        <v/>
      </c>
      <c r="M58" s="194" t="str">
        <f>IF(ISERROR(VLOOKUP($A58,parlvotes_lh!$A$11:$ZZ$200,66,FALSE))=TRUE,"",IF(VLOOKUP($A58,parlvotes_lh!$A$11:$ZZ$200,66,FALSE)=0,"",VLOOKUP($A58,parlvotes_lh!$A$11:$ZZ$200,66,FALSE)))</f>
        <v/>
      </c>
      <c r="N58" s="194" t="str">
        <f>IF(ISERROR(VLOOKUP($A58,parlvotes_lh!$A$11:$ZZ$200,86,FALSE))=TRUE,"",IF(VLOOKUP($A58,parlvotes_lh!$A$11:$ZZ$200,86,FALSE)=0,"",VLOOKUP($A58,parlvotes_lh!$A$11:$ZZ$200,86,FALSE)))</f>
        <v/>
      </c>
      <c r="O58" s="194" t="str">
        <f>IF(ISERROR(VLOOKUP($A58,parlvotes_lh!$A$11:$ZZ$200,106,FALSE))=TRUE,"",IF(VLOOKUP($A58,parlvotes_lh!$A$11:$ZZ$200,106,FALSE)=0,"",VLOOKUP($A58,parlvotes_lh!$A$11:$ZZ$200,106,FALSE)))</f>
        <v/>
      </c>
      <c r="P58" s="194" t="str">
        <f>IF(ISERROR(VLOOKUP($A58,parlvotes_lh!$A$11:$ZZ$200,126,FALSE))=TRUE,"",IF(VLOOKUP($A58,parlvotes_lh!$A$11:$ZZ$200,126,FALSE)=0,"",VLOOKUP($A58,parlvotes_lh!$A$11:$ZZ$200,126,FALSE)))</f>
        <v/>
      </c>
      <c r="Q58" s="195" t="str">
        <f>IF(ISERROR(VLOOKUP($A58,parlvotes_lh!$A$11:$ZZ$200,146,FALSE))=TRUE,"",IF(VLOOKUP($A58,parlvotes_lh!$A$11:$ZZ$200,146,FALSE)=0,"",VLOOKUP($A58,parlvotes_lh!$A$11:$ZZ$200,146,FALSE)))</f>
        <v/>
      </c>
      <c r="R58" s="195" t="str">
        <f>IF(ISERROR(VLOOKUP($A58,parlvotes_lh!$A$11:$ZZ$200,166,FALSE))=TRUE,"",IF(VLOOKUP($A58,parlvotes_lh!$A$11:$ZZ$200,166,FALSE)=0,"",VLOOKUP($A58,parlvotes_lh!$A$11:$ZZ$200,166,FALSE)))</f>
        <v/>
      </c>
      <c r="S58" s="195" t="str">
        <f>IF(ISERROR(VLOOKUP($A58,parlvotes_lh!$A$11:$ZZ$200,186,FALSE))=TRUE,"",IF(VLOOKUP($A58,parlvotes_lh!$A$11:$ZZ$200,186,FALSE)=0,"",VLOOKUP($A58,parlvotes_lh!$A$11:$ZZ$200,186,FALSE)))</f>
        <v/>
      </c>
      <c r="T58" s="195" t="str">
        <f>IF(ISERROR(VLOOKUP($A58,parlvotes_lh!$A$11:$ZZ$200,206,FALSE))=TRUE,"",IF(VLOOKUP($A58,parlvotes_lh!$A$11:$ZZ$200,206,FALSE)=0,"",VLOOKUP($A58,parlvotes_lh!$A$11:$ZZ$200,206,FALSE)))</f>
        <v/>
      </c>
      <c r="U58" s="195" t="str">
        <f>IF(ISERROR(VLOOKUP($A58,parlvotes_lh!$A$11:$ZZ$200,226,FALSE))=TRUE,"",IF(VLOOKUP($A58,parlvotes_lh!$A$11:$ZZ$200,226,FALSE)=0,"",VLOOKUP($A58,parlvotes_lh!$A$11:$ZZ$200,226,FALSE)))</f>
        <v/>
      </c>
      <c r="V58" s="195" t="str">
        <f>IF(ISERROR(VLOOKUP($A58,parlvotes_lh!$A$11:$ZZ$200,246,FALSE))=TRUE,"",IF(VLOOKUP($A58,parlvotes_lh!$A$11:$ZZ$200,246,FALSE)=0,"",VLOOKUP($A58,parlvotes_lh!$A$11:$ZZ$200,246,FALSE)))</f>
        <v/>
      </c>
      <c r="W58" s="195" t="str">
        <f>IF(ISERROR(VLOOKUP($A58,parlvotes_lh!$A$11:$ZZ$200,266,FALSE))=TRUE,"",IF(VLOOKUP($A58,parlvotes_lh!$A$11:$ZZ$200,266,FALSE)=0,"",VLOOKUP($A58,parlvotes_lh!$A$11:$ZZ$200,266,FALSE)))</f>
        <v/>
      </c>
      <c r="X58" s="195" t="str">
        <f>IF(ISERROR(VLOOKUP($A58,parlvotes_lh!$A$11:$ZZ$200,286,FALSE))=TRUE,"",IF(VLOOKUP($A58,parlvotes_lh!$A$11:$ZZ$200,286,FALSE)=0,"",VLOOKUP($A58,parlvotes_lh!$A$11:$ZZ$200,286,FALSE)))</f>
        <v/>
      </c>
      <c r="Y58" s="195" t="str">
        <f>IF(ISERROR(VLOOKUP($A58,parlvotes_lh!$A$11:$ZZ$200,306,FALSE))=TRUE,"",IF(VLOOKUP($A58,parlvotes_lh!$A$11:$ZZ$200,306,FALSE)=0,"",VLOOKUP($A58,parlvotes_lh!$A$11:$ZZ$200,306,FALSE)))</f>
        <v/>
      </c>
      <c r="Z58" s="195" t="str">
        <f>IF(ISERROR(VLOOKUP($A58,parlvotes_lh!$A$11:$ZZ$200,326,FALSE))=TRUE,"",IF(VLOOKUP($A58,parlvotes_lh!$A$11:$ZZ$200,326,FALSE)=0,"",VLOOKUP($A58,parlvotes_lh!$A$11:$ZZ$200,326,FALSE)))</f>
        <v/>
      </c>
      <c r="AA58" s="195" t="str">
        <f>IF(ISERROR(VLOOKUP($A58,parlvotes_lh!$A$11:$ZZ$200,346,FALSE))=TRUE,"",IF(VLOOKUP($A58,parlvotes_lh!$A$11:$ZZ$200,346,FALSE)=0,"",VLOOKUP($A58,parlvotes_lh!$A$11:$ZZ$200,346,FALSE)))</f>
        <v/>
      </c>
      <c r="AB58" s="195" t="str">
        <f>IF(ISERROR(VLOOKUP($A58,parlvotes_lh!$A$11:$ZZ$200,366,FALSE))=TRUE,"",IF(VLOOKUP($A58,parlvotes_lh!$A$11:$ZZ$200,366,FALSE)=0,"",VLOOKUP($A58,parlvotes_lh!$A$11:$ZZ$200,366,FALSE)))</f>
        <v/>
      </c>
      <c r="AC58" s="195" t="str">
        <f>IF(ISERROR(VLOOKUP($A58,parlvotes_lh!$A$11:$ZZ$200,386,FALSE))=TRUE,"",IF(VLOOKUP($A58,parlvotes_lh!$A$11:$ZZ$200,386,FALSE)=0,"",VLOOKUP($A58,parlvotes_lh!$A$11:$ZZ$200,386,FALSE)))</f>
        <v/>
      </c>
    </row>
    <row r="59" spans="1:29" ht="13.5" customHeight="1">
      <c r="A59" s="189" t="str">
        <f>IF(info_parties!A59="","",info_parties!A59)</f>
        <v/>
      </c>
      <c r="B59" s="101" t="str">
        <f>IF(A59="","",MID(info_weblinks!$C$3,32,3))</f>
        <v/>
      </c>
      <c r="C59" s="101" t="str">
        <f>IF(info_parties!G59="","",info_parties!G59)</f>
        <v/>
      </c>
      <c r="D59" s="101" t="str">
        <f>IF(info_parties!K59="","",info_parties!K59)</f>
        <v/>
      </c>
      <c r="E59" s="101" t="str">
        <f>IF(info_parties!H59="","",info_parties!H59)</f>
        <v/>
      </c>
      <c r="F59" s="190" t="str">
        <f t="shared" si="4"/>
        <v/>
      </c>
      <c r="G59" s="191" t="str">
        <f t="shared" si="5"/>
        <v/>
      </c>
      <c r="H59" s="192" t="str">
        <f t="shared" si="6"/>
        <v/>
      </c>
      <c r="I59" s="193" t="str">
        <f t="shared" si="7"/>
        <v/>
      </c>
      <c r="J59" s="194" t="str">
        <f>IF(ISERROR(VLOOKUP($A59,parlvotes_lh!$A$11:$ZZ$200,6,FALSE))=TRUE,"",IF(VLOOKUP($A59,parlvotes_lh!$A$11:$ZZ$200,6,FALSE)=0,"",VLOOKUP($A59,parlvotes_lh!$A$11:$ZZ$200,6,FALSE)))</f>
        <v/>
      </c>
      <c r="K59" s="194" t="str">
        <f>IF(ISERROR(VLOOKUP($A59,parlvotes_lh!$A$11:$ZZ$200,26,FALSE))=TRUE,"",IF(VLOOKUP($A59,parlvotes_lh!$A$11:$ZZ$200,26,FALSE)=0,"",VLOOKUP($A59,parlvotes_lh!$A$11:$ZZ$200,26,FALSE)))</f>
        <v/>
      </c>
      <c r="L59" s="194" t="str">
        <f>IF(ISERROR(VLOOKUP($A59,parlvotes_lh!$A$11:$ZZ$200,46,FALSE))=TRUE,"",IF(VLOOKUP($A59,parlvotes_lh!$A$11:$ZZ$200,46,FALSE)=0,"",VLOOKUP($A59,parlvotes_lh!$A$11:$ZZ$200,46,FALSE)))</f>
        <v/>
      </c>
      <c r="M59" s="194" t="str">
        <f>IF(ISERROR(VLOOKUP($A59,parlvotes_lh!$A$11:$ZZ$200,66,FALSE))=TRUE,"",IF(VLOOKUP($A59,parlvotes_lh!$A$11:$ZZ$200,66,FALSE)=0,"",VLOOKUP($A59,parlvotes_lh!$A$11:$ZZ$200,66,FALSE)))</f>
        <v/>
      </c>
      <c r="N59" s="194" t="str">
        <f>IF(ISERROR(VLOOKUP($A59,parlvotes_lh!$A$11:$ZZ$200,86,FALSE))=TRUE,"",IF(VLOOKUP($A59,parlvotes_lh!$A$11:$ZZ$200,86,FALSE)=0,"",VLOOKUP($A59,parlvotes_lh!$A$11:$ZZ$200,86,FALSE)))</f>
        <v/>
      </c>
      <c r="O59" s="194" t="str">
        <f>IF(ISERROR(VLOOKUP($A59,parlvotes_lh!$A$11:$ZZ$200,106,FALSE))=TRUE,"",IF(VLOOKUP($A59,parlvotes_lh!$A$11:$ZZ$200,106,FALSE)=0,"",VLOOKUP($A59,parlvotes_lh!$A$11:$ZZ$200,106,FALSE)))</f>
        <v/>
      </c>
      <c r="P59" s="194" t="str">
        <f>IF(ISERROR(VLOOKUP($A59,parlvotes_lh!$A$11:$ZZ$200,126,FALSE))=TRUE,"",IF(VLOOKUP($A59,parlvotes_lh!$A$11:$ZZ$200,126,FALSE)=0,"",VLOOKUP($A59,parlvotes_lh!$A$11:$ZZ$200,126,FALSE)))</f>
        <v/>
      </c>
      <c r="Q59" s="195" t="str">
        <f>IF(ISERROR(VLOOKUP($A59,parlvotes_lh!$A$11:$ZZ$200,146,FALSE))=TRUE,"",IF(VLOOKUP($A59,parlvotes_lh!$A$11:$ZZ$200,146,FALSE)=0,"",VLOOKUP($A59,parlvotes_lh!$A$11:$ZZ$200,146,FALSE)))</f>
        <v/>
      </c>
      <c r="R59" s="195" t="str">
        <f>IF(ISERROR(VLOOKUP($A59,parlvotes_lh!$A$11:$ZZ$200,166,FALSE))=TRUE,"",IF(VLOOKUP($A59,parlvotes_lh!$A$11:$ZZ$200,166,FALSE)=0,"",VLOOKUP($A59,parlvotes_lh!$A$11:$ZZ$200,166,FALSE)))</f>
        <v/>
      </c>
      <c r="S59" s="195" t="str">
        <f>IF(ISERROR(VLOOKUP($A59,parlvotes_lh!$A$11:$ZZ$200,186,FALSE))=TRUE,"",IF(VLOOKUP($A59,parlvotes_lh!$A$11:$ZZ$200,186,FALSE)=0,"",VLOOKUP($A59,parlvotes_lh!$A$11:$ZZ$200,186,FALSE)))</f>
        <v/>
      </c>
      <c r="T59" s="195" t="str">
        <f>IF(ISERROR(VLOOKUP($A59,parlvotes_lh!$A$11:$ZZ$200,206,FALSE))=TRUE,"",IF(VLOOKUP($A59,parlvotes_lh!$A$11:$ZZ$200,206,FALSE)=0,"",VLOOKUP($A59,parlvotes_lh!$A$11:$ZZ$200,206,FALSE)))</f>
        <v/>
      </c>
      <c r="U59" s="195" t="str">
        <f>IF(ISERROR(VLOOKUP($A59,parlvotes_lh!$A$11:$ZZ$200,226,FALSE))=TRUE,"",IF(VLOOKUP($A59,parlvotes_lh!$A$11:$ZZ$200,226,FALSE)=0,"",VLOOKUP($A59,parlvotes_lh!$A$11:$ZZ$200,226,FALSE)))</f>
        <v/>
      </c>
      <c r="V59" s="195" t="str">
        <f>IF(ISERROR(VLOOKUP($A59,parlvotes_lh!$A$11:$ZZ$200,246,FALSE))=TRUE,"",IF(VLOOKUP($A59,parlvotes_lh!$A$11:$ZZ$200,246,FALSE)=0,"",VLOOKUP($A59,parlvotes_lh!$A$11:$ZZ$200,246,FALSE)))</f>
        <v/>
      </c>
      <c r="W59" s="195" t="str">
        <f>IF(ISERROR(VLOOKUP($A59,parlvotes_lh!$A$11:$ZZ$200,266,FALSE))=TRUE,"",IF(VLOOKUP($A59,parlvotes_lh!$A$11:$ZZ$200,266,FALSE)=0,"",VLOOKUP($A59,parlvotes_lh!$A$11:$ZZ$200,266,FALSE)))</f>
        <v/>
      </c>
      <c r="X59" s="195" t="str">
        <f>IF(ISERROR(VLOOKUP($A59,parlvotes_lh!$A$11:$ZZ$200,286,FALSE))=TRUE,"",IF(VLOOKUP($A59,parlvotes_lh!$A$11:$ZZ$200,286,FALSE)=0,"",VLOOKUP($A59,parlvotes_lh!$A$11:$ZZ$200,286,FALSE)))</f>
        <v/>
      </c>
      <c r="Y59" s="195" t="str">
        <f>IF(ISERROR(VLOOKUP($A59,parlvotes_lh!$A$11:$ZZ$200,306,FALSE))=TRUE,"",IF(VLOOKUP($A59,parlvotes_lh!$A$11:$ZZ$200,306,FALSE)=0,"",VLOOKUP($A59,parlvotes_lh!$A$11:$ZZ$200,306,FALSE)))</f>
        <v/>
      </c>
      <c r="Z59" s="195" t="str">
        <f>IF(ISERROR(VLOOKUP($A59,parlvotes_lh!$A$11:$ZZ$200,326,FALSE))=TRUE,"",IF(VLOOKUP($A59,parlvotes_lh!$A$11:$ZZ$200,326,FALSE)=0,"",VLOOKUP($A59,parlvotes_lh!$A$11:$ZZ$200,326,FALSE)))</f>
        <v/>
      </c>
      <c r="AA59" s="195" t="str">
        <f>IF(ISERROR(VLOOKUP($A59,parlvotes_lh!$A$11:$ZZ$200,346,FALSE))=TRUE,"",IF(VLOOKUP($A59,parlvotes_lh!$A$11:$ZZ$200,346,FALSE)=0,"",VLOOKUP($A59,parlvotes_lh!$A$11:$ZZ$200,346,FALSE)))</f>
        <v/>
      </c>
      <c r="AB59" s="195" t="str">
        <f>IF(ISERROR(VLOOKUP($A59,parlvotes_lh!$A$11:$ZZ$200,366,FALSE))=TRUE,"",IF(VLOOKUP($A59,parlvotes_lh!$A$11:$ZZ$200,366,FALSE)=0,"",VLOOKUP($A59,parlvotes_lh!$A$11:$ZZ$200,366,FALSE)))</f>
        <v/>
      </c>
      <c r="AC59" s="195" t="str">
        <f>IF(ISERROR(VLOOKUP($A59,parlvotes_lh!$A$11:$ZZ$200,386,FALSE))=TRUE,"",IF(VLOOKUP($A59,parlvotes_lh!$A$11:$ZZ$200,386,FALSE)=0,"",VLOOKUP($A59,parlvotes_lh!$A$11:$ZZ$200,386,FALSE)))</f>
        <v/>
      </c>
    </row>
    <row r="60" spans="1:29" ht="13.5" customHeight="1">
      <c r="A60" s="189" t="str">
        <f>IF(info_parties!A60="","",info_parties!A60)</f>
        <v/>
      </c>
      <c r="B60" s="101" t="str">
        <f>IF(A60="","",MID(info_weblinks!$C$3,32,3))</f>
        <v/>
      </c>
      <c r="C60" s="101" t="str">
        <f>IF(info_parties!G60="","",info_parties!G60)</f>
        <v/>
      </c>
      <c r="D60" s="101" t="str">
        <f>IF(info_parties!K60="","",info_parties!K60)</f>
        <v/>
      </c>
      <c r="E60" s="101" t="str">
        <f>IF(info_parties!H60="","",info_parties!H60)</f>
        <v/>
      </c>
      <c r="F60" s="190" t="str">
        <f t="shared" si="4"/>
        <v/>
      </c>
      <c r="G60" s="191" t="str">
        <f t="shared" si="5"/>
        <v/>
      </c>
      <c r="H60" s="192" t="str">
        <f t="shared" si="6"/>
        <v/>
      </c>
      <c r="I60" s="193" t="str">
        <f t="shared" si="7"/>
        <v/>
      </c>
      <c r="J60" s="194" t="str">
        <f>IF(ISERROR(VLOOKUP($A60,parlvotes_lh!$A$11:$ZZ$200,6,FALSE))=TRUE,"",IF(VLOOKUP($A60,parlvotes_lh!$A$11:$ZZ$200,6,FALSE)=0,"",VLOOKUP($A60,parlvotes_lh!$A$11:$ZZ$200,6,FALSE)))</f>
        <v/>
      </c>
      <c r="K60" s="194" t="str">
        <f>IF(ISERROR(VLOOKUP($A60,parlvotes_lh!$A$11:$ZZ$200,26,FALSE))=TRUE,"",IF(VLOOKUP($A60,parlvotes_lh!$A$11:$ZZ$200,26,FALSE)=0,"",VLOOKUP($A60,parlvotes_lh!$A$11:$ZZ$200,26,FALSE)))</f>
        <v/>
      </c>
      <c r="L60" s="194" t="str">
        <f>IF(ISERROR(VLOOKUP($A60,parlvotes_lh!$A$11:$ZZ$200,46,FALSE))=TRUE,"",IF(VLOOKUP($A60,parlvotes_lh!$A$11:$ZZ$200,46,FALSE)=0,"",VLOOKUP($A60,parlvotes_lh!$A$11:$ZZ$200,46,FALSE)))</f>
        <v/>
      </c>
      <c r="M60" s="194" t="str">
        <f>IF(ISERROR(VLOOKUP($A60,parlvotes_lh!$A$11:$ZZ$200,66,FALSE))=TRUE,"",IF(VLOOKUP($A60,parlvotes_lh!$A$11:$ZZ$200,66,FALSE)=0,"",VLOOKUP($A60,parlvotes_lh!$A$11:$ZZ$200,66,FALSE)))</f>
        <v/>
      </c>
      <c r="N60" s="194" t="str">
        <f>IF(ISERROR(VLOOKUP($A60,parlvotes_lh!$A$11:$ZZ$200,86,FALSE))=TRUE,"",IF(VLOOKUP($A60,parlvotes_lh!$A$11:$ZZ$200,86,FALSE)=0,"",VLOOKUP($A60,parlvotes_lh!$A$11:$ZZ$200,86,FALSE)))</f>
        <v/>
      </c>
      <c r="O60" s="194" t="str">
        <f>IF(ISERROR(VLOOKUP($A60,parlvotes_lh!$A$11:$ZZ$200,106,FALSE))=TRUE,"",IF(VLOOKUP($A60,parlvotes_lh!$A$11:$ZZ$200,106,FALSE)=0,"",VLOOKUP($A60,parlvotes_lh!$A$11:$ZZ$200,106,FALSE)))</f>
        <v/>
      </c>
      <c r="P60" s="194" t="str">
        <f>IF(ISERROR(VLOOKUP($A60,parlvotes_lh!$A$11:$ZZ$200,126,FALSE))=TRUE,"",IF(VLOOKUP($A60,parlvotes_lh!$A$11:$ZZ$200,126,FALSE)=0,"",VLOOKUP($A60,parlvotes_lh!$A$11:$ZZ$200,126,FALSE)))</f>
        <v/>
      </c>
      <c r="Q60" s="195" t="str">
        <f>IF(ISERROR(VLOOKUP($A60,parlvotes_lh!$A$11:$ZZ$200,146,FALSE))=TRUE,"",IF(VLOOKUP($A60,parlvotes_lh!$A$11:$ZZ$200,146,FALSE)=0,"",VLOOKUP($A60,parlvotes_lh!$A$11:$ZZ$200,146,FALSE)))</f>
        <v/>
      </c>
      <c r="R60" s="195" t="str">
        <f>IF(ISERROR(VLOOKUP($A60,parlvotes_lh!$A$11:$ZZ$200,166,FALSE))=TRUE,"",IF(VLOOKUP($A60,parlvotes_lh!$A$11:$ZZ$200,166,FALSE)=0,"",VLOOKUP($A60,parlvotes_lh!$A$11:$ZZ$200,166,FALSE)))</f>
        <v/>
      </c>
      <c r="S60" s="195" t="str">
        <f>IF(ISERROR(VLOOKUP($A60,parlvotes_lh!$A$11:$ZZ$200,186,FALSE))=TRUE,"",IF(VLOOKUP($A60,parlvotes_lh!$A$11:$ZZ$200,186,FALSE)=0,"",VLOOKUP($A60,parlvotes_lh!$A$11:$ZZ$200,186,FALSE)))</f>
        <v/>
      </c>
      <c r="T60" s="195" t="str">
        <f>IF(ISERROR(VLOOKUP($A60,parlvotes_lh!$A$11:$ZZ$200,206,FALSE))=TRUE,"",IF(VLOOKUP($A60,parlvotes_lh!$A$11:$ZZ$200,206,FALSE)=0,"",VLOOKUP($A60,parlvotes_lh!$A$11:$ZZ$200,206,FALSE)))</f>
        <v/>
      </c>
      <c r="U60" s="195" t="str">
        <f>IF(ISERROR(VLOOKUP($A60,parlvotes_lh!$A$11:$ZZ$200,226,FALSE))=TRUE,"",IF(VLOOKUP($A60,parlvotes_lh!$A$11:$ZZ$200,226,FALSE)=0,"",VLOOKUP($A60,parlvotes_lh!$A$11:$ZZ$200,226,FALSE)))</f>
        <v/>
      </c>
      <c r="V60" s="195" t="str">
        <f>IF(ISERROR(VLOOKUP($A60,parlvotes_lh!$A$11:$ZZ$200,246,FALSE))=TRUE,"",IF(VLOOKUP($A60,parlvotes_lh!$A$11:$ZZ$200,246,FALSE)=0,"",VLOOKUP($A60,parlvotes_lh!$A$11:$ZZ$200,246,FALSE)))</f>
        <v/>
      </c>
      <c r="W60" s="195" t="str">
        <f>IF(ISERROR(VLOOKUP($A60,parlvotes_lh!$A$11:$ZZ$200,266,FALSE))=TRUE,"",IF(VLOOKUP($A60,parlvotes_lh!$A$11:$ZZ$200,266,FALSE)=0,"",VLOOKUP($A60,parlvotes_lh!$A$11:$ZZ$200,266,FALSE)))</f>
        <v/>
      </c>
      <c r="X60" s="195" t="str">
        <f>IF(ISERROR(VLOOKUP($A60,parlvotes_lh!$A$11:$ZZ$200,286,FALSE))=TRUE,"",IF(VLOOKUP($A60,parlvotes_lh!$A$11:$ZZ$200,286,FALSE)=0,"",VLOOKUP($A60,parlvotes_lh!$A$11:$ZZ$200,286,FALSE)))</f>
        <v/>
      </c>
      <c r="Y60" s="195" t="str">
        <f>IF(ISERROR(VLOOKUP($A60,parlvotes_lh!$A$11:$ZZ$200,306,FALSE))=TRUE,"",IF(VLOOKUP($A60,parlvotes_lh!$A$11:$ZZ$200,306,FALSE)=0,"",VLOOKUP($A60,parlvotes_lh!$A$11:$ZZ$200,306,FALSE)))</f>
        <v/>
      </c>
      <c r="Z60" s="195" t="str">
        <f>IF(ISERROR(VLOOKUP($A60,parlvotes_lh!$A$11:$ZZ$200,326,FALSE))=TRUE,"",IF(VLOOKUP($A60,parlvotes_lh!$A$11:$ZZ$200,326,FALSE)=0,"",VLOOKUP($A60,parlvotes_lh!$A$11:$ZZ$200,326,FALSE)))</f>
        <v/>
      </c>
      <c r="AA60" s="195" t="str">
        <f>IF(ISERROR(VLOOKUP($A60,parlvotes_lh!$A$11:$ZZ$200,346,FALSE))=TRUE,"",IF(VLOOKUP($A60,parlvotes_lh!$A$11:$ZZ$200,346,FALSE)=0,"",VLOOKUP($A60,parlvotes_lh!$A$11:$ZZ$200,346,FALSE)))</f>
        <v/>
      </c>
      <c r="AB60" s="195" t="str">
        <f>IF(ISERROR(VLOOKUP($A60,parlvotes_lh!$A$11:$ZZ$200,366,FALSE))=TRUE,"",IF(VLOOKUP($A60,parlvotes_lh!$A$11:$ZZ$200,366,FALSE)=0,"",VLOOKUP($A60,parlvotes_lh!$A$11:$ZZ$200,366,FALSE)))</f>
        <v/>
      </c>
      <c r="AC60" s="195" t="str">
        <f>IF(ISERROR(VLOOKUP($A60,parlvotes_lh!$A$11:$ZZ$200,386,FALSE))=TRUE,"",IF(VLOOKUP($A60,parlvotes_lh!$A$11:$ZZ$200,386,FALSE)=0,"",VLOOKUP($A60,parlvotes_lh!$A$11:$ZZ$200,386,FALSE)))</f>
        <v/>
      </c>
    </row>
    <row r="61" spans="1:29" ht="13.5" customHeight="1">
      <c r="A61" s="189" t="str">
        <f>IF(info_parties!A61="","",info_parties!A61)</f>
        <v/>
      </c>
      <c r="B61" s="101" t="str">
        <f>IF(A61="","",MID(info_weblinks!$C$3,32,3))</f>
        <v/>
      </c>
      <c r="C61" s="101" t="str">
        <f>IF(info_parties!G61="","",info_parties!G61)</f>
        <v/>
      </c>
      <c r="D61" s="101" t="str">
        <f>IF(info_parties!K61="","",info_parties!K61)</f>
        <v/>
      </c>
      <c r="E61" s="101" t="str">
        <f>IF(info_parties!H61="","",info_parties!H61)</f>
        <v/>
      </c>
      <c r="F61" s="190" t="str">
        <f t="shared" si="4"/>
        <v/>
      </c>
      <c r="G61" s="191" t="str">
        <f t="shared" si="5"/>
        <v/>
      </c>
      <c r="H61" s="192" t="str">
        <f t="shared" si="6"/>
        <v/>
      </c>
      <c r="I61" s="193" t="str">
        <f t="shared" si="7"/>
        <v/>
      </c>
      <c r="J61" s="194" t="str">
        <f>IF(ISERROR(VLOOKUP($A61,parlvotes_lh!$A$11:$ZZ$200,6,FALSE))=TRUE,"",IF(VLOOKUP($A61,parlvotes_lh!$A$11:$ZZ$200,6,FALSE)=0,"",VLOOKUP($A61,parlvotes_lh!$A$11:$ZZ$200,6,FALSE)))</f>
        <v/>
      </c>
      <c r="K61" s="194" t="str">
        <f>IF(ISERROR(VLOOKUP($A61,parlvotes_lh!$A$11:$ZZ$200,26,FALSE))=TRUE,"",IF(VLOOKUP($A61,parlvotes_lh!$A$11:$ZZ$200,26,FALSE)=0,"",VLOOKUP($A61,parlvotes_lh!$A$11:$ZZ$200,26,FALSE)))</f>
        <v/>
      </c>
      <c r="L61" s="194" t="str">
        <f>IF(ISERROR(VLOOKUP($A61,parlvotes_lh!$A$11:$ZZ$200,46,FALSE))=TRUE,"",IF(VLOOKUP($A61,parlvotes_lh!$A$11:$ZZ$200,46,FALSE)=0,"",VLOOKUP($A61,parlvotes_lh!$A$11:$ZZ$200,46,FALSE)))</f>
        <v/>
      </c>
      <c r="M61" s="194" t="str">
        <f>IF(ISERROR(VLOOKUP($A61,parlvotes_lh!$A$11:$ZZ$200,66,FALSE))=TRUE,"",IF(VLOOKUP($A61,parlvotes_lh!$A$11:$ZZ$200,66,FALSE)=0,"",VLOOKUP($A61,parlvotes_lh!$A$11:$ZZ$200,66,FALSE)))</f>
        <v/>
      </c>
      <c r="N61" s="194" t="str">
        <f>IF(ISERROR(VLOOKUP($A61,parlvotes_lh!$A$11:$ZZ$200,86,FALSE))=TRUE,"",IF(VLOOKUP($A61,parlvotes_lh!$A$11:$ZZ$200,86,FALSE)=0,"",VLOOKUP($A61,parlvotes_lh!$A$11:$ZZ$200,86,FALSE)))</f>
        <v/>
      </c>
      <c r="O61" s="194" t="str">
        <f>IF(ISERROR(VLOOKUP($A61,parlvotes_lh!$A$11:$ZZ$200,106,FALSE))=TRUE,"",IF(VLOOKUP($A61,parlvotes_lh!$A$11:$ZZ$200,106,FALSE)=0,"",VLOOKUP($A61,parlvotes_lh!$A$11:$ZZ$200,106,FALSE)))</f>
        <v/>
      </c>
      <c r="P61" s="194" t="str">
        <f>IF(ISERROR(VLOOKUP($A61,parlvotes_lh!$A$11:$ZZ$200,126,FALSE))=TRUE,"",IF(VLOOKUP($A61,parlvotes_lh!$A$11:$ZZ$200,126,FALSE)=0,"",VLOOKUP($A61,parlvotes_lh!$A$11:$ZZ$200,126,FALSE)))</f>
        <v/>
      </c>
      <c r="Q61" s="195" t="str">
        <f>IF(ISERROR(VLOOKUP($A61,parlvotes_lh!$A$11:$ZZ$200,146,FALSE))=TRUE,"",IF(VLOOKUP($A61,parlvotes_lh!$A$11:$ZZ$200,146,FALSE)=0,"",VLOOKUP($A61,parlvotes_lh!$A$11:$ZZ$200,146,FALSE)))</f>
        <v/>
      </c>
      <c r="R61" s="195" t="str">
        <f>IF(ISERROR(VLOOKUP($A61,parlvotes_lh!$A$11:$ZZ$200,166,FALSE))=TRUE,"",IF(VLOOKUP($A61,parlvotes_lh!$A$11:$ZZ$200,166,FALSE)=0,"",VLOOKUP($A61,parlvotes_lh!$A$11:$ZZ$200,166,FALSE)))</f>
        <v/>
      </c>
      <c r="S61" s="195" t="str">
        <f>IF(ISERROR(VLOOKUP($A61,parlvotes_lh!$A$11:$ZZ$200,186,FALSE))=TRUE,"",IF(VLOOKUP($A61,parlvotes_lh!$A$11:$ZZ$200,186,FALSE)=0,"",VLOOKUP($A61,parlvotes_lh!$A$11:$ZZ$200,186,FALSE)))</f>
        <v/>
      </c>
      <c r="T61" s="195" t="str">
        <f>IF(ISERROR(VLOOKUP($A61,parlvotes_lh!$A$11:$ZZ$200,206,FALSE))=TRUE,"",IF(VLOOKUP($A61,parlvotes_lh!$A$11:$ZZ$200,206,FALSE)=0,"",VLOOKUP($A61,parlvotes_lh!$A$11:$ZZ$200,206,FALSE)))</f>
        <v/>
      </c>
      <c r="U61" s="195" t="str">
        <f>IF(ISERROR(VLOOKUP($A61,parlvotes_lh!$A$11:$ZZ$200,226,FALSE))=TRUE,"",IF(VLOOKUP($A61,parlvotes_lh!$A$11:$ZZ$200,226,FALSE)=0,"",VLOOKUP($A61,parlvotes_lh!$A$11:$ZZ$200,226,FALSE)))</f>
        <v/>
      </c>
      <c r="V61" s="195" t="str">
        <f>IF(ISERROR(VLOOKUP($A61,parlvotes_lh!$A$11:$ZZ$200,246,FALSE))=TRUE,"",IF(VLOOKUP($A61,parlvotes_lh!$A$11:$ZZ$200,246,FALSE)=0,"",VLOOKUP($A61,parlvotes_lh!$A$11:$ZZ$200,246,FALSE)))</f>
        <v/>
      </c>
      <c r="W61" s="195" t="str">
        <f>IF(ISERROR(VLOOKUP($A61,parlvotes_lh!$A$11:$ZZ$200,266,FALSE))=TRUE,"",IF(VLOOKUP($A61,parlvotes_lh!$A$11:$ZZ$200,266,FALSE)=0,"",VLOOKUP($A61,parlvotes_lh!$A$11:$ZZ$200,266,FALSE)))</f>
        <v/>
      </c>
      <c r="X61" s="195" t="str">
        <f>IF(ISERROR(VLOOKUP($A61,parlvotes_lh!$A$11:$ZZ$200,286,FALSE))=TRUE,"",IF(VLOOKUP($A61,parlvotes_lh!$A$11:$ZZ$200,286,FALSE)=0,"",VLOOKUP($A61,parlvotes_lh!$A$11:$ZZ$200,286,FALSE)))</f>
        <v/>
      </c>
      <c r="Y61" s="195" t="str">
        <f>IF(ISERROR(VLOOKUP($A61,parlvotes_lh!$A$11:$ZZ$200,306,FALSE))=TRUE,"",IF(VLOOKUP($A61,parlvotes_lh!$A$11:$ZZ$200,306,FALSE)=0,"",VLOOKUP($A61,parlvotes_lh!$A$11:$ZZ$200,306,FALSE)))</f>
        <v/>
      </c>
      <c r="Z61" s="195" t="str">
        <f>IF(ISERROR(VLOOKUP($A61,parlvotes_lh!$A$11:$ZZ$200,326,FALSE))=TRUE,"",IF(VLOOKUP($A61,parlvotes_lh!$A$11:$ZZ$200,326,FALSE)=0,"",VLOOKUP($A61,parlvotes_lh!$A$11:$ZZ$200,326,FALSE)))</f>
        <v/>
      </c>
      <c r="AA61" s="195" t="str">
        <f>IF(ISERROR(VLOOKUP($A61,parlvotes_lh!$A$11:$ZZ$200,346,FALSE))=TRUE,"",IF(VLOOKUP($A61,parlvotes_lh!$A$11:$ZZ$200,346,FALSE)=0,"",VLOOKUP($A61,parlvotes_lh!$A$11:$ZZ$200,346,FALSE)))</f>
        <v/>
      </c>
      <c r="AB61" s="195" t="str">
        <f>IF(ISERROR(VLOOKUP($A61,parlvotes_lh!$A$11:$ZZ$200,366,FALSE))=TRUE,"",IF(VLOOKUP($A61,parlvotes_lh!$A$11:$ZZ$200,366,FALSE)=0,"",VLOOKUP($A61,parlvotes_lh!$A$11:$ZZ$200,366,FALSE)))</f>
        <v/>
      </c>
      <c r="AC61" s="195" t="str">
        <f>IF(ISERROR(VLOOKUP($A61,parlvotes_lh!$A$11:$ZZ$200,386,FALSE))=TRUE,"",IF(VLOOKUP($A61,parlvotes_lh!$A$11:$ZZ$200,386,FALSE)=0,"",VLOOKUP($A61,parlvotes_lh!$A$11:$ZZ$200,386,FALSE)))</f>
        <v/>
      </c>
    </row>
    <row r="62" spans="1:29" ht="13.5" customHeight="1">
      <c r="A62" s="189" t="str">
        <f>IF(info_parties!A62="","",info_parties!A62)</f>
        <v/>
      </c>
      <c r="B62" s="101" t="str">
        <f>IF(A62="","",MID(info_weblinks!$C$3,32,3))</f>
        <v/>
      </c>
      <c r="C62" s="101" t="str">
        <f>IF(info_parties!G62="","",info_parties!G62)</f>
        <v/>
      </c>
      <c r="D62" s="101" t="str">
        <f>IF(info_parties!K62="","",info_parties!K62)</f>
        <v/>
      </c>
      <c r="E62" s="101" t="str">
        <f>IF(info_parties!H62="","",info_parties!H62)</f>
        <v/>
      </c>
      <c r="F62" s="190" t="str">
        <f t="shared" si="4"/>
        <v/>
      </c>
      <c r="G62" s="191" t="str">
        <f t="shared" si="5"/>
        <v/>
      </c>
      <c r="H62" s="192" t="str">
        <f t="shared" si="6"/>
        <v/>
      </c>
      <c r="I62" s="193" t="str">
        <f t="shared" si="7"/>
        <v/>
      </c>
      <c r="J62" s="194" t="str">
        <f>IF(ISERROR(VLOOKUP($A62,parlvotes_lh!$A$11:$ZZ$200,6,FALSE))=TRUE,"",IF(VLOOKUP($A62,parlvotes_lh!$A$11:$ZZ$200,6,FALSE)=0,"",VLOOKUP($A62,parlvotes_lh!$A$11:$ZZ$200,6,FALSE)))</f>
        <v/>
      </c>
      <c r="K62" s="194" t="str">
        <f>IF(ISERROR(VLOOKUP($A62,parlvotes_lh!$A$11:$ZZ$200,26,FALSE))=TRUE,"",IF(VLOOKUP($A62,parlvotes_lh!$A$11:$ZZ$200,26,FALSE)=0,"",VLOOKUP($A62,parlvotes_lh!$A$11:$ZZ$200,26,FALSE)))</f>
        <v/>
      </c>
      <c r="L62" s="194" t="str">
        <f>IF(ISERROR(VLOOKUP($A62,parlvotes_lh!$A$11:$ZZ$200,46,FALSE))=TRUE,"",IF(VLOOKUP($A62,parlvotes_lh!$A$11:$ZZ$200,46,FALSE)=0,"",VLOOKUP($A62,parlvotes_lh!$A$11:$ZZ$200,46,FALSE)))</f>
        <v/>
      </c>
      <c r="M62" s="194" t="str">
        <f>IF(ISERROR(VLOOKUP($A62,parlvotes_lh!$A$11:$ZZ$200,66,FALSE))=TRUE,"",IF(VLOOKUP($A62,parlvotes_lh!$A$11:$ZZ$200,66,FALSE)=0,"",VLOOKUP($A62,parlvotes_lh!$A$11:$ZZ$200,66,FALSE)))</f>
        <v/>
      </c>
      <c r="N62" s="194" t="str">
        <f>IF(ISERROR(VLOOKUP($A62,parlvotes_lh!$A$11:$ZZ$200,86,FALSE))=TRUE,"",IF(VLOOKUP($A62,parlvotes_lh!$A$11:$ZZ$200,86,FALSE)=0,"",VLOOKUP($A62,parlvotes_lh!$A$11:$ZZ$200,86,FALSE)))</f>
        <v/>
      </c>
      <c r="O62" s="194" t="str">
        <f>IF(ISERROR(VLOOKUP($A62,parlvotes_lh!$A$11:$ZZ$200,106,FALSE))=TRUE,"",IF(VLOOKUP($A62,parlvotes_lh!$A$11:$ZZ$200,106,FALSE)=0,"",VLOOKUP($A62,parlvotes_lh!$A$11:$ZZ$200,106,FALSE)))</f>
        <v/>
      </c>
      <c r="P62" s="194" t="str">
        <f>IF(ISERROR(VLOOKUP($A62,parlvotes_lh!$A$11:$ZZ$200,126,FALSE))=TRUE,"",IF(VLOOKUP($A62,parlvotes_lh!$A$11:$ZZ$200,126,FALSE)=0,"",VLOOKUP($A62,parlvotes_lh!$A$11:$ZZ$200,126,FALSE)))</f>
        <v/>
      </c>
      <c r="Q62" s="195" t="str">
        <f>IF(ISERROR(VLOOKUP($A62,parlvotes_lh!$A$11:$ZZ$200,146,FALSE))=TRUE,"",IF(VLOOKUP($A62,parlvotes_lh!$A$11:$ZZ$200,146,FALSE)=0,"",VLOOKUP($A62,parlvotes_lh!$A$11:$ZZ$200,146,FALSE)))</f>
        <v/>
      </c>
      <c r="R62" s="195" t="str">
        <f>IF(ISERROR(VLOOKUP($A62,parlvotes_lh!$A$11:$ZZ$200,166,FALSE))=TRUE,"",IF(VLOOKUP($A62,parlvotes_lh!$A$11:$ZZ$200,166,FALSE)=0,"",VLOOKUP($A62,parlvotes_lh!$A$11:$ZZ$200,166,FALSE)))</f>
        <v/>
      </c>
      <c r="S62" s="195" t="str">
        <f>IF(ISERROR(VLOOKUP($A62,parlvotes_lh!$A$11:$ZZ$200,186,FALSE))=TRUE,"",IF(VLOOKUP($A62,parlvotes_lh!$A$11:$ZZ$200,186,FALSE)=0,"",VLOOKUP($A62,parlvotes_lh!$A$11:$ZZ$200,186,FALSE)))</f>
        <v/>
      </c>
      <c r="T62" s="195" t="str">
        <f>IF(ISERROR(VLOOKUP($A62,parlvotes_lh!$A$11:$ZZ$200,206,FALSE))=TRUE,"",IF(VLOOKUP($A62,parlvotes_lh!$A$11:$ZZ$200,206,FALSE)=0,"",VLOOKUP($A62,parlvotes_lh!$A$11:$ZZ$200,206,FALSE)))</f>
        <v/>
      </c>
      <c r="U62" s="195" t="str">
        <f>IF(ISERROR(VLOOKUP($A62,parlvotes_lh!$A$11:$ZZ$200,226,FALSE))=TRUE,"",IF(VLOOKUP($A62,parlvotes_lh!$A$11:$ZZ$200,226,FALSE)=0,"",VLOOKUP($A62,parlvotes_lh!$A$11:$ZZ$200,226,FALSE)))</f>
        <v/>
      </c>
      <c r="V62" s="195" t="str">
        <f>IF(ISERROR(VLOOKUP($A62,parlvotes_lh!$A$11:$ZZ$200,246,FALSE))=TRUE,"",IF(VLOOKUP($A62,parlvotes_lh!$A$11:$ZZ$200,246,FALSE)=0,"",VLOOKUP($A62,parlvotes_lh!$A$11:$ZZ$200,246,FALSE)))</f>
        <v/>
      </c>
      <c r="W62" s="195" t="str">
        <f>IF(ISERROR(VLOOKUP($A62,parlvotes_lh!$A$11:$ZZ$200,266,FALSE))=TRUE,"",IF(VLOOKUP($A62,parlvotes_lh!$A$11:$ZZ$200,266,FALSE)=0,"",VLOOKUP($A62,parlvotes_lh!$A$11:$ZZ$200,266,FALSE)))</f>
        <v/>
      </c>
      <c r="X62" s="195" t="str">
        <f>IF(ISERROR(VLOOKUP($A62,parlvotes_lh!$A$11:$ZZ$200,286,FALSE))=TRUE,"",IF(VLOOKUP($A62,parlvotes_lh!$A$11:$ZZ$200,286,FALSE)=0,"",VLOOKUP($A62,parlvotes_lh!$A$11:$ZZ$200,286,FALSE)))</f>
        <v/>
      </c>
      <c r="Y62" s="195" t="str">
        <f>IF(ISERROR(VLOOKUP($A62,parlvotes_lh!$A$11:$ZZ$200,306,FALSE))=TRUE,"",IF(VLOOKUP($A62,parlvotes_lh!$A$11:$ZZ$200,306,FALSE)=0,"",VLOOKUP($A62,parlvotes_lh!$A$11:$ZZ$200,306,FALSE)))</f>
        <v/>
      </c>
      <c r="Z62" s="195" t="str">
        <f>IF(ISERROR(VLOOKUP($A62,parlvotes_lh!$A$11:$ZZ$200,326,FALSE))=TRUE,"",IF(VLOOKUP($A62,parlvotes_lh!$A$11:$ZZ$200,326,FALSE)=0,"",VLOOKUP($A62,parlvotes_lh!$A$11:$ZZ$200,326,FALSE)))</f>
        <v/>
      </c>
      <c r="AA62" s="195" t="str">
        <f>IF(ISERROR(VLOOKUP($A62,parlvotes_lh!$A$11:$ZZ$200,346,FALSE))=TRUE,"",IF(VLOOKUP($A62,parlvotes_lh!$A$11:$ZZ$200,346,FALSE)=0,"",VLOOKUP($A62,parlvotes_lh!$A$11:$ZZ$200,346,FALSE)))</f>
        <v/>
      </c>
      <c r="AB62" s="195" t="str">
        <f>IF(ISERROR(VLOOKUP($A62,parlvotes_lh!$A$11:$ZZ$200,366,FALSE))=TRUE,"",IF(VLOOKUP($A62,parlvotes_lh!$A$11:$ZZ$200,366,FALSE)=0,"",VLOOKUP($A62,parlvotes_lh!$A$11:$ZZ$200,366,FALSE)))</f>
        <v/>
      </c>
      <c r="AC62" s="195" t="str">
        <f>IF(ISERROR(VLOOKUP($A62,parlvotes_lh!$A$11:$ZZ$200,386,FALSE))=TRUE,"",IF(VLOOKUP($A62,parlvotes_lh!$A$11:$ZZ$200,386,FALSE)=0,"",VLOOKUP($A62,parlvotes_lh!$A$11:$ZZ$200,386,FALSE)))</f>
        <v/>
      </c>
    </row>
    <row r="63" spans="1:29" ht="13.5" customHeight="1">
      <c r="A63" s="189" t="str">
        <f>IF(info_parties!A63="","",info_parties!A63)</f>
        <v/>
      </c>
      <c r="B63" s="101" t="str">
        <f>IF(A63="","",MID(info_weblinks!$C$3,32,3))</f>
        <v/>
      </c>
      <c r="C63" s="101" t="str">
        <f>IF(info_parties!G63="","",info_parties!G63)</f>
        <v/>
      </c>
      <c r="D63" s="101" t="str">
        <f>IF(info_parties!K63="","",info_parties!K63)</f>
        <v/>
      </c>
      <c r="E63" s="101" t="str">
        <f>IF(info_parties!H63="","",info_parties!H63)</f>
        <v/>
      </c>
      <c r="F63" s="190" t="str">
        <f t="shared" si="4"/>
        <v/>
      </c>
      <c r="G63" s="191" t="str">
        <f t="shared" si="5"/>
        <v/>
      </c>
      <c r="H63" s="192" t="str">
        <f t="shared" si="6"/>
        <v/>
      </c>
      <c r="I63" s="193" t="str">
        <f t="shared" si="7"/>
        <v/>
      </c>
      <c r="J63" s="194" t="str">
        <f>IF(ISERROR(VLOOKUP($A63,parlvotes_lh!$A$11:$ZZ$200,6,FALSE))=TRUE,"",IF(VLOOKUP($A63,parlvotes_lh!$A$11:$ZZ$200,6,FALSE)=0,"",VLOOKUP($A63,parlvotes_lh!$A$11:$ZZ$200,6,FALSE)))</f>
        <v/>
      </c>
      <c r="K63" s="194" t="str">
        <f>IF(ISERROR(VLOOKUP($A63,parlvotes_lh!$A$11:$ZZ$200,26,FALSE))=TRUE,"",IF(VLOOKUP($A63,parlvotes_lh!$A$11:$ZZ$200,26,FALSE)=0,"",VLOOKUP($A63,parlvotes_lh!$A$11:$ZZ$200,26,FALSE)))</f>
        <v/>
      </c>
      <c r="L63" s="194" t="str">
        <f>IF(ISERROR(VLOOKUP($A63,parlvotes_lh!$A$11:$ZZ$200,46,FALSE))=TRUE,"",IF(VLOOKUP($A63,parlvotes_lh!$A$11:$ZZ$200,46,FALSE)=0,"",VLOOKUP($A63,parlvotes_lh!$A$11:$ZZ$200,46,FALSE)))</f>
        <v/>
      </c>
      <c r="M63" s="194" t="str">
        <f>IF(ISERROR(VLOOKUP($A63,parlvotes_lh!$A$11:$ZZ$200,66,FALSE))=TRUE,"",IF(VLOOKUP($A63,parlvotes_lh!$A$11:$ZZ$200,66,FALSE)=0,"",VLOOKUP($A63,parlvotes_lh!$A$11:$ZZ$200,66,FALSE)))</f>
        <v/>
      </c>
      <c r="N63" s="194" t="str">
        <f>IF(ISERROR(VLOOKUP($A63,parlvotes_lh!$A$11:$ZZ$200,86,FALSE))=TRUE,"",IF(VLOOKUP($A63,parlvotes_lh!$A$11:$ZZ$200,86,FALSE)=0,"",VLOOKUP($A63,parlvotes_lh!$A$11:$ZZ$200,86,FALSE)))</f>
        <v/>
      </c>
      <c r="O63" s="194" t="str">
        <f>IF(ISERROR(VLOOKUP($A63,parlvotes_lh!$A$11:$ZZ$200,106,FALSE))=TRUE,"",IF(VLOOKUP($A63,parlvotes_lh!$A$11:$ZZ$200,106,FALSE)=0,"",VLOOKUP($A63,parlvotes_lh!$A$11:$ZZ$200,106,FALSE)))</f>
        <v/>
      </c>
      <c r="P63" s="194" t="str">
        <f>IF(ISERROR(VLOOKUP($A63,parlvotes_lh!$A$11:$ZZ$200,126,FALSE))=TRUE,"",IF(VLOOKUP($A63,parlvotes_lh!$A$11:$ZZ$200,126,FALSE)=0,"",VLOOKUP($A63,parlvotes_lh!$A$11:$ZZ$200,126,FALSE)))</f>
        <v/>
      </c>
      <c r="Q63" s="195" t="str">
        <f>IF(ISERROR(VLOOKUP($A63,parlvotes_lh!$A$11:$ZZ$200,146,FALSE))=TRUE,"",IF(VLOOKUP($A63,parlvotes_lh!$A$11:$ZZ$200,146,FALSE)=0,"",VLOOKUP($A63,parlvotes_lh!$A$11:$ZZ$200,146,FALSE)))</f>
        <v/>
      </c>
      <c r="R63" s="195" t="str">
        <f>IF(ISERROR(VLOOKUP($A63,parlvotes_lh!$A$11:$ZZ$200,166,FALSE))=TRUE,"",IF(VLOOKUP($A63,parlvotes_lh!$A$11:$ZZ$200,166,FALSE)=0,"",VLOOKUP($A63,parlvotes_lh!$A$11:$ZZ$200,166,FALSE)))</f>
        <v/>
      </c>
      <c r="S63" s="195" t="str">
        <f>IF(ISERROR(VLOOKUP($A63,parlvotes_lh!$A$11:$ZZ$200,186,FALSE))=TRUE,"",IF(VLOOKUP($A63,parlvotes_lh!$A$11:$ZZ$200,186,FALSE)=0,"",VLOOKUP($A63,parlvotes_lh!$A$11:$ZZ$200,186,FALSE)))</f>
        <v/>
      </c>
      <c r="T63" s="195" t="str">
        <f>IF(ISERROR(VLOOKUP($A63,parlvotes_lh!$A$11:$ZZ$200,206,FALSE))=TRUE,"",IF(VLOOKUP($A63,parlvotes_lh!$A$11:$ZZ$200,206,FALSE)=0,"",VLOOKUP($A63,parlvotes_lh!$A$11:$ZZ$200,206,FALSE)))</f>
        <v/>
      </c>
      <c r="U63" s="195" t="str">
        <f>IF(ISERROR(VLOOKUP($A63,parlvotes_lh!$A$11:$ZZ$200,226,FALSE))=TRUE,"",IF(VLOOKUP($A63,parlvotes_lh!$A$11:$ZZ$200,226,FALSE)=0,"",VLOOKUP($A63,parlvotes_lh!$A$11:$ZZ$200,226,FALSE)))</f>
        <v/>
      </c>
      <c r="V63" s="195" t="str">
        <f>IF(ISERROR(VLOOKUP($A63,parlvotes_lh!$A$11:$ZZ$200,246,FALSE))=TRUE,"",IF(VLOOKUP($A63,parlvotes_lh!$A$11:$ZZ$200,246,FALSE)=0,"",VLOOKUP($A63,parlvotes_lh!$A$11:$ZZ$200,246,FALSE)))</f>
        <v/>
      </c>
      <c r="W63" s="195" t="str">
        <f>IF(ISERROR(VLOOKUP($A63,parlvotes_lh!$A$11:$ZZ$200,266,FALSE))=TRUE,"",IF(VLOOKUP($A63,parlvotes_lh!$A$11:$ZZ$200,266,FALSE)=0,"",VLOOKUP($A63,parlvotes_lh!$A$11:$ZZ$200,266,FALSE)))</f>
        <v/>
      </c>
      <c r="X63" s="195" t="str">
        <f>IF(ISERROR(VLOOKUP($A63,parlvotes_lh!$A$11:$ZZ$200,286,FALSE))=TRUE,"",IF(VLOOKUP($A63,parlvotes_lh!$A$11:$ZZ$200,286,FALSE)=0,"",VLOOKUP($A63,parlvotes_lh!$A$11:$ZZ$200,286,FALSE)))</f>
        <v/>
      </c>
      <c r="Y63" s="195" t="str">
        <f>IF(ISERROR(VLOOKUP($A63,parlvotes_lh!$A$11:$ZZ$200,306,FALSE))=TRUE,"",IF(VLOOKUP($A63,parlvotes_lh!$A$11:$ZZ$200,306,FALSE)=0,"",VLOOKUP($A63,parlvotes_lh!$A$11:$ZZ$200,306,FALSE)))</f>
        <v/>
      </c>
      <c r="Z63" s="195" t="str">
        <f>IF(ISERROR(VLOOKUP($A63,parlvotes_lh!$A$11:$ZZ$200,326,FALSE))=TRUE,"",IF(VLOOKUP($A63,parlvotes_lh!$A$11:$ZZ$200,326,FALSE)=0,"",VLOOKUP($A63,parlvotes_lh!$A$11:$ZZ$200,326,FALSE)))</f>
        <v/>
      </c>
      <c r="AA63" s="195" t="str">
        <f>IF(ISERROR(VLOOKUP($A63,parlvotes_lh!$A$11:$ZZ$200,346,FALSE))=TRUE,"",IF(VLOOKUP($A63,parlvotes_lh!$A$11:$ZZ$200,346,FALSE)=0,"",VLOOKUP($A63,parlvotes_lh!$A$11:$ZZ$200,346,FALSE)))</f>
        <v/>
      </c>
      <c r="AB63" s="195" t="str">
        <f>IF(ISERROR(VLOOKUP($A63,parlvotes_lh!$A$11:$ZZ$200,366,FALSE))=TRUE,"",IF(VLOOKUP($A63,parlvotes_lh!$A$11:$ZZ$200,366,FALSE)=0,"",VLOOKUP($A63,parlvotes_lh!$A$11:$ZZ$200,366,FALSE)))</f>
        <v/>
      </c>
      <c r="AC63" s="195" t="str">
        <f>IF(ISERROR(VLOOKUP($A63,parlvotes_lh!$A$11:$ZZ$200,386,FALSE))=TRUE,"",IF(VLOOKUP($A63,parlvotes_lh!$A$11:$ZZ$200,386,FALSE)=0,"",VLOOKUP($A63,parlvotes_lh!$A$11:$ZZ$200,386,FALSE)))</f>
        <v/>
      </c>
    </row>
    <row r="64" spans="1:29" ht="13.5" customHeight="1">
      <c r="A64" s="189" t="str">
        <f>IF(info_parties!A64="","",info_parties!A64)</f>
        <v/>
      </c>
      <c r="B64" s="101" t="str">
        <f>IF(A64="","",MID(info_weblinks!$C$3,32,3))</f>
        <v/>
      </c>
      <c r="C64" s="101" t="str">
        <f>IF(info_parties!G64="","",info_parties!G64)</f>
        <v/>
      </c>
      <c r="D64" s="101" t="str">
        <f>IF(info_parties!K64="","",info_parties!K64)</f>
        <v/>
      </c>
      <c r="E64" s="101" t="str">
        <f>IF(info_parties!H64="","",info_parties!H64)</f>
        <v/>
      </c>
      <c r="F64" s="190" t="str">
        <f t="shared" si="4"/>
        <v/>
      </c>
      <c r="G64" s="191" t="str">
        <f t="shared" si="5"/>
        <v/>
      </c>
      <c r="H64" s="192" t="str">
        <f t="shared" si="6"/>
        <v/>
      </c>
      <c r="I64" s="193" t="str">
        <f t="shared" si="7"/>
        <v/>
      </c>
      <c r="J64" s="194" t="str">
        <f>IF(ISERROR(VLOOKUP($A64,parlvotes_lh!$A$11:$ZZ$200,6,FALSE))=TRUE,"",IF(VLOOKUP($A64,parlvotes_lh!$A$11:$ZZ$200,6,FALSE)=0,"",VLOOKUP($A64,parlvotes_lh!$A$11:$ZZ$200,6,FALSE)))</f>
        <v/>
      </c>
      <c r="K64" s="194" t="str">
        <f>IF(ISERROR(VLOOKUP($A64,parlvotes_lh!$A$11:$ZZ$200,26,FALSE))=TRUE,"",IF(VLOOKUP($A64,parlvotes_lh!$A$11:$ZZ$200,26,FALSE)=0,"",VLOOKUP($A64,parlvotes_lh!$A$11:$ZZ$200,26,FALSE)))</f>
        <v/>
      </c>
      <c r="L64" s="194" t="str">
        <f>IF(ISERROR(VLOOKUP($A64,parlvotes_lh!$A$11:$ZZ$200,46,FALSE))=TRUE,"",IF(VLOOKUP($A64,parlvotes_lh!$A$11:$ZZ$200,46,FALSE)=0,"",VLOOKUP($A64,parlvotes_lh!$A$11:$ZZ$200,46,FALSE)))</f>
        <v/>
      </c>
      <c r="M64" s="194" t="str">
        <f>IF(ISERROR(VLOOKUP($A64,parlvotes_lh!$A$11:$ZZ$200,66,FALSE))=TRUE,"",IF(VLOOKUP($A64,parlvotes_lh!$A$11:$ZZ$200,66,FALSE)=0,"",VLOOKUP($A64,parlvotes_lh!$A$11:$ZZ$200,66,FALSE)))</f>
        <v/>
      </c>
      <c r="N64" s="194" t="str">
        <f>IF(ISERROR(VLOOKUP($A64,parlvotes_lh!$A$11:$ZZ$200,86,FALSE))=TRUE,"",IF(VLOOKUP($A64,parlvotes_lh!$A$11:$ZZ$200,86,FALSE)=0,"",VLOOKUP($A64,parlvotes_lh!$A$11:$ZZ$200,86,FALSE)))</f>
        <v/>
      </c>
      <c r="O64" s="194" t="str">
        <f>IF(ISERROR(VLOOKUP($A64,parlvotes_lh!$A$11:$ZZ$200,106,FALSE))=TRUE,"",IF(VLOOKUP($A64,parlvotes_lh!$A$11:$ZZ$200,106,FALSE)=0,"",VLOOKUP($A64,parlvotes_lh!$A$11:$ZZ$200,106,FALSE)))</f>
        <v/>
      </c>
      <c r="P64" s="194" t="str">
        <f>IF(ISERROR(VLOOKUP($A64,parlvotes_lh!$A$11:$ZZ$200,126,FALSE))=TRUE,"",IF(VLOOKUP($A64,parlvotes_lh!$A$11:$ZZ$200,126,FALSE)=0,"",VLOOKUP($A64,parlvotes_lh!$A$11:$ZZ$200,126,FALSE)))</f>
        <v/>
      </c>
      <c r="Q64" s="195" t="str">
        <f>IF(ISERROR(VLOOKUP($A64,parlvotes_lh!$A$11:$ZZ$200,146,FALSE))=TRUE,"",IF(VLOOKUP($A64,parlvotes_lh!$A$11:$ZZ$200,146,FALSE)=0,"",VLOOKUP($A64,parlvotes_lh!$A$11:$ZZ$200,146,FALSE)))</f>
        <v/>
      </c>
      <c r="R64" s="195" t="str">
        <f>IF(ISERROR(VLOOKUP($A64,parlvotes_lh!$A$11:$ZZ$200,166,FALSE))=TRUE,"",IF(VLOOKUP($A64,parlvotes_lh!$A$11:$ZZ$200,166,FALSE)=0,"",VLOOKUP($A64,parlvotes_lh!$A$11:$ZZ$200,166,FALSE)))</f>
        <v/>
      </c>
      <c r="S64" s="195" t="str">
        <f>IF(ISERROR(VLOOKUP($A64,parlvotes_lh!$A$11:$ZZ$200,186,FALSE))=TRUE,"",IF(VLOOKUP($A64,parlvotes_lh!$A$11:$ZZ$200,186,FALSE)=0,"",VLOOKUP($A64,parlvotes_lh!$A$11:$ZZ$200,186,FALSE)))</f>
        <v/>
      </c>
      <c r="T64" s="195" t="str">
        <f>IF(ISERROR(VLOOKUP($A64,parlvotes_lh!$A$11:$ZZ$200,206,FALSE))=TRUE,"",IF(VLOOKUP($A64,parlvotes_lh!$A$11:$ZZ$200,206,FALSE)=0,"",VLOOKUP($A64,parlvotes_lh!$A$11:$ZZ$200,206,FALSE)))</f>
        <v/>
      </c>
      <c r="U64" s="195" t="str">
        <f>IF(ISERROR(VLOOKUP($A64,parlvotes_lh!$A$11:$ZZ$200,226,FALSE))=TRUE,"",IF(VLOOKUP($A64,parlvotes_lh!$A$11:$ZZ$200,226,FALSE)=0,"",VLOOKUP($A64,parlvotes_lh!$A$11:$ZZ$200,226,FALSE)))</f>
        <v/>
      </c>
      <c r="V64" s="195" t="str">
        <f>IF(ISERROR(VLOOKUP($A64,parlvotes_lh!$A$11:$ZZ$200,246,FALSE))=TRUE,"",IF(VLOOKUP($A64,parlvotes_lh!$A$11:$ZZ$200,246,FALSE)=0,"",VLOOKUP($A64,parlvotes_lh!$A$11:$ZZ$200,246,FALSE)))</f>
        <v/>
      </c>
      <c r="W64" s="195" t="str">
        <f>IF(ISERROR(VLOOKUP($A64,parlvotes_lh!$A$11:$ZZ$200,266,FALSE))=TRUE,"",IF(VLOOKUP($A64,parlvotes_lh!$A$11:$ZZ$200,266,FALSE)=0,"",VLOOKUP($A64,parlvotes_lh!$A$11:$ZZ$200,266,FALSE)))</f>
        <v/>
      </c>
      <c r="X64" s="195" t="str">
        <f>IF(ISERROR(VLOOKUP($A64,parlvotes_lh!$A$11:$ZZ$200,286,FALSE))=TRUE,"",IF(VLOOKUP($A64,parlvotes_lh!$A$11:$ZZ$200,286,FALSE)=0,"",VLOOKUP($A64,parlvotes_lh!$A$11:$ZZ$200,286,FALSE)))</f>
        <v/>
      </c>
      <c r="Y64" s="195" t="str">
        <f>IF(ISERROR(VLOOKUP($A64,parlvotes_lh!$A$11:$ZZ$200,306,FALSE))=TRUE,"",IF(VLOOKUP($A64,parlvotes_lh!$A$11:$ZZ$200,306,FALSE)=0,"",VLOOKUP($A64,parlvotes_lh!$A$11:$ZZ$200,306,FALSE)))</f>
        <v/>
      </c>
      <c r="Z64" s="195" t="str">
        <f>IF(ISERROR(VLOOKUP($A64,parlvotes_lh!$A$11:$ZZ$200,326,FALSE))=TRUE,"",IF(VLOOKUP($A64,parlvotes_lh!$A$11:$ZZ$200,326,FALSE)=0,"",VLOOKUP($A64,parlvotes_lh!$A$11:$ZZ$200,326,FALSE)))</f>
        <v/>
      </c>
      <c r="AA64" s="195" t="str">
        <f>IF(ISERROR(VLOOKUP($A64,parlvotes_lh!$A$11:$ZZ$200,346,FALSE))=TRUE,"",IF(VLOOKUP($A64,parlvotes_lh!$A$11:$ZZ$200,346,FALSE)=0,"",VLOOKUP($A64,parlvotes_lh!$A$11:$ZZ$200,346,FALSE)))</f>
        <v/>
      </c>
      <c r="AB64" s="195" t="str">
        <f>IF(ISERROR(VLOOKUP($A64,parlvotes_lh!$A$11:$ZZ$200,366,FALSE))=TRUE,"",IF(VLOOKUP($A64,parlvotes_lh!$A$11:$ZZ$200,366,FALSE)=0,"",VLOOKUP($A64,parlvotes_lh!$A$11:$ZZ$200,366,FALSE)))</f>
        <v/>
      </c>
      <c r="AC64" s="195" t="str">
        <f>IF(ISERROR(VLOOKUP($A64,parlvotes_lh!$A$11:$ZZ$200,386,FALSE))=TRUE,"",IF(VLOOKUP($A64,parlvotes_lh!$A$11:$ZZ$200,386,FALSE)=0,"",VLOOKUP($A64,parlvotes_lh!$A$11:$ZZ$200,386,FALSE)))</f>
        <v/>
      </c>
    </row>
    <row r="65" spans="1:29" ht="13.5" customHeight="1">
      <c r="A65" s="189" t="str">
        <f>IF(info_parties!A65="","",info_parties!A65)</f>
        <v/>
      </c>
      <c r="B65" s="101" t="str">
        <f>IF(A65="","",MID(info_weblinks!$C$3,32,3))</f>
        <v/>
      </c>
      <c r="C65" s="101" t="str">
        <f>IF(info_parties!G65="","",info_parties!G65)</f>
        <v/>
      </c>
      <c r="D65" s="101" t="str">
        <f>IF(info_parties!K65="","",info_parties!K65)</f>
        <v/>
      </c>
      <c r="E65" s="101" t="str">
        <f>IF(info_parties!H65="","",info_parties!H65)</f>
        <v/>
      </c>
      <c r="F65" s="190" t="str">
        <f t="shared" si="4"/>
        <v/>
      </c>
      <c r="G65" s="191" t="str">
        <f t="shared" si="5"/>
        <v/>
      </c>
      <c r="H65" s="192" t="str">
        <f t="shared" si="6"/>
        <v/>
      </c>
      <c r="I65" s="193" t="str">
        <f t="shared" si="7"/>
        <v/>
      </c>
      <c r="J65" s="194" t="str">
        <f>IF(ISERROR(VLOOKUP($A65,parlvotes_lh!$A$11:$ZZ$200,6,FALSE))=TRUE,"",IF(VLOOKUP($A65,parlvotes_lh!$A$11:$ZZ$200,6,FALSE)=0,"",VLOOKUP($A65,parlvotes_lh!$A$11:$ZZ$200,6,FALSE)))</f>
        <v/>
      </c>
      <c r="K65" s="194" t="str">
        <f>IF(ISERROR(VLOOKUP($A65,parlvotes_lh!$A$11:$ZZ$200,26,FALSE))=TRUE,"",IF(VLOOKUP($A65,parlvotes_lh!$A$11:$ZZ$200,26,FALSE)=0,"",VLOOKUP($A65,parlvotes_lh!$A$11:$ZZ$200,26,FALSE)))</f>
        <v/>
      </c>
      <c r="L65" s="194" t="str">
        <f>IF(ISERROR(VLOOKUP($A65,parlvotes_lh!$A$11:$ZZ$200,46,FALSE))=TRUE,"",IF(VLOOKUP($A65,parlvotes_lh!$A$11:$ZZ$200,46,FALSE)=0,"",VLOOKUP($A65,parlvotes_lh!$A$11:$ZZ$200,46,FALSE)))</f>
        <v/>
      </c>
      <c r="M65" s="194" t="str">
        <f>IF(ISERROR(VLOOKUP($A65,parlvotes_lh!$A$11:$ZZ$200,66,FALSE))=TRUE,"",IF(VLOOKUP($A65,parlvotes_lh!$A$11:$ZZ$200,66,FALSE)=0,"",VLOOKUP($A65,parlvotes_lh!$A$11:$ZZ$200,66,FALSE)))</f>
        <v/>
      </c>
      <c r="N65" s="194" t="str">
        <f>IF(ISERROR(VLOOKUP($A65,parlvotes_lh!$A$11:$ZZ$200,86,FALSE))=TRUE,"",IF(VLOOKUP($A65,parlvotes_lh!$A$11:$ZZ$200,86,FALSE)=0,"",VLOOKUP($A65,parlvotes_lh!$A$11:$ZZ$200,86,FALSE)))</f>
        <v/>
      </c>
      <c r="O65" s="194" t="str">
        <f>IF(ISERROR(VLOOKUP($A65,parlvotes_lh!$A$11:$ZZ$200,106,FALSE))=TRUE,"",IF(VLOOKUP($A65,parlvotes_lh!$A$11:$ZZ$200,106,FALSE)=0,"",VLOOKUP($A65,parlvotes_lh!$A$11:$ZZ$200,106,FALSE)))</f>
        <v/>
      </c>
      <c r="P65" s="194" t="str">
        <f>IF(ISERROR(VLOOKUP($A65,parlvotes_lh!$A$11:$ZZ$200,126,FALSE))=TRUE,"",IF(VLOOKUP($A65,parlvotes_lh!$A$11:$ZZ$200,126,FALSE)=0,"",VLOOKUP($A65,parlvotes_lh!$A$11:$ZZ$200,126,FALSE)))</f>
        <v/>
      </c>
      <c r="Q65" s="195" t="str">
        <f>IF(ISERROR(VLOOKUP($A65,parlvotes_lh!$A$11:$ZZ$200,146,FALSE))=TRUE,"",IF(VLOOKUP($A65,parlvotes_lh!$A$11:$ZZ$200,146,FALSE)=0,"",VLOOKUP($A65,parlvotes_lh!$A$11:$ZZ$200,146,FALSE)))</f>
        <v/>
      </c>
      <c r="R65" s="195" t="str">
        <f>IF(ISERROR(VLOOKUP($A65,parlvotes_lh!$A$11:$ZZ$200,166,FALSE))=TRUE,"",IF(VLOOKUP($A65,parlvotes_lh!$A$11:$ZZ$200,166,FALSE)=0,"",VLOOKUP($A65,parlvotes_lh!$A$11:$ZZ$200,166,FALSE)))</f>
        <v/>
      </c>
      <c r="S65" s="195" t="str">
        <f>IF(ISERROR(VLOOKUP($A65,parlvotes_lh!$A$11:$ZZ$200,186,FALSE))=TRUE,"",IF(VLOOKUP($A65,parlvotes_lh!$A$11:$ZZ$200,186,FALSE)=0,"",VLOOKUP($A65,parlvotes_lh!$A$11:$ZZ$200,186,FALSE)))</f>
        <v/>
      </c>
      <c r="T65" s="195" t="str">
        <f>IF(ISERROR(VLOOKUP($A65,parlvotes_lh!$A$11:$ZZ$200,206,FALSE))=TRUE,"",IF(VLOOKUP($A65,parlvotes_lh!$A$11:$ZZ$200,206,FALSE)=0,"",VLOOKUP($A65,parlvotes_lh!$A$11:$ZZ$200,206,FALSE)))</f>
        <v/>
      </c>
      <c r="U65" s="195" t="str">
        <f>IF(ISERROR(VLOOKUP($A65,parlvotes_lh!$A$11:$ZZ$200,226,FALSE))=TRUE,"",IF(VLOOKUP($A65,parlvotes_lh!$A$11:$ZZ$200,226,FALSE)=0,"",VLOOKUP($A65,parlvotes_lh!$A$11:$ZZ$200,226,FALSE)))</f>
        <v/>
      </c>
      <c r="V65" s="195" t="str">
        <f>IF(ISERROR(VLOOKUP($A65,parlvotes_lh!$A$11:$ZZ$200,246,FALSE))=TRUE,"",IF(VLOOKUP($A65,parlvotes_lh!$A$11:$ZZ$200,246,FALSE)=0,"",VLOOKUP($A65,parlvotes_lh!$A$11:$ZZ$200,246,FALSE)))</f>
        <v/>
      </c>
      <c r="W65" s="195" t="str">
        <f>IF(ISERROR(VLOOKUP($A65,parlvotes_lh!$A$11:$ZZ$200,266,FALSE))=TRUE,"",IF(VLOOKUP($A65,parlvotes_lh!$A$11:$ZZ$200,266,FALSE)=0,"",VLOOKUP($A65,parlvotes_lh!$A$11:$ZZ$200,266,FALSE)))</f>
        <v/>
      </c>
      <c r="X65" s="195" t="str">
        <f>IF(ISERROR(VLOOKUP($A65,parlvotes_lh!$A$11:$ZZ$200,286,FALSE))=TRUE,"",IF(VLOOKUP($A65,parlvotes_lh!$A$11:$ZZ$200,286,FALSE)=0,"",VLOOKUP($A65,parlvotes_lh!$A$11:$ZZ$200,286,FALSE)))</f>
        <v/>
      </c>
      <c r="Y65" s="195" t="str">
        <f>IF(ISERROR(VLOOKUP($A65,parlvotes_lh!$A$11:$ZZ$200,306,FALSE))=TRUE,"",IF(VLOOKUP($A65,parlvotes_lh!$A$11:$ZZ$200,306,FALSE)=0,"",VLOOKUP($A65,parlvotes_lh!$A$11:$ZZ$200,306,FALSE)))</f>
        <v/>
      </c>
      <c r="Z65" s="195" t="str">
        <f>IF(ISERROR(VLOOKUP($A65,parlvotes_lh!$A$11:$ZZ$200,326,FALSE))=TRUE,"",IF(VLOOKUP($A65,parlvotes_lh!$A$11:$ZZ$200,326,FALSE)=0,"",VLOOKUP($A65,parlvotes_lh!$A$11:$ZZ$200,326,FALSE)))</f>
        <v/>
      </c>
      <c r="AA65" s="195" t="str">
        <f>IF(ISERROR(VLOOKUP($A65,parlvotes_lh!$A$11:$ZZ$200,346,FALSE))=TRUE,"",IF(VLOOKUP($A65,parlvotes_lh!$A$11:$ZZ$200,346,FALSE)=0,"",VLOOKUP($A65,parlvotes_lh!$A$11:$ZZ$200,346,FALSE)))</f>
        <v/>
      </c>
      <c r="AB65" s="195" t="str">
        <f>IF(ISERROR(VLOOKUP($A65,parlvotes_lh!$A$11:$ZZ$200,366,FALSE))=TRUE,"",IF(VLOOKUP($A65,parlvotes_lh!$A$11:$ZZ$200,366,FALSE)=0,"",VLOOKUP($A65,parlvotes_lh!$A$11:$ZZ$200,366,FALSE)))</f>
        <v/>
      </c>
      <c r="AC65" s="195" t="str">
        <f>IF(ISERROR(VLOOKUP($A65,parlvotes_lh!$A$11:$ZZ$200,386,FALSE))=TRUE,"",IF(VLOOKUP($A65,parlvotes_lh!$A$11:$ZZ$200,386,FALSE)=0,"",VLOOKUP($A65,parlvotes_lh!$A$11:$ZZ$200,386,FALSE)))</f>
        <v/>
      </c>
    </row>
    <row r="66" spans="1:29" ht="13.5" customHeight="1">
      <c r="A66" s="189" t="str">
        <f>IF(info_parties!A66="","",info_parties!A66)</f>
        <v/>
      </c>
      <c r="B66" s="101" t="str">
        <f>IF(A66="","",MID(info_weblinks!$C$3,32,3))</f>
        <v/>
      </c>
      <c r="C66" s="101" t="str">
        <f>IF(info_parties!G66="","",info_parties!G66)</f>
        <v/>
      </c>
      <c r="D66" s="101" t="str">
        <f>IF(info_parties!K66="","",info_parties!K66)</f>
        <v/>
      </c>
      <c r="E66" s="101" t="str">
        <f>IF(info_parties!H66="","",info_parties!H66)</f>
        <v/>
      </c>
      <c r="F66" s="190" t="str">
        <f t="shared" ref="F66:F97" si="8">IF(MAX(J66:AC66)=0,"",INDEX(J$1:AC$1,MATCH(TRUE,INDEX((J66:AC66&lt;&gt;""),0),0)))</f>
        <v/>
      </c>
      <c r="G66" s="191" t="str">
        <f t="shared" ref="G66:G97" si="9">IF(MAX(J66:AC66)=0,"",INDEX(J$1:AC$1,1,MATCH(LOOKUP(9.99+307,J66:AC66),J66:AC66,0)))</f>
        <v/>
      </c>
      <c r="H66" s="192" t="str">
        <f t="shared" ref="H66:H97" si="10">IF(MAX(J66:AC66)=0,"",MAX(J66:AC66))</f>
        <v/>
      </c>
      <c r="I66" s="193" t="str">
        <f t="shared" ref="I66:I97" si="11">IF(H66="","",INDEX(J$1:AC$1,1,MATCH(H66,J66:AC66,0)))</f>
        <v/>
      </c>
      <c r="J66" s="194" t="str">
        <f>IF(ISERROR(VLOOKUP($A66,parlvotes_lh!$A$11:$ZZ$200,6,FALSE))=TRUE,"",IF(VLOOKUP($A66,parlvotes_lh!$A$11:$ZZ$200,6,FALSE)=0,"",VLOOKUP($A66,parlvotes_lh!$A$11:$ZZ$200,6,FALSE)))</f>
        <v/>
      </c>
      <c r="K66" s="194" t="str">
        <f>IF(ISERROR(VLOOKUP($A66,parlvotes_lh!$A$11:$ZZ$200,26,FALSE))=TRUE,"",IF(VLOOKUP($A66,parlvotes_lh!$A$11:$ZZ$200,26,FALSE)=0,"",VLOOKUP($A66,parlvotes_lh!$A$11:$ZZ$200,26,FALSE)))</f>
        <v/>
      </c>
      <c r="L66" s="194" t="str">
        <f>IF(ISERROR(VLOOKUP($A66,parlvotes_lh!$A$11:$ZZ$200,46,FALSE))=TRUE,"",IF(VLOOKUP($A66,parlvotes_lh!$A$11:$ZZ$200,46,FALSE)=0,"",VLOOKUP($A66,parlvotes_lh!$A$11:$ZZ$200,46,FALSE)))</f>
        <v/>
      </c>
      <c r="M66" s="194" t="str">
        <f>IF(ISERROR(VLOOKUP($A66,parlvotes_lh!$A$11:$ZZ$200,66,FALSE))=TRUE,"",IF(VLOOKUP($A66,parlvotes_lh!$A$11:$ZZ$200,66,FALSE)=0,"",VLOOKUP($A66,parlvotes_lh!$A$11:$ZZ$200,66,FALSE)))</f>
        <v/>
      </c>
      <c r="N66" s="194" t="str">
        <f>IF(ISERROR(VLOOKUP($A66,parlvotes_lh!$A$11:$ZZ$200,86,FALSE))=TRUE,"",IF(VLOOKUP($A66,parlvotes_lh!$A$11:$ZZ$200,86,FALSE)=0,"",VLOOKUP($A66,parlvotes_lh!$A$11:$ZZ$200,86,FALSE)))</f>
        <v/>
      </c>
      <c r="O66" s="194" t="str">
        <f>IF(ISERROR(VLOOKUP($A66,parlvotes_lh!$A$11:$ZZ$200,106,FALSE))=TRUE,"",IF(VLOOKUP($A66,parlvotes_lh!$A$11:$ZZ$200,106,FALSE)=0,"",VLOOKUP($A66,parlvotes_lh!$A$11:$ZZ$200,106,FALSE)))</f>
        <v/>
      </c>
      <c r="P66" s="194" t="str">
        <f>IF(ISERROR(VLOOKUP($A66,parlvotes_lh!$A$11:$ZZ$200,126,FALSE))=TRUE,"",IF(VLOOKUP($A66,parlvotes_lh!$A$11:$ZZ$200,126,FALSE)=0,"",VLOOKUP($A66,parlvotes_lh!$A$11:$ZZ$200,126,FALSE)))</f>
        <v/>
      </c>
      <c r="Q66" s="195" t="str">
        <f>IF(ISERROR(VLOOKUP($A66,parlvotes_lh!$A$11:$ZZ$200,146,FALSE))=TRUE,"",IF(VLOOKUP($A66,parlvotes_lh!$A$11:$ZZ$200,146,FALSE)=0,"",VLOOKUP($A66,parlvotes_lh!$A$11:$ZZ$200,146,FALSE)))</f>
        <v/>
      </c>
      <c r="R66" s="195" t="str">
        <f>IF(ISERROR(VLOOKUP($A66,parlvotes_lh!$A$11:$ZZ$200,166,FALSE))=TRUE,"",IF(VLOOKUP($A66,parlvotes_lh!$A$11:$ZZ$200,166,FALSE)=0,"",VLOOKUP($A66,parlvotes_lh!$A$11:$ZZ$200,166,FALSE)))</f>
        <v/>
      </c>
      <c r="S66" s="195" t="str">
        <f>IF(ISERROR(VLOOKUP($A66,parlvotes_lh!$A$11:$ZZ$200,186,FALSE))=TRUE,"",IF(VLOOKUP($A66,parlvotes_lh!$A$11:$ZZ$200,186,FALSE)=0,"",VLOOKUP($A66,parlvotes_lh!$A$11:$ZZ$200,186,FALSE)))</f>
        <v/>
      </c>
      <c r="T66" s="195" t="str">
        <f>IF(ISERROR(VLOOKUP($A66,parlvotes_lh!$A$11:$ZZ$200,206,FALSE))=TRUE,"",IF(VLOOKUP($A66,parlvotes_lh!$A$11:$ZZ$200,206,FALSE)=0,"",VLOOKUP($A66,parlvotes_lh!$A$11:$ZZ$200,206,FALSE)))</f>
        <v/>
      </c>
      <c r="U66" s="195" t="str">
        <f>IF(ISERROR(VLOOKUP($A66,parlvotes_lh!$A$11:$ZZ$200,226,FALSE))=TRUE,"",IF(VLOOKUP($A66,parlvotes_lh!$A$11:$ZZ$200,226,FALSE)=0,"",VLOOKUP($A66,parlvotes_lh!$A$11:$ZZ$200,226,FALSE)))</f>
        <v/>
      </c>
      <c r="V66" s="195" t="str">
        <f>IF(ISERROR(VLOOKUP($A66,parlvotes_lh!$A$11:$ZZ$200,246,FALSE))=TRUE,"",IF(VLOOKUP($A66,parlvotes_lh!$A$11:$ZZ$200,246,FALSE)=0,"",VLOOKUP($A66,parlvotes_lh!$A$11:$ZZ$200,246,FALSE)))</f>
        <v/>
      </c>
      <c r="W66" s="195" t="str">
        <f>IF(ISERROR(VLOOKUP($A66,parlvotes_lh!$A$11:$ZZ$200,266,FALSE))=TRUE,"",IF(VLOOKUP($A66,parlvotes_lh!$A$11:$ZZ$200,266,FALSE)=0,"",VLOOKUP($A66,parlvotes_lh!$A$11:$ZZ$200,266,FALSE)))</f>
        <v/>
      </c>
      <c r="X66" s="195" t="str">
        <f>IF(ISERROR(VLOOKUP($A66,parlvotes_lh!$A$11:$ZZ$200,286,FALSE))=TRUE,"",IF(VLOOKUP($A66,parlvotes_lh!$A$11:$ZZ$200,286,FALSE)=0,"",VLOOKUP($A66,parlvotes_lh!$A$11:$ZZ$200,286,FALSE)))</f>
        <v/>
      </c>
      <c r="Y66" s="195" t="str">
        <f>IF(ISERROR(VLOOKUP($A66,parlvotes_lh!$A$11:$ZZ$200,306,FALSE))=TRUE,"",IF(VLOOKUP($A66,parlvotes_lh!$A$11:$ZZ$200,306,FALSE)=0,"",VLOOKUP($A66,parlvotes_lh!$A$11:$ZZ$200,306,FALSE)))</f>
        <v/>
      </c>
      <c r="Z66" s="195" t="str">
        <f>IF(ISERROR(VLOOKUP($A66,parlvotes_lh!$A$11:$ZZ$200,326,FALSE))=TRUE,"",IF(VLOOKUP($A66,parlvotes_lh!$A$11:$ZZ$200,326,FALSE)=0,"",VLOOKUP($A66,parlvotes_lh!$A$11:$ZZ$200,326,FALSE)))</f>
        <v/>
      </c>
      <c r="AA66" s="195" t="str">
        <f>IF(ISERROR(VLOOKUP($A66,parlvotes_lh!$A$11:$ZZ$200,346,FALSE))=TRUE,"",IF(VLOOKUP($A66,parlvotes_lh!$A$11:$ZZ$200,346,FALSE)=0,"",VLOOKUP($A66,parlvotes_lh!$A$11:$ZZ$200,346,FALSE)))</f>
        <v/>
      </c>
      <c r="AB66" s="195" t="str">
        <f>IF(ISERROR(VLOOKUP($A66,parlvotes_lh!$A$11:$ZZ$200,366,FALSE))=TRUE,"",IF(VLOOKUP($A66,parlvotes_lh!$A$11:$ZZ$200,366,FALSE)=0,"",VLOOKUP($A66,parlvotes_lh!$A$11:$ZZ$200,366,FALSE)))</f>
        <v/>
      </c>
      <c r="AC66" s="195" t="str">
        <f>IF(ISERROR(VLOOKUP($A66,parlvotes_lh!$A$11:$ZZ$200,386,FALSE))=TRUE,"",IF(VLOOKUP($A66,parlvotes_lh!$A$11:$ZZ$200,386,FALSE)=0,"",VLOOKUP($A66,parlvotes_lh!$A$11:$ZZ$200,386,FALSE)))</f>
        <v/>
      </c>
    </row>
    <row r="67" spans="1:29" ht="13.5" customHeight="1">
      <c r="A67" s="189" t="str">
        <f>IF(info_parties!A67="","",info_parties!A67)</f>
        <v/>
      </c>
      <c r="B67" s="101" t="str">
        <f>IF(A67="","",MID(info_weblinks!$C$3,32,3))</f>
        <v/>
      </c>
      <c r="C67" s="101" t="str">
        <f>IF(info_parties!G67="","",info_parties!G67)</f>
        <v/>
      </c>
      <c r="D67" s="101" t="str">
        <f>IF(info_parties!K67="","",info_parties!K67)</f>
        <v/>
      </c>
      <c r="E67" s="101" t="str">
        <f>IF(info_parties!H67="","",info_parties!H67)</f>
        <v/>
      </c>
      <c r="F67" s="190" t="str">
        <f t="shared" si="8"/>
        <v/>
      </c>
      <c r="G67" s="191" t="str">
        <f t="shared" si="9"/>
        <v/>
      </c>
      <c r="H67" s="192" t="str">
        <f t="shared" si="10"/>
        <v/>
      </c>
      <c r="I67" s="193" t="str">
        <f t="shared" si="11"/>
        <v/>
      </c>
      <c r="J67" s="194" t="str">
        <f>IF(ISERROR(VLOOKUP($A67,parlvotes_lh!$A$11:$ZZ$200,6,FALSE))=TRUE,"",IF(VLOOKUP($A67,parlvotes_lh!$A$11:$ZZ$200,6,FALSE)=0,"",VLOOKUP($A67,parlvotes_lh!$A$11:$ZZ$200,6,FALSE)))</f>
        <v/>
      </c>
      <c r="K67" s="194" t="str">
        <f>IF(ISERROR(VLOOKUP($A67,parlvotes_lh!$A$11:$ZZ$200,26,FALSE))=TRUE,"",IF(VLOOKUP($A67,parlvotes_lh!$A$11:$ZZ$200,26,FALSE)=0,"",VLOOKUP($A67,parlvotes_lh!$A$11:$ZZ$200,26,FALSE)))</f>
        <v/>
      </c>
      <c r="L67" s="194" t="str">
        <f>IF(ISERROR(VLOOKUP($A67,parlvotes_lh!$A$11:$ZZ$200,46,FALSE))=TRUE,"",IF(VLOOKUP($A67,parlvotes_lh!$A$11:$ZZ$200,46,FALSE)=0,"",VLOOKUP($A67,parlvotes_lh!$A$11:$ZZ$200,46,FALSE)))</f>
        <v/>
      </c>
      <c r="M67" s="194" t="str">
        <f>IF(ISERROR(VLOOKUP($A67,parlvotes_lh!$A$11:$ZZ$200,66,FALSE))=TRUE,"",IF(VLOOKUP($A67,parlvotes_lh!$A$11:$ZZ$200,66,FALSE)=0,"",VLOOKUP($A67,parlvotes_lh!$A$11:$ZZ$200,66,FALSE)))</f>
        <v/>
      </c>
      <c r="N67" s="194" t="str">
        <f>IF(ISERROR(VLOOKUP($A67,parlvotes_lh!$A$11:$ZZ$200,86,FALSE))=TRUE,"",IF(VLOOKUP($A67,parlvotes_lh!$A$11:$ZZ$200,86,FALSE)=0,"",VLOOKUP($A67,parlvotes_lh!$A$11:$ZZ$200,86,FALSE)))</f>
        <v/>
      </c>
      <c r="O67" s="194" t="str">
        <f>IF(ISERROR(VLOOKUP($A67,parlvotes_lh!$A$11:$ZZ$200,106,FALSE))=TRUE,"",IF(VLOOKUP($A67,parlvotes_lh!$A$11:$ZZ$200,106,FALSE)=0,"",VLOOKUP($A67,parlvotes_lh!$A$11:$ZZ$200,106,FALSE)))</f>
        <v/>
      </c>
      <c r="P67" s="194" t="str">
        <f>IF(ISERROR(VLOOKUP($A67,parlvotes_lh!$A$11:$ZZ$200,126,FALSE))=TRUE,"",IF(VLOOKUP($A67,parlvotes_lh!$A$11:$ZZ$200,126,FALSE)=0,"",VLOOKUP($A67,parlvotes_lh!$A$11:$ZZ$200,126,FALSE)))</f>
        <v/>
      </c>
      <c r="Q67" s="195" t="str">
        <f>IF(ISERROR(VLOOKUP($A67,parlvotes_lh!$A$11:$ZZ$200,146,FALSE))=TRUE,"",IF(VLOOKUP($A67,parlvotes_lh!$A$11:$ZZ$200,146,FALSE)=0,"",VLOOKUP($A67,parlvotes_lh!$A$11:$ZZ$200,146,FALSE)))</f>
        <v/>
      </c>
      <c r="R67" s="195" t="str">
        <f>IF(ISERROR(VLOOKUP($A67,parlvotes_lh!$A$11:$ZZ$200,166,FALSE))=TRUE,"",IF(VLOOKUP($A67,parlvotes_lh!$A$11:$ZZ$200,166,FALSE)=0,"",VLOOKUP($A67,parlvotes_lh!$A$11:$ZZ$200,166,FALSE)))</f>
        <v/>
      </c>
      <c r="S67" s="195" t="str">
        <f>IF(ISERROR(VLOOKUP($A67,parlvotes_lh!$A$11:$ZZ$200,186,FALSE))=TRUE,"",IF(VLOOKUP($A67,parlvotes_lh!$A$11:$ZZ$200,186,FALSE)=0,"",VLOOKUP($A67,parlvotes_lh!$A$11:$ZZ$200,186,FALSE)))</f>
        <v/>
      </c>
      <c r="T67" s="195" t="str">
        <f>IF(ISERROR(VLOOKUP($A67,parlvotes_lh!$A$11:$ZZ$200,206,FALSE))=TRUE,"",IF(VLOOKUP($A67,parlvotes_lh!$A$11:$ZZ$200,206,FALSE)=0,"",VLOOKUP($A67,parlvotes_lh!$A$11:$ZZ$200,206,FALSE)))</f>
        <v/>
      </c>
      <c r="U67" s="195" t="str">
        <f>IF(ISERROR(VLOOKUP($A67,parlvotes_lh!$A$11:$ZZ$200,226,FALSE))=TRUE,"",IF(VLOOKUP($A67,parlvotes_lh!$A$11:$ZZ$200,226,FALSE)=0,"",VLOOKUP($A67,parlvotes_lh!$A$11:$ZZ$200,226,FALSE)))</f>
        <v/>
      </c>
      <c r="V67" s="195" t="str">
        <f>IF(ISERROR(VLOOKUP($A67,parlvotes_lh!$A$11:$ZZ$200,246,FALSE))=TRUE,"",IF(VLOOKUP($A67,parlvotes_lh!$A$11:$ZZ$200,246,FALSE)=0,"",VLOOKUP($A67,parlvotes_lh!$A$11:$ZZ$200,246,FALSE)))</f>
        <v/>
      </c>
      <c r="W67" s="195" t="str">
        <f>IF(ISERROR(VLOOKUP($A67,parlvotes_lh!$A$11:$ZZ$200,266,FALSE))=TRUE,"",IF(VLOOKUP($A67,parlvotes_lh!$A$11:$ZZ$200,266,FALSE)=0,"",VLOOKUP($A67,parlvotes_lh!$A$11:$ZZ$200,266,FALSE)))</f>
        <v/>
      </c>
      <c r="X67" s="195" t="str">
        <f>IF(ISERROR(VLOOKUP($A67,parlvotes_lh!$A$11:$ZZ$200,286,FALSE))=TRUE,"",IF(VLOOKUP($A67,parlvotes_lh!$A$11:$ZZ$200,286,FALSE)=0,"",VLOOKUP($A67,parlvotes_lh!$A$11:$ZZ$200,286,FALSE)))</f>
        <v/>
      </c>
      <c r="Y67" s="195" t="str">
        <f>IF(ISERROR(VLOOKUP($A67,parlvotes_lh!$A$11:$ZZ$200,306,FALSE))=TRUE,"",IF(VLOOKUP($A67,parlvotes_lh!$A$11:$ZZ$200,306,FALSE)=0,"",VLOOKUP($A67,parlvotes_lh!$A$11:$ZZ$200,306,FALSE)))</f>
        <v/>
      </c>
      <c r="Z67" s="195" t="str">
        <f>IF(ISERROR(VLOOKUP($A67,parlvotes_lh!$A$11:$ZZ$200,326,FALSE))=TRUE,"",IF(VLOOKUP($A67,parlvotes_lh!$A$11:$ZZ$200,326,FALSE)=0,"",VLOOKUP($A67,parlvotes_lh!$A$11:$ZZ$200,326,FALSE)))</f>
        <v/>
      </c>
      <c r="AA67" s="195" t="str">
        <f>IF(ISERROR(VLOOKUP($A67,parlvotes_lh!$A$11:$ZZ$200,346,FALSE))=TRUE,"",IF(VLOOKUP($A67,parlvotes_lh!$A$11:$ZZ$200,346,FALSE)=0,"",VLOOKUP($A67,parlvotes_lh!$A$11:$ZZ$200,346,FALSE)))</f>
        <v/>
      </c>
      <c r="AB67" s="195" t="str">
        <f>IF(ISERROR(VLOOKUP($A67,parlvotes_lh!$A$11:$ZZ$200,366,FALSE))=TRUE,"",IF(VLOOKUP($A67,parlvotes_lh!$A$11:$ZZ$200,366,FALSE)=0,"",VLOOKUP($A67,parlvotes_lh!$A$11:$ZZ$200,366,FALSE)))</f>
        <v/>
      </c>
      <c r="AC67" s="195" t="str">
        <f>IF(ISERROR(VLOOKUP($A67,parlvotes_lh!$A$11:$ZZ$200,386,FALSE))=TRUE,"",IF(VLOOKUP($A67,parlvotes_lh!$A$11:$ZZ$200,386,FALSE)=0,"",VLOOKUP($A67,parlvotes_lh!$A$11:$ZZ$200,386,FALSE)))</f>
        <v/>
      </c>
    </row>
    <row r="68" spans="1:29" ht="13.5" customHeight="1">
      <c r="A68" s="189" t="str">
        <f>IF(info_parties!A68="","",info_parties!A68)</f>
        <v/>
      </c>
      <c r="B68" s="101" t="str">
        <f>IF(A68="","",MID(info_weblinks!$C$3,32,3))</f>
        <v/>
      </c>
      <c r="C68" s="101" t="str">
        <f>IF(info_parties!G68="","",info_parties!G68)</f>
        <v/>
      </c>
      <c r="D68" s="101" t="str">
        <f>IF(info_parties!K68="","",info_parties!K68)</f>
        <v/>
      </c>
      <c r="E68" s="101" t="str">
        <f>IF(info_parties!H68="","",info_parties!H68)</f>
        <v/>
      </c>
      <c r="F68" s="190" t="str">
        <f t="shared" si="8"/>
        <v/>
      </c>
      <c r="G68" s="191" t="str">
        <f t="shared" si="9"/>
        <v/>
      </c>
      <c r="H68" s="192" t="str">
        <f t="shared" si="10"/>
        <v/>
      </c>
      <c r="I68" s="193" t="str">
        <f t="shared" si="11"/>
        <v/>
      </c>
      <c r="J68" s="194" t="str">
        <f>IF(ISERROR(VLOOKUP($A68,parlvotes_lh!$A$11:$ZZ$200,6,FALSE))=TRUE,"",IF(VLOOKUP($A68,parlvotes_lh!$A$11:$ZZ$200,6,FALSE)=0,"",VLOOKUP($A68,parlvotes_lh!$A$11:$ZZ$200,6,FALSE)))</f>
        <v/>
      </c>
      <c r="K68" s="194" t="str">
        <f>IF(ISERROR(VLOOKUP($A68,parlvotes_lh!$A$11:$ZZ$200,26,FALSE))=TRUE,"",IF(VLOOKUP($A68,parlvotes_lh!$A$11:$ZZ$200,26,FALSE)=0,"",VLOOKUP($A68,parlvotes_lh!$A$11:$ZZ$200,26,FALSE)))</f>
        <v/>
      </c>
      <c r="L68" s="194" t="str">
        <f>IF(ISERROR(VLOOKUP($A68,parlvotes_lh!$A$11:$ZZ$200,46,FALSE))=TRUE,"",IF(VLOOKUP($A68,parlvotes_lh!$A$11:$ZZ$200,46,FALSE)=0,"",VLOOKUP($A68,parlvotes_lh!$A$11:$ZZ$200,46,FALSE)))</f>
        <v/>
      </c>
      <c r="M68" s="194" t="str">
        <f>IF(ISERROR(VLOOKUP($A68,parlvotes_lh!$A$11:$ZZ$200,66,FALSE))=TRUE,"",IF(VLOOKUP($A68,parlvotes_lh!$A$11:$ZZ$200,66,FALSE)=0,"",VLOOKUP($A68,parlvotes_lh!$A$11:$ZZ$200,66,FALSE)))</f>
        <v/>
      </c>
      <c r="N68" s="194" t="str">
        <f>IF(ISERROR(VLOOKUP($A68,parlvotes_lh!$A$11:$ZZ$200,86,FALSE))=TRUE,"",IF(VLOOKUP($A68,parlvotes_lh!$A$11:$ZZ$200,86,FALSE)=0,"",VLOOKUP($A68,parlvotes_lh!$A$11:$ZZ$200,86,FALSE)))</f>
        <v/>
      </c>
      <c r="O68" s="194" t="str">
        <f>IF(ISERROR(VLOOKUP($A68,parlvotes_lh!$A$11:$ZZ$200,106,FALSE))=TRUE,"",IF(VLOOKUP($A68,parlvotes_lh!$A$11:$ZZ$200,106,FALSE)=0,"",VLOOKUP($A68,parlvotes_lh!$A$11:$ZZ$200,106,FALSE)))</f>
        <v/>
      </c>
      <c r="P68" s="194" t="str">
        <f>IF(ISERROR(VLOOKUP($A68,parlvotes_lh!$A$11:$ZZ$200,126,FALSE))=TRUE,"",IF(VLOOKUP($A68,parlvotes_lh!$A$11:$ZZ$200,126,FALSE)=0,"",VLOOKUP($A68,parlvotes_lh!$A$11:$ZZ$200,126,FALSE)))</f>
        <v/>
      </c>
      <c r="Q68" s="195" t="str">
        <f>IF(ISERROR(VLOOKUP($A68,parlvotes_lh!$A$11:$ZZ$200,146,FALSE))=TRUE,"",IF(VLOOKUP($A68,parlvotes_lh!$A$11:$ZZ$200,146,FALSE)=0,"",VLOOKUP($A68,parlvotes_lh!$A$11:$ZZ$200,146,FALSE)))</f>
        <v/>
      </c>
      <c r="R68" s="195" t="str">
        <f>IF(ISERROR(VLOOKUP($A68,parlvotes_lh!$A$11:$ZZ$200,166,FALSE))=TRUE,"",IF(VLOOKUP($A68,parlvotes_lh!$A$11:$ZZ$200,166,FALSE)=0,"",VLOOKUP($A68,parlvotes_lh!$A$11:$ZZ$200,166,FALSE)))</f>
        <v/>
      </c>
      <c r="S68" s="195" t="str">
        <f>IF(ISERROR(VLOOKUP($A68,parlvotes_lh!$A$11:$ZZ$200,186,FALSE))=TRUE,"",IF(VLOOKUP($A68,parlvotes_lh!$A$11:$ZZ$200,186,FALSE)=0,"",VLOOKUP($A68,parlvotes_lh!$A$11:$ZZ$200,186,FALSE)))</f>
        <v/>
      </c>
      <c r="T68" s="195" t="str">
        <f>IF(ISERROR(VLOOKUP($A68,parlvotes_lh!$A$11:$ZZ$200,206,FALSE))=TRUE,"",IF(VLOOKUP($A68,parlvotes_lh!$A$11:$ZZ$200,206,FALSE)=0,"",VLOOKUP($A68,parlvotes_lh!$A$11:$ZZ$200,206,FALSE)))</f>
        <v/>
      </c>
      <c r="U68" s="195" t="str">
        <f>IF(ISERROR(VLOOKUP($A68,parlvotes_lh!$A$11:$ZZ$200,226,FALSE))=TRUE,"",IF(VLOOKUP($A68,parlvotes_lh!$A$11:$ZZ$200,226,FALSE)=0,"",VLOOKUP($A68,parlvotes_lh!$A$11:$ZZ$200,226,FALSE)))</f>
        <v/>
      </c>
      <c r="V68" s="195" t="str">
        <f>IF(ISERROR(VLOOKUP($A68,parlvotes_lh!$A$11:$ZZ$200,246,FALSE))=TRUE,"",IF(VLOOKUP($A68,parlvotes_lh!$A$11:$ZZ$200,246,FALSE)=0,"",VLOOKUP($A68,parlvotes_lh!$A$11:$ZZ$200,246,FALSE)))</f>
        <v/>
      </c>
      <c r="W68" s="195" t="str">
        <f>IF(ISERROR(VLOOKUP($A68,parlvotes_lh!$A$11:$ZZ$200,266,FALSE))=TRUE,"",IF(VLOOKUP($A68,parlvotes_lh!$A$11:$ZZ$200,266,FALSE)=0,"",VLOOKUP($A68,parlvotes_lh!$A$11:$ZZ$200,266,FALSE)))</f>
        <v/>
      </c>
      <c r="X68" s="195" t="str">
        <f>IF(ISERROR(VLOOKUP($A68,parlvotes_lh!$A$11:$ZZ$200,286,FALSE))=TRUE,"",IF(VLOOKUP($A68,parlvotes_lh!$A$11:$ZZ$200,286,FALSE)=0,"",VLOOKUP($A68,parlvotes_lh!$A$11:$ZZ$200,286,FALSE)))</f>
        <v/>
      </c>
      <c r="Y68" s="195" t="str">
        <f>IF(ISERROR(VLOOKUP($A68,parlvotes_lh!$A$11:$ZZ$200,306,FALSE))=TRUE,"",IF(VLOOKUP($A68,parlvotes_lh!$A$11:$ZZ$200,306,FALSE)=0,"",VLOOKUP($A68,parlvotes_lh!$A$11:$ZZ$200,306,FALSE)))</f>
        <v/>
      </c>
      <c r="Z68" s="195" t="str">
        <f>IF(ISERROR(VLOOKUP($A68,parlvotes_lh!$A$11:$ZZ$200,326,FALSE))=TRUE,"",IF(VLOOKUP($A68,parlvotes_lh!$A$11:$ZZ$200,326,FALSE)=0,"",VLOOKUP($A68,parlvotes_lh!$A$11:$ZZ$200,326,FALSE)))</f>
        <v/>
      </c>
      <c r="AA68" s="195" t="str">
        <f>IF(ISERROR(VLOOKUP($A68,parlvotes_lh!$A$11:$ZZ$200,346,FALSE))=TRUE,"",IF(VLOOKUP($A68,parlvotes_lh!$A$11:$ZZ$200,346,FALSE)=0,"",VLOOKUP($A68,parlvotes_lh!$A$11:$ZZ$200,346,FALSE)))</f>
        <v/>
      </c>
      <c r="AB68" s="195" t="str">
        <f>IF(ISERROR(VLOOKUP($A68,parlvotes_lh!$A$11:$ZZ$200,366,FALSE))=TRUE,"",IF(VLOOKUP($A68,parlvotes_lh!$A$11:$ZZ$200,366,FALSE)=0,"",VLOOKUP($A68,parlvotes_lh!$A$11:$ZZ$200,366,FALSE)))</f>
        <v/>
      </c>
      <c r="AC68" s="195" t="str">
        <f>IF(ISERROR(VLOOKUP($A68,parlvotes_lh!$A$11:$ZZ$200,386,FALSE))=TRUE,"",IF(VLOOKUP($A68,parlvotes_lh!$A$11:$ZZ$200,386,FALSE)=0,"",VLOOKUP($A68,parlvotes_lh!$A$11:$ZZ$200,386,FALSE)))</f>
        <v/>
      </c>
    </row>
    <row r="69" spans="1:29" ht="13.5" customHeight="1">
      <c r="A69" s="189" t="str">
        <f>IF(info_parties!A69="","",info_parties!A69)</f>
        <v/>
      </c>
      <c r="B69" s="101" t="str">
        <f>IF(A69="","",MID(info_weblinks!$C$3,32,3))</f>
        <v/>
      </c>
      <c r="C69" s="101" t="str">
        <f>IF(info_parties!G69="","",info_parties!G69)</f>
        <v/>
      </c>
      <c r="D69" s="101" t="str">
        <f>IF(info_parties!K69="","",info_parties!K69)</f>
        <v/>
      </c>
      <c r="E69" s="101" t="str">
        <f>IF(info_parties!H69="","",info_parties!H69)</f>
        <v/>
      </c>
      <c r="F69" s="190" t="str">
        <f t="shared" si="8"/>
        <v/>
      </c>
      <c r="G69" s="191" t="str">
        <f t="shared" si="9"/>
        <v/>
      </c>
      <c r="H69" s="192" t="str">
        <f t="shared" si="10"/>
        <v/>
      </c>
      <c r="I69" s="193" t="str">
        <f t="shared" si="11"/>
        <v/>
      </c>
      <c r="J69" s="194" t="str">
        <f>IF(ISERROR(VLOOKUP($A69,parlvotes_lh!$A$11:$ZZ$200,6,FALSE))=TRUE,"",IF(VLOOKUP($A69,parlvotes_lh!$A$11:$ZZ$200,6,FALSE)=0,"",VLOOKUP($A69,parlvotes_lh!$A$11:$ZZ$200,6,FALSE)))</f>
        <v/>
      </c>
      <c r="K69" s="194" t="str">
        <f>IF(ISERROR(VLOOKUP($A69,parlvotes_lh!$A$11:$ZZ$200,26,FALSE))=TRUE,"",IF(VLOOKUP($A69,parlvotes_lh!$A$11:$ZZ$200,26,FALSE)=0,"",VLOOKUP($A69,parlvotes_lh!$A$11:$ZZ$200,26,FALSE)))</f>
        <v/>
      </c>
      <c r="L69" s="194" t="str">
        <f>IF(ISERROR(VLOOKUP($A69,parlvotes_lh!$A$11:$ZZ$200,46,FALSE))=TRUE,"",IF(VLOOKUP($A69,parlvotes_lh!$A$11:$ZZ$200,46,FALSE)=0,"",VLOOKUP($A69,parlvotes_lh!$A$11:$ZZ$200,46,FALSE)))</f>
        <v/>
      </c>
      <c r="M69" s="194" t="str">
        <f>IF(ISERROR(VLOOKUP($A69,parlvotes_lh!$A$11:$ZZ$200,66,FALSE))=TRUE,"",IF(VLOOKUP($A69,parlvotes_lh!$A$11:$ZZ$200,66,FALSE)=0,"",VLOOKUP($A69,parlvotes_lh!$A$11:$ZZ$200,66,FALSE)))</f>
        <v/>
      </c>
      <c r="N69" s="194" t="str">
        <f>IF(ISERROR(VLOOKUP($A69,parlvotes_lh!$A$11:$ZZ$200,86,FALSE))=TRUE,"",IF(VLOOKUP($A69,parlvotes_lh!$A$11:$ZZ$200,86,FALSE)=0,"",VLOOKUP($A69,parlvotes_lh!$A$11:$ZZ$200,86,FALSE)))</f>
        <v/>
      </c>
      <c r="O69" s="194" t="str">
        <f>IF(ISERROR(VLOOKUP($A69,parlvotes_lh!$A$11:$ZZ$200,106,FALSE))=TRUE,"",IF(VLOOKUP($A69,parlvotes_lh!$A$11:$ZZ$200,106,FALSE)=0,"",VLOOKUP($A69,parlvotes_lh!$A$11:$ZZ$200,106,FALSE)))</f>
        <v/>
      </c>
      <c r="P69" s="194" t="str">
        <f>IF(ISERROR(VLOOKUP($A69,parlvotes_lh!$A$11:$ZZ$200,126,FALSE))=TRUE,"",IF(VLOOKUP($A69,parlvotes_lh!$A$11:$ZZ$200,126,FALSE)=0,"",VLOOKUP($A69,parlvotes_lh!$A$11:$ZZ$200,126,FALSE)))</f>
        <v/>
      </c>
      <c r="Q69" s="195" t="str">
        <f>IF(ISERROR(VLOOKUP($A69,parlvotes_lh!$A$11:$ZZ$200,146,FALSE))=TRUE,"",IF(VLOOKUP($A69,parlvotes_lh!$A$11:$ZZ$200,146,FALSE)=0,"",VLOOKUP($A69,parlvotes_lh!$A$11:$ZZ$200,146,FALSE)))</f>
        <v/>
      </c>
      <c r="R69" s="195" t="str">
        <f>IF(ISERROR(VLOOKUP($A69,parlvotes_lh!$A$11:$ZZ$200,166,FALSE))=TRUE,"",IF(VLOOKUP($A69,parlvotes_lh!$A$11:$ZZ$200,166,FALSE)=0,"",VLOOKUP($A69,parlvotes_lh!$A$11:$ZZ$200,166,FALSE)))</f>
        <v/>
      </c>
      <c r="S69" s="195" t="str">
        <f>IF(ISERROR(VLOOKUP($A69,parlvotes_lh!$A$11:$ZZ$200,186,FALSE))=TRUE,"",IF(VLOOKUP($A69,parlvotes_lh!$A$11:$ZZ$200,186,FALSE)=0,"",VLOOKUP($A69,parlvotes_lh!$A$11:$ZZ$200,186,FALSE)))</f>
        <v/>
      </c>
      <c r="T69" s="195" t="str">
        <f>IF(ISERROR(VLOOKUP($A69,parlvotes_lh!$A$11:$ZZ$200,206,FALSE))=TRUE,"",IF(VLOOKUP($A69,parlvotes_lh!$A$11:$ZZ$200,206,FALSE)=0,"",VLOOKUP($A69,parlvotes_lh!$A$11:$ZZ$200,206,FALSE)))</f>
        <v/>
      </c>
      <c r="U69" s="195" t="str">
        <f>IF(ISERROR(VLOOKUP($A69,parlvotes_lh!$A$11:$ZZ$200,226,FALSE))=TRUE,"",IF(VLOOKUP($A69,parlvotes_lh!$A$11:$ZZ$200,226,FALSE)=0,"",VLOOKUP($A69,parlvotes_lh!$A$11:$ZZ$200,226,FALSE)))</f>
        <v/>
      </c>
      <c r="V69" s="195" t="str">
        <f>IF(ISERROR(VLOOKUP($A69,parlvotes_lh!$A$11:$ZZ$200,246,FALSE))=TRUE,"",IF(VLOOKUP($A69,parlvotes_lh!$A$11:$ZZ$200,246,FALSE)=0,"",VLOOKUP($A69,parlvotes_lh!$A$11:$ZZ$200,246,FALSE)))</f>
        <v/>
      </c>
      <c r="W69" s="195" t="str">
        <f>IF(ISERROR(VLOOKUP($A69,parlvotes_lh!$A$11:$ZZ$200,266,FALSE))=TRUE,"",IF(VLOOKUP($A69,parlvotes_lh!$A$11:$ZZ$200,266,FALSE)=0,"",VLOOKUP($A69,parlvotes_lh!$A$11:$ZZ$200,266,FALSE)))</f>
        <v/>
      </c>
      <c r="X69" s="195" t="str">
        <f>IF(ISERROR(VLOOKUP($A69,parlvotes_lh!$A$11:$ZZ$200,286,FALSE))=TRUE,"",IF(VLOOKUP($A69,parlvotes_lh!$A$11:$ZZ$200,286,FALSE)=0,"",VLOOKUP($A69,parlvotes_lh!$A$11:$ZZ$200,286,FALSE)))</f>
        <v/>
      </c>
      <c r="Y69" s="195" t="str">
        <f>IF(ISERROR(VLOOKUP($A69,parlvotes_lh!$A$11:$ZZ$200,306,FALSE))=TRUE,"",IF(VLOOKUP($A69,parlvotes_lh!$A$11:$ZZ$200,306,FALSE)=0,"",VLOOKUP($A69,parlvotes_lh!$A$11:$ZZ$200,306,FALSE)))</f>
        <v/>
      </c>
      <c r="Z69" s="195" t="str">
        <f>IF(ISERROR(VLOOKUP($A69,parlvotes_lh!$A$11:$ZZ$200,326,FALSE))=TRUE,"",IF(VLOOKUP($A69,parlvotes_lh!$A$11:$ZZ$200,326,FALSE)=0,"",VLOOKUP($A69,parlvotes_lh!$A$11:$ZZ$200,326,FALSE)))</f>
        <v/>
      </c>
      <c r="AA69" s="195" t="str">
        <f>IF(ISERROR(VLOOKUP($A69,parlvotes_lh!$A$11:$ZZ$200,346,FALSE))=TRUE,"",IF(VLOOKUP($A69,parlvotes_lh!$A$11:$ZZ$200,346,FALSE)=0,"",VLOOKUP($A69,parlvotes_lh!$A$11:$ZZ$200,346,FALSE)))</f>
        <v/>
      </c>
      <c r="AB69" s="195" t="str">
        <f>IF(ISERROR(VLOOKUP($A69,parlvotes_lh!$A$11:$ZZ$200,366,FALSE))=TRUE,"",IF(VLOOKUP($A69,parlvotes_lh!$A$11:$ZZ$200,366,FALSE)=0,"",VLOOKUP($A69,parlvotes_lh!$A$11:$ZZ$200,366,FALSE)))</f>
        <v/>
      </c>
      <c r="AC69" s="195" t="str">
        <f>IF(ISERROR(VLOOKUP($A69,parlvotes_lh!$A$11:$ZZ$200,386,FALSE))=TRUE,"",IF(VLOOKUP($A69,parlvotes_lh!$A$11:$ZZ$200,386,FALSE)=0,"",VLOOKUP($A69,parlvotes_lh!$A$11:$ZZ$200,386,FALSE)))</f>
        <v/>
      </c>
    </row>
    <row r="70" spans="1:29" ht="13.5" customHeight="1">
      <c r="A70" s="189" t="str">
        <f>IF(info_parties!A70="","",info_parties!A70)</f>
        <v/>
      </c>
      <c r="B70" s="101" t="str">
        <f>IF(A70="","",MID(info_weblinks!$C$3,32,3))</f>
        <v/>
      </c>
      <c r="C70" s="101" t="str">
        <f>IF(info_parties!G70="","",info_parties!G70)</f>
        <v/>
      </c>
      <c r="D70" s="101" t="str">
        <f>IF(info_parties!K70="","",info_parties!K70)</f>
        <v/>
      </c>
      <c r="E70" s="101" t="str">
        <f>IF(info_parties!H70="","",info_parties!H70)</f>
        <v/>
      </c>
      <c r="F70" s="190" t="str">
        <f t="shared" si="8"/>
        <v/>
      </c>
      <c r="G70" s="191" t="str">
        <f t="shared" si="9"/>
        <v/>
      </c>
      <c r="H70" s="192" t="str">
        <f t="shared" si="10"/>
        <v/>
      </c>
      <c r="I70" s="193" t="str">
        <f t="shared" si="11"/>
        <v/>
      </c>
      <c r="J70" s="194" t="str">
        <f>IF(ISERROR(VLOOKUP($A70,parlvotes_lh!$A$11:$ZZ$200,6,FALSE))=TRUE,"",IF(VLOOKUP($A70,parlvotes_lh!$A$11:$ZZ$200,6,FALSE)=0,"",VLOOKUP($A70,parlvotes_lh!$A$11:$ZZ$200,6,FALSE)))</f>
        <v/>
      </c>
      <c r="K70" s="194" t="str">
        <f>IF(ISERROR(VLOOKUP($A70,parlvotes_lh!$A$11:$ZZ$200,26,FALSE))=TRUE,"",IF(VLOOKUP($A70,parlvotes_lh!$A$11:$ZZ$200,26,FALSE)=0,"",VLOOKUP($A70,parlvotes_lh!$A$11:$ZZ$200,26,FALSE)))</f>
        <v/>
      </c>
      <c r="L70" s="194" t="str">
        <f>IF(ISERROR(VLOOKUP($A70,parlvotes_lh!$A$11:$ZZ$200,46,FALSE))=TRUE,"",IF(VLOOKUP($A70,parlvotes_lh!$A$11:$ZZ$200,46,FALSE)=0,"",VLOOKUP($A70,parlvotes_lh!$A$11:$ZZ$200,46,FALSE)))</f>
        <v/>
      </c>
      <c r="M70" s="194" t="str">
        <f>IF(ISERROR(VLOOKUP($A70,parlvotes_lh!$A$11:$ZZ$200,66,FALSE))=TRUE,"",IF(VLOOKUP($A70,parlvotes_lh!$A$11:$ZZ$200,66,FALSE)=0,"",VLOOKUP($A70,parlvotes_lh!$A$11:$ZZ$200,66,FALSE)))</f>
        <v/>
      </c>
      <c r="N70" s="194" t="str">
        <f>IF(ISERROR(VLOOKUP($A70,parlvotes_lh!$A$11:$ZZ$200,86,FALSE))=TRUE,"",IF(VLOOKUP($A70,parlvotes_lh!$A$11:$ZZ$200,86,FALSE)=0,"",VLOOKUP($A70,parlvotes_lh!$A$11:$ZZ$200,86,FALSE)))</f>
        <v/>
      </c>
      <c r="O70" s="194" t="str">
        <f>IF(ISERROR(VLOOKUP($A70,parlvotes_lh!$A$11:$ZZ$200,106,FALSE))=TRUE,"",IF(VLOOKUP($A70,parlvotes_lh!$A$11:$ZZ$200,106,FALSE)=0,"",VLOOKUP($A70,parlvotes_lh!$A$11:$ZZ$200,106,FALSE)))</f>
        <v/>
      </c>
      <c r="P70" s="194" t="str">
        <f>IF(ISERROR(VLOOKUP($A70,parlvotes_lh!$A$11:$ZZ$200,126,FALSE))=TRUE,"",IF(VLOOKUP($A70,parlvotes_lh!$A$11:$ZZ$200,126,FALSE)=0,"",VLOOKUP($A70,parlvotes_lh!$A$11:$ZZ$200,126,FALSE)))</f>
        <v/>
      </c>
      <c r="Q70" s="195" t="str">
        <f>IF(ISERROR(VLOOKUP($A70,parlvotes_lh!$A$11:$ZZ$200,146,FALSE))=TRUE,"",IF(VLOOKUP($A70,parlvotes_lh!$A$11:$ZZ$200,146,FALSE)=0,"",VLOOKUP($A70,parlvotes_lh!$A$11:$ZZ$200,146,FALSE)))</f>
        <v/>
      </c>
      <c r="R70" s="195" t="str">
        <f>IF(ISERROR(VLOOKUP($A70,parlvotes_lh!$A$11:$ZZ$200,166,FALSE))=TRUE,"",IF(VLOOKUP($A70,parlvotes_lh!$A$11:$ZZ$200,166,FALSE)=0,"",VLOOKUP($A70,parlvotes_lh!$A$11:$ZZ$200,166,FALSE)))</f>
        <v/>
      </c>
      <c r="S70" s="195" t="str">
        <f>IF(ISERROR(VLOOKUP($A70,parlvotes_lh!$A$11:$ZZ$200,186,FALSE))=TRUE,"",IF(VLOOKUP($A70,parlvotes_lh!$A$11:$ZZ$200,186,FALSE)=0,"",VLOOKUP($A70,parlvotes_lh!$A$11:$ZZ$200,186,FALSE)))</f>
        <v/>
      </c>
      <c r="T70" s="195" t="str">
        <f>IF(ISERROR(VLOOKUP($A70,parlvotes_lh!$A$11:$ZZ$200,206,FALSE))=TRUE,"",IF(VLOOKUP($A70,parlvotes_lh!$A$11:$ZZ$200,206,FALSE)=0,"",VLOOKUP($A70,parlvotes_lh!$A$11:$ZZ$200,206,FALSE)))</f>
        <v/>
      </c>
      <c r="U70" s="195" t="str">
        <f>IF(ISERROR(VLOOKUP($A70,parlvotes_lh!$A$11:$ZZ$200,226,FALSE))=TRUE,"",IF(VLOOKUP($A70,parlvotes_lh!$A$11:$ZZ$200,226,FALSE)=0,"",VLOOKUP($A70,parlvotes_lh!$A$11:$ZZ$200,226,FALSE)))</f>
        <v/>
      </c>
      <c r="V70" s="195" t="str">
        <f>IF(ISERROR(VLOOKUP($A70,parlvotes_lh!$A$11:$ZZ$200,246,FALSE))=TRUE,"",IF(VLOOKUP($A70,parlvotes_lh!$A$11:$ZZ$200,246,FALSE)=0,"",VLOOKUP($A70,parlvotes_lh!$A$11:$ZZ$200,246,FALSE)))</f>
        <v/>
      </c>
      <c r="W70" s="195" t="str">
        <f>IF(ISERROR(VLOOKUP($A70,parlvotes_lh!$A$11:$ZZ$200,266,FALSE))=TRUE,"",IF(VLOOKUP($A70,parlvotes_lh!$A$11:$ZZ$200,266,FALSE)=0,"",VLOOKUP($A70,parlvotes_lh!$A$11:$ZZ$200,266,FALSE)))</f>
        <v/>
      </c>
      <c r="X70" s="195" t="str">
        <f>IF(ISERROR(VLOOKUP($A70,parlvotes_lh!$A$11:$ZZ$200,286,FALSE))=TRUE,"",IF(VLOOKUP($A70,parlvotes_lh!$A$11:$ZZ$200,286,FALSE)=0,"",VLOOKUP($A70,parlvotes_lh!$A$11:$ZZ$200,286,FALSE)))</f>
        <v/>
      </c>
      <c r="Y70" s="195" t="str">
        <f>IF(ISERROR(VLOOKUP($A70,parlvotes_lh!$A$11:$ZZ$200,306,FALSE))=TRUE,"",IF(VLOOKUP($A70,parlvotes_lh!$A$11:$ZZ$200,306,FALSE)=0,"",VLOOKUP($A70,parlvotes_lh!$A$11:$ZZ$200,306,FALSE)))</f>
        <v/>
      </c>
      <c r="Z70" s="195" t="str">
        <f>IF(ISERROR(VLOOKUP($A70,parlvotes_lh!$A$11:$ZZ$200,326,FALSE))=TRUE,"",IF(VLOOKUP($A70,parlvotes_lh!$A$11:$ZZ$200,326,FALSE)=0,"",VLOOKUP($A70,parlvotes_lh!$A$11:$ZZ$200,326,FALSE)))</f>
        <v/>
      </c>
      <c r="AA70" s="195" t="str">
        <f>IF(ISERROR(VLOOKUP($A70,parlvotes_lh!$A$11:$ZZ$200,346,FALSE))=TRUE,"",IF(VLOOKUP($A70,parlvotes_lh!$A$11:$ZZ$200,346,FALSE)=0,"",VLOOKUP($A70,parlvotes_lh!$A$11:$ZZ$200,346,FALSE)))</f>
        <v/>
      </c>
      <c r="AB70" s="195" t="str">
        <f>IF(ISERROR(VLOOKUP($A70,parlvotes_lh!$A$11:$ZZ$200,366,FALSE))=TRUE,"",IF(VLOOKUP($A70,parlvotes_lh!$A$11:$ZZ$200,366,FALSE)=0,"",VLOOKUP($A70,parlvotes_lh!$A$11:$ZZ$200,366,FALSE)))</f>
        <v/>
      </c>
      <c r="AC70" s="195" t="str">
        <f>IF(ISERROR(VLOOKUP($A70,parlvotes_lh!$A$11:$ZZ$200,386,FALSE))=TRUE,"",IF(VLOOKUP($A70,parlvotes_lh!$A$11:$ZZ$200,386,FALSE)=0,"",VLOOKUP($A70,parlvotes_lh!$A$11:$ZZ$200,386,FALSE)))</f>
        <v/>
      </c>
    </row>
    <row r="71" spans="1:29" ht="13.5" customHeight="1">
      <c r="A71" s="189" t="str">
        <f>IF(info_parties!A71="","",info_parties!A71)</f>
        <v/>
      </c>
      <c r="B71" s="101" t="str">
        <f>IF(A71="","",MID(info_weblinks!$C$3,32,3))</f>
        <v/>
      </c>
      <c r="C71" s="101" t="str">
        <f>IF(info_parties!G71="","",info_parties!G71)</f>
        <v/>
      </c>
      <c r="D71" s="101" t="str">
        <f>IF(info_parties!K71="","",info_parties!K71)</f>
        <v/>
      </c>
      <c r="E71" s="101" t="str">
        <f>IF(info_parties!H71="","",info_parties!H71)</f>
        <v/>
      </c>
      <c r="F71" s="190" t="str">
        <f t="shared" si="8"/>
        <v/>
      </c>
      <c r="G71" s="191" t="str">
        <f t="shared" si="9"/>
        <v/>
      </c>
      <c r="H71" s="192" t="str">
        <f t="shared" si="10"/>
        <v/>
      </c>
      <c r="I71" s="193" t="str">
        <f t="shared" si="11"/>
        <v/>
      </c>
      <c r="J71" s="194" t="str">
        <f>IF(ISERROR(VLOOKUP($A71,parlvotes_lh!$A$11:$ZZ$200,6,FALSE))=TRUE,"",IF(VLOOKUP($A71,parlvotes_lh!$A$11:$ZZ$200,6,FALSE)=0,"",VLOOKUP($A71,parlvotes_lh!$A$11:$ZZ$200,6,FALSE)))</f>
        <v/>
      </c>
      <c r="K71" s="194" t="str">
        <f>IF(ISERROR(VLOOKUP($A71,parlvotes_lh!$A$11:$ZZ$200,26,FALSE))=TRUE,"",IF(VLOOKUP($A71,parlvotes_lh!$A$11:$ZZ$200,26,FALSE)=0,"",VLOOKUP($A71,parlvotes_lh!$A$11:$ZZ$200,26,FALSE)))</f>
        <v/>
      </c>
      <c r="L71" s="194" t="str">
        <f>IF(ISERROR(VLOOKUP($A71,parlvotes_lh!$A$11:$ZZ$200,46,FALSE))=TRUE,"",IF(VLOOKUP($A71,parlvotes_lh!$A$11:$ZZ$200,46,FALSE)=0,"",VLOOKUP($A71,parlvotes_lh!$A$11:$ZZ$200,46,FALSE)))</f>
        <v/>
      </c>
      <c r="M71" s="194" t="str">
        <f>IF(ISERROR(VLOOKUP($A71,parlvotes_lh!$A$11:$ZZ$200,66,FALSE))=TRUE,"",IF(VLOOKUP($A71,parlvotes_lh!$A$11:$ZZ$200,66,FALSE)=0,"",VLOOKUP($A71,parlvotes_lh!$A$11:$ZZ$200,66,FALSE)))</f>
        <v/>
      </c>
      <c r="N71" s="194" t="str">
        <f>IF(ISERROR(VLOOKUP($A71,parlvotes_lh!$A$11:$ZZ$200,86,FALSE))=TRUE,"",IF(VLOOKUP($A71,parlvotes_lh!$A$11:$ZZ$200,86,FALSE)=0,"",VLOOKUP($A71,parlvotes_lh!$A$11:$ZZ$200,86,FALSE)))</f>
        <v/>
      </c>
      <c r="O71" s="194" t="str">
        <f>IF(ISERROR(VLOOKUP($A71,parlvotes_lh!$A$11:$ZZ$200,106,FALSE))=TRUE,"",IF(VLOOKUP($A71,parlvotes_lh!$A$11:$ZZ$200,106,FALSE)=0,"",VLOOKUP($A71,parlvotes_lh!$A$11:$ZZ$200,106,FALSE)))</f>
        <v/>
      </c>
      <c r="P71" s="194" t="str">
        <f>IF(ISERROR(VLOOKUP($A71,parlvotes_lh!$A$11:$ZZ$200,126,FALSE))=TRUE,"",IF(VLOOKUP($A71,parlvotes_lh!$A$11:$ZZ$200,126,FALSE)=0,"",VLOOKUP($A71,parlvotes_lh!$A$11:$ZZ$200,126,FALSE)))</f>
        <v/>
      </c>
      <c r="Q71" s="195" t="str">
        <f>IF(ISERROR(VLOOKUP($A71,parlvotes_lh!$A$11:$ZZ$200,146,FALSE))=TRUE,"",IF(VLOOKUP($A71,parlvotes_lh!$A$11:$ZZ$200,146,FALSE)=0,"",VLOOKUP($A71,parlvotes_lh!$A$11:$ZZ$200,146,FALSE)))</f>
        <v/>
      </c>
      <c r="R71" s="195" t="str">
        <f>IF(ISERROR(VLOOKUP($A71,parlvotes_lh!$A$11:$ZZ$200,166,FALSE))=TRUE,"",IF(VLOOKUP($A71,parlvotes_lh!$A$11:$ZZ$200,166,FALSE)=0,"",VLOOKUP($A71,parlvotes_lh!$A$11:$ZZ$200,166,FALSE)))</f>
        <v/>
      </c>
      <c r="S71" s="195" t="str">
        <f>IF(ISERROR(VLOOKUP($A71,parlvotes_lh!$A$11:$ZZ$200,186,FALSE))=TRUE,"",IF(VLOOKUP($A71,parlvotes_lh!$A$11:$ZZ$200,186,FALSE)=0,"",VLOOKUP($A71,parlvotes_lh!$A$11:$ZZ$200,186,FALSE)))</f>
        <v/>
      </c>
      <c r="T71" s="195" t="str">
        <f>IF(ISERROR(VLOOKUP($A71,parlvotes_lh!$A$11:$ZZ$200,206,FALSE))=TRUE,"",IF(VLOOKUP($A71,parlvotes_lh!$A$11:$ZZ$200,206,FALSE)=0,"",VLOOKUP($A71,parlvotes_lh!$A$11:$ZZ$200,206,FALSE)))</f>
        <v/>
      </c>
      <c r="U71" s="195" t="str">
        <f>IF(ISERROR(VLOOKUP($A71,parlvotes_lh!$A$11:$ZZ$200,226,FALSE))=TRUE,"",IF(VLOOKUP($A71,parlvotes_lh!$A$11:$ZZ$200,226,FALSE)=0,"",VLOOKUP($A71,parlvotes_lh!$A$11:$ZZ$200,226,FALSE)))</f>
        <v/>
      </c>
      <c r="V71" s="195" t="str">
        <f>IF(ISERROR(VLOOKUP($A71,parlvotes_lh!$A$11:$ZZ$200,246,FALSE))=TRUE,"",IF(VLOOKUP($A71,parlvotes_lh!$A$11:$ZZ$200,246,FALSE)=0,"",VLOOKUP($A71,parlvotes_lh!$A$11:$ZZ$200,246,FALSE)))</f>
        <v/>
      </c>
      <c r="W71" s="195" t="str">
        <f>IF(ISERROR(VLOOKUP($A71,parlvotes_lh!$A$11:$ZZ$200,266,FALSE))=TRUE,"",IF(VLOOKUP($A71,parlvotes_lh!$A$11:$ZZ$200,266,FALSE)=0,"",VLOOKUP($A71,parlvotes_lh!$A$11:$ZZ$200,266,FALSE)))</f>
        <v/>
      </c>
      <c r="X71" s="195" t="str">
        <f>IF(ISERROR(VLOOKUP($A71,parlvotes_lh!$A$11:$ZZ$200,286,FALSE))=TRUE,"",IF(VLOOKUP($A71,parlvotes_lh!$A$11:$ZZ$200,286,FALSE)=0,"",VLOOKUP($A71,parlvotes_lh!$A$11:$ZZ$200,286,FALSE)))</f>
        <v/>
      </c>
      <c r="Y71" s="195" t="str">
        <f>IF(ISERROR(VLOOKUP($A71,parlvotes_lh!$A$11:$ZZ$200,306,FALSE))=TRUE,"",IF(VLOOKUP($A71,parlvotes_lh!$A$11:$ZZ$200,306,FALSE)=0,"",VLOOKUP($A71,parlvotes_lh!$A$11:$ZZ$200,306,FALSE)))</f>
        <v/>
      </c>
      <c r="Z71" s="195" t="str">
        <f>IF(ISERROR(VLOOKUP($A71,parlvotes_lh!$A$11:$ZZ$200,326,FALSE))=TRUE,"",IF(VLOOKUP($A71,parlvotes_lh!$A$11:$ZZ$200,326,FALSE)=0,"",VLOOKUP($A71,parlvotes_lh!$A$11:$ZZ$200,326,FALSE)))</f>
        <v/>
      </c>
      <c r="AA71" s="195" t="str">
        <f>IF(ISERROR(VLOOKUP($A71,parlvotes_lh!$A$11:$ZZ$200,346,FALSE))=TRUE,"",IF(VLOOKUP($A71,parlvotes_lh!$A$11:$ZZ$200,346,FALSE)=0,"",VLOOKUP($A71,parlvotes_lh!$A$11:$ZZ$200,346,FALSE)))</f>
        <v/>
      </c>
      <c r="AB71" s="195" t="str">
        <f>IF(ISERROR(VLOOKUP($A71,parlvotes_lh!$A$11:$ZZ$200,366,FALSE))=TRUE,"",IF(VLOOKUP($A71,parlvotes_lh!$A$11:$ZZ$200,366,FALSE)=0,"",VLOOKUP($A71,parlvotes_lh!$A$11:$ZZ$200,366,FALSE)))</f>
        <v/>
      </c>
      <c r="AC71" s="195" t="str">
        <f>IF(ISERROR(VLOOKUP($A71,parlvotes_lh!$A$11:$ZZ$200,386,FALSE))=TRUE,"",IF(VLOOKUP($A71,parlvotes_lh!$A$11:$ZZ$200,386,FALSE)=0,"",VLOOKUP($A71,parlvotes_lh!$A$11:$ZZ$200,386,FALSE)))</f>
        <v/>
      </c>
    </row>
    <row r="72" spans="1:29" ht="13.5" customHeight="1">
      <c r="A72" s="189" t="str">
        <f>IF(info_parties!A72="","",info_parties!A72)</f>
        <v/>
      </c>
      <c r="B72" s="101" t="str">
        <f>IF(A72="","",MID(info_weblinks!$C$3,32,3))</f>
        <v/>
      </c>
      <c r="C72" s="101" t="str">
        <f>IF(info_parties!G72="","",info_parties!G72)</f>
        <v/>
      </c>
      <c r="D72" s="101" t="str">
        <f>IF(info_parties!K72="","",info_parties!K72)</f>
        <v/>
      </c>
      <c r="E72" s="101" t="str">
        <f>IF(info_parties!H72="","",info_parties!H72)</f>
        <v/>
      </c>
      <c r="F72" s="190" t="str">
        <f t="shared" si="8"/>
        <v/>
      </c>
      <c r="G72" s="191" t="str">
        <f t="shared" si="9"/>
        <v/>
      </c>
      <c r="H72" s="192" t="str">
        <f t="shared" si="10"/>
        <v/>
      </c>
      <c r="I72" s="193" t="str">
        <f t="shared" si="11"/>
        <v/>
      </c>
      <c r="J72" s="194" t="str">
        <f>IF(ISERROR(VLOOKUP($A72,parlvotes_lh!$A$11:$ZZ$200,6,FALSE))=TRUE,"",IF(VLOOKUP($A72,parlvotes_lh!$A$11:$ZZ$200,6,FALSE)=0,"",VLOOKUP($A72,parlvotes_lh!$A$11:$ZZ$200,6,FALSE)))</f>
        <v/>
      </c>
      <c r="K72" s="194" t="str">
        <f>IF(ISERROR(VLOOKUP($A72,parlvotes_lh!$A$11:$ZZ$200,26,FALSE))=TRUE,"",IF(VLOOKUP($A72,parlvotes_lh!$A$11:$ZZ$200,26,FALSE)=0,"",VLOOKUP($A72,parlvotes_lh!$A$11:$ZZ$200,26,FALSE)))</f>
        <v/>
      </c>
      <c r="L72" s="194" t="str">
        <f>IF(ISERROR(VLOOKUP($A72,parlvotes_lh!$A$11:$ZZ$200,46,FALSE))=TRUE,"",IF(VLOOKUP($A72,parlvotes_lh!$A$11:$ZZ$200,46,FALSE)=0,"",VLOOKUP($A72,parlvotes_lh!$A$11:$ZZ$200,46,FALSE)))</f>
        <v/>
      </c>
      <c r="M72" s="194" t="str">
        <f>IF(ISERROR(VLOOKUP($A72,parlvotes_lh!$A$11:$ZZ$200,66,FALSE))=TRUE,"",IF(VLOOKUP($A72,parlvotes_lh!$A$11:$ZZ$200,66,FALSE)=0,"",VLOOKUP($A72,parlvotes_lh!$A$11:$ZZ$200,66,FALSE)))</f>
        <v/>
      </c>
      <c r="N72" s="194" t="str">
        <f>IF(ISERROR(VLOOKUP($A72,parlvotes_lh!$A$11:$ZZ$200,86,FALSE))=TRUE,"",IF(VLOOKUP($A72,parlvotes_lh!$A$11:$ZZ$200,86,FALSE)=0,"",VLOOKUP($A72,parlvotes_lh!$A$11:$ZZ$200,86,FALSE)))</f>
        <v/>
      </c>
      <c r="O72" s="194" t="str">
        <f>IF(ISERROR(VLOOKUP($A72,parlvotes_lh!$A$11:$ZZ$200,106,FALSE))=TRUE,"",IF(VLOOKUP($A72,parlvotes_lh!$A$11:$ZZ$200,106,FALSE)=0,"",VLOOKUP($A72,parlvotes_lh!$A$11:$ZZ$200,106,FALSE)))</f>
        <v/>
      </c>
      <c r="P72" s="194" t="str">
        <f>IF(ISERROR(VLOOKUP($A72,parlvotes_lh!$A$11:$ZZ$200,126,FALSE))=TRUE,"",IF(VLOOKUP($A72,parlvotes_lh!$A$11:$ZZ$200,126,FALSE)=0,"",VLOOKUP($A72,parlvotes_lh!$A$11:$ZZ$200,126,FALSE)))</f>
        <v/>
      </c>
      <c r="Q72" s="195" t="str">
        <f>IF(ISERROR(VLOOKUP($A72,parlvotes_lh!$A$11:$ZZ$200,146,FALSE))=TRUE,"",IF(VLOOKUP($A72,parlvotes_lh!$A$11:$ZZ$200,146,FALSE)=0,"",VLOOKUP($A72,parlvotes_lh!$A$11:$ZZ$200,146,FALSE)))</f>
        <v/>
      </c>
      <c r="R72" s="195" t="str">
        <f>IF(ISERROR(VLOOKUP($A72,parlvotes_lh!$A$11:$ZZ$200,166,FALSE))=TRUE,"",IF(VLOOKUP($A72,parlvotes_lh!$A$11:$ZZ$200,166,FALSE)=0,"",VLOOKUP($A72,parlvotes_lh!$A$11:$ZZ$200,166,FALSE)))</f>
        <v/>
      </c>
      <c r="S72" s="195" t="str">
        <f>IF(ISERROR(VLOOKUP($A72,parlvotes_lh!$A$11:$ZZ$200,186,FALSE))=TRUE,"",IF(VLOOKUP($A72,parlvotes_lh!$A$11:$ZZ$200,186,FALSE)=0,"",VLOOKUP($A72,parlvotes_lh!$A$11:$ZZ$200,186,FALSE)))</f>
        <v/>
      </c>
      <c r="T72" s="195" t="str">
        <f>IF(ISERROR(VLOOKUP($A72,parlvotes_lh!$A$11:$ZZ$200,206,FALSE))=TRUE,"",IF(VLOOKUP($A72,parlvotes_lh!$A$11:$ZZ$200,206,FALSE)=0,"",VLOOKUP($A72,parlvotes_lh!$A$11:$ZZ$200,206,FALSE)))</f>
        <v/>
      </c>
      <c r="U72" s="195" t="str">
        <f>IF(ISERROR(VLOOKUP($A72,parlvotes_lh!$A$11:$ZZ$200,226,FALSE))=TRUE,"",IF(VLOOKUP($A72,parlvotes_lh!$A$11:$ZZ$200,226,FALSE)=0,"",VLOOKUP($A72,parlvotes_lh!$A$11:$ZZ$200,226,FALSE)))</f>
        <v/>
      </c>
      <c r="V72" s="195" t="str">
        <f>IF(ISERROR(VLOOKUP($A72,parlvotes_lh!$A$11:$ZZ$200,246,FALSE))=TRUE,"",IF(VLOOKUP($A72,parlvotes_lh!$A$11:$ZZ$200,246,FALSE)=0,"",VLOOKUP($A72,parlvotes_lh!$A$11:$ZZ$200,246,FALSE)))</f>
        <v/>
      </c>
      <c r="W72" s="195" t="str">
        <f>IF(ISERROR(VLOOKUP($A72,parlvotes_lh!$A$11:$ZZ$200,266,FALSE))=TRUE,"",IF(VLOOKUP($A72,parlvotes_lh!$A$11:$ZZ$200,266,FALSE)=0,"",VLOOKUP($A72,parlvotes_lh!$A$11:$ZZ$200,266,FALSE)))</f>
        <v/>
      </c>
      <c r="X72" s="195" t="str">
        <f>IF(ISERROR(VLOOKUP($A72,parlvotes_lh!$A$11:$ZZ$200,286,FALSE))=TRUE,"",IF(VLOOKUP($A72,parlvotes_lh!$A$11:$ZZ$200,286,FALSE)=0,"",VLOOKUP($A72,parlvotes_lh!$A$11:$ZZ$200,286,FALSE)))</f>
        <v/>
      </c>
      <c r="Y72" s="195" t="str">
        <f>IF(ISERROR(VLOOKUP($A72,parlvotes_lh!$A$11:$ZZ$200,306,FALSE))=TRUE,"",IF(VLOOKUP($A72,parlvotes_lh!$A$11:$ZZ$200,306,FALSE)=0,"",VLOOKUP($A72,parlvotes_lh!$A$11:$ZZ$200,306,FALSE)))</f>
        <v/>
      </c>
      <c r="Z72" s="195" t="str">
        <f>IF(ISERROR(VLOOKUP($A72,parlvotes_lh!$A$11:$ZZ$200,326,FALSE))=TRUE,"",IF(VLOOKUP($A72,parlvotes_lh!$A$11:$ZZ$200,326,FALSE)=0,"",VLOOKUP($A72,parlvotes_lh!$A$11:$ZZ$200,326,FALSE)))</f>
        <v/>
      </c>
      <c r="AA72" s="195" t="str">
        <f>IF(ISERROR(VLOOKUP($A72,parlvotes_lh!$A$11:$ZZ$200,346,FALSE))=TRUE,"",IF(VLOOKUP($A72,parlvotes_lh!$A$11:$ZZ$200,346,FALSE)=0,"",VLOOKUP($A72,parlvotes_lh!$A$11:$ZZ$200,346,FALSE)))</f>
        <v/>
      </c>
      <c r="AB72" s="195" t="str">
        <f>IF(ISERROR(VLOOKUP($A72,parlvotes_lh!$A$11:$ZZ$200,366,FALSE))=TRUE,"",IF(VLOOKUP($A72,parlvotes_lh!$A$11:$ZZ$200,366,FALSE)=0,"",VLOOKUP($A72,parlvotes_lh!$A$11:$ZZ$200,366,FALSE)))</f>
        <v/>
      </c>
      <c r="AC72" s="195" t="str">
        <f>IF(ISERROR(VLOOKUP($A72,parlvotes_lh!$A$11:$ZZ$200,386,FALSE))=TRUE,"",IF(VLOOKUP($A72,parlvotes_lh!$A$11:$ZZ$200,386,FALSE)=0,"",VLOOKUP($A72,parlvotes_lh!$A$11:$ZZ$200,386,FALSE)))</f>
        <v/>
      </c>
    </row>
    <row r="73" spans="1:29" ht="13.5" customHeight="1">
      <c r="A73" s="189" t="str">
        <f>IF(info_parties!A73="","",info_parties!A73)</f>
        <v/>
      </c>
      <c r="B73" s="101" t="str">
        <f>IF(A73="","",MID(info_weblinks!$C$3,32,3))</f>
        <v/>
      </c>
      <c r="C73" s="101" t="str">
        <f>IF(info_parties!G73="","",info_parties!G73)</f>
        <v/>
      </c>
      <c r="D73" s="101" t="str">
        <f>IF(info_parties!K73="","",info_parties!K73)</f>
        <v/>
      </c>
      <c r="E73" s="101" t="str">
        <f>IF(info_parties!H73="","",info_parties!H73)</f>
        <v/>
      </c>
      <c r="F73" s="190" t="str">
        <f t="shared" si="8"/>
        <v/>
      </c>
      <c r="G73" s="191" t="str">
        <f t="shared" si="9"/>
        <v/>
      </c>
      <c r="H73" s="192" t="str">
        <f t="shared" si="10"/>
        <v/>
      </c>
      <c r="I73" s="193" t="str">
        <f t="shared" si="11"/>
        <v/>
      </c>
      <c r="J73" s="194" t="str">
        <f>IF(ISERROR(VLOOKUP($A73,parlvotes_lh!$A$11:$ZZ$200,6,FALSE))=TRUE,"",IF(VLOOKUP($A73,parlvotes_lh!$A$11:$ZZ$200,6,FALSE)=0,"",VLOOKUP($A73,parlvotes_lh!$A$11:$ZZ$200,6,FALSE)))</f>
        <v/>
      </c>
      <c r="K73" s="194" t="str">
        <f>IF(ISERROR(VLOOKUP($A73,parlvotes_lh!$A$11:$ZZ$200,26,FALSE))=TRUE,"",IF(VLOOKUP($A73,parlvotes_lh!$A$11:$ZZ$200,26,FALSE)=0,"",VLOOKUP($A73,parlvotes_lh!$A$11:$ZZ$200,26,FALSE)))</f>
        <v/>
      </c>
      <c r="L73" s="194" t="str">
        <f>IF(ISERROR(VLOOKUP($A73,parlvotes_lh!$A$11:$ZZ$200,46,FALSE))=TRUE,"",IF(VLOOKUP($A73,parlvotes_lh!$A$11:$ZZ$200,46,FALSE)=0,"",VLOOKUP($A73,parlvotes_lh!$A$11:$ZZ$200,46,FALSE)))</f>
        <v/>
      </c>
      <c r="M73" s="194" t="str">
        <f>IF(ISERROR(VLOOKUP($A73,parlvotes_lh!$A$11:$ZZ$200,66,FALSE))=TRUE,"",IF(VLOOKUP($A73,parlvotes_lh!$A$11:$ZZ$200,66,FALSE)=0,"",VLOOKUP($A73,parlvotes_lh!$A$11:$ZZ$200,66,FALSE)))</f>
        <v/>
      </c>
      <c r="N73" s="194" t="str">
        <f>IF(ISERROR(VLOOKUP($A73,parlvotes_lh!$A$11:$ZZ$200,86,FALSE))=TRUE,"",IF(VLOOKUP($A73,parlvotes_lh!$A$11:$ZZ$200,86,FALSE)=0,"",VLOOKUP($A73,parlvotes_lh!$A$11:$ZZ$200,86,FALSE)))</f>
        <v/>
      </c>
      <c r="O73" s="194" t="str">
        <f>IF(ISERROR(VLOOKUP($A73,parlvotes_lh!$A$11:$ZZ$200,106,FALSE))=TRUE,"",IF(VLOOKUP($A73,parlvotes_lh!$A$11:$ZZ$200,106,FALSE)=0,"",VLOOKUP($A73,parlvotes_lh!$A$11:$ZZ$200,106,FALSE)))</f>
        <v/>
      </c>
      <c r="P73" s="194" t="str">
        <f>IF(ISERROR(VLOOKUP($A73,parlvotes_lh!$A$11:$ZZ$200,126,FALSE))=TRUE,"",IF(VLOOKUP($A73,parlvotes_lh!$A$11:$ZZ$200,126,FALSE)=0,"",VLOOKUP($A73,parlvotes_lh!$A$11:$ZZ$200,126,FALSE)))</f>
        <v/>
      </c>
      <c r="Q73" s="195" t="str">
        <f>IF(ISERROR(VLOOKUP($A73,parlvotes_lh!$A$11:$ZZ$200,146,FALSE))=TRUE,"",IF(VLOOKUP($A73,parlvotes_lh!$A$11:$ZZ$200,146,FALSE)=0,"",VLOOKUP($A73,parlvotes_lh!$A$11:$ZZ$200,146,FALSE)))</f>
        <v/>
      </c>
      <c r="R73" s="195" t="str">
        <f>IF(ISERROR(VLOOKUP($A73,parlvotes_lh!$A$11:$ZZ$200,166,FALSE))=TRUE,"",IF(VLOOKUP($A73,parlvotes_lh!$A$11:$ZZ$200,166,FALSE)=0,"",VLOOKUP($A73,parlvotes_lh!$A$11:$ZZ$200,166,FALSE)))</f>
        <v/>
      </c>
      <c r="S73" s="195" t="str">
        <f>IF(ISERROR(VLOOKUP($A73,parlvotes_lh!$A$11:$ZZ$200,186,FALSE))=TRUE,"",IF(VLOOKUP($A73,parlvotes_lh!$A$11:$ZZ$200,186,FALSE)=0,"",VLOOKUP($A73,parlvotes_lh!$A$11:$ZZ$200,186,FALSE)))</f>
        <v/>
      </c>
      <c r="T73" s="195" t="str">
        <f>IF(ISERROR(VLOOKUP($A73,parlvotes_lh!$A$11:$ZZ$200,206,FALSE))=TRUE,"",IF(VLOOKUP($A73,parlvotes_lh!$A$11:$ZZ$200,206,FALSE)=0,"",VLOOKUP($A73,parlvotes_lh!$A$11:$ZZ$200,206,FALSE)))</f>
        <v/>
      </c>
      <c r="U73" s="195" t="str">
        <f>IF(ISERROR(VLOOKUP($A73,parlvotes_lh!$A$11:$ZZ$200,226,FALSE))=TRUE,"",IF(VLOOKUP($A73,parlvotes_lh!$A$11:$ZZ$200,226,FALSE)=0,"",VLOOKUP($A73,parlvotes_lh!$A$11:$ZZ$200,226,FALSE)))</f>
        <v/>
      </c>
      <c r="V73" s="195" t="str">
        <f>IF(ISERROR(VLOOKUP($A73,parlvotes_lh!$A$11:$ZZ$200,246,FALSE))=TRUE,"",IF(VLOOKUP($A73,parlvotes_lh!$A$11:$ZZ$200,246,FALSE)=0,"",VLOOKUP($A73,parlvotes_lh!$A$11:$ZZ$200,246,FALSE)))</f>
        <v/>
      </c>
      <c r="W73" s="195" t="str">
        <f>IF(ISERROR(VLOOKUP($A73,parlvotes_lh!$A$11:$ZZ$200,266,FALSE))=TRUE,"",IF(VLOOKUP($A73,parlvotes_lh!$A$11:$ZZ$200,266,FALSE)=0,"",VLOOKUP($A73,parlvotes_lh!$A$11:$ZZ$200,266,FALSE)))</f>
        <v/>
      </c>
      <c r="X73" s="195" t="str">
        <f>IF(ISERROR(VLOOKUP($A73,parlvotes_lh!$A$11:$ZZ$200,286,FALSE))=TRUE,"",IF(VLOOKUP($A73,parlvotes_lh!$A$11:$ZZ$200,286,FALSE)=0,"",VLOOKUP($A73,parlvotes_lh!$A$11:$ZZ$200,286,FALSE)))</f>
        <v/>
      </c>
      <c r="Y73" s="195" t="str">
        <f>IF(ISERROR(VLOOKUP($A73,parlvotes_lh!$A$11:$ZZ$200,306,FALSE))=TRUE,"",IF(VLOOKUP($A73,parlvotes_lh!$A$11:$ZZ$200,306,FALSE)=0,"",VLOOKUP($A73,parlvotes_lh!$A$11:$ZZ$200,306,FALSE)))</f>
        <v/>
      </c>
      <c r="Z73" s="195" t="str">
        <f>IF(ISERROR(VLOOKUP($A73,parlvotes_lh!$A$11:$ZZ$200,326,FALSE))=TRUE,"",IF(VLOOKUP($A73,parlvotes_lh!$A$11:$ZZ$200,326,FALSE)=0,"",VLOOKUP($A73,parlvotes_lh!$A$11:$ZZ$200,326,FALSE)))</f>
        <v/>
      </c>
      <c r="AA73" s="195" t="str">
        <f>IF(ISERROR(VLOOKUP($A73,parlvotes_lh!$A$11:$ZZ$200,346,FALSE))=TRUE,"",IF(VLOOKUP($A73,parlvotes_lh!$A$11:$ZZ$200,346,FALSE)=0,"",VLOOKUP($A73,parlvotes_lh!$A$11:$ZZ$200,346,FALSE)))</f>
        <v/>
      </c>
      <c r="AB73" s="195" t="str">
        <f>IF(ISERROR(VLOOKUP($A73,parlvotes_lh!$A$11:$ZZ$200,366,FALSE))=TRUE,"",IF(VLOOKUP($A73,parlvotes_lh!$A$11:$ZZ$200,366,FALSE)=0,"",VLOOKUP($A73,parlvotes_lh!$A$11:$ZZ$200,366,FALSE)))</f>
        <v/>
      </c>
      <c r="AC73" s="195" t="str">
        <f>IF(ISERROR(VLOOKUP($A73,parlvotes_lh!$A$11:$ZZ$200,386,FALSE))=TRUE,"",IF(VLOOKUP($A73,parlvotes_lh!$A$11:$ZZ$200,386,FALSE)=0,"",VLOOKUP($A73,parlvotes_lh!$A$11:$ZZ$200,386,FALSE)))</f>
        <v/>
      </c>
    </row>
    <row r="74" spans="1:29" ht="13.5" customHeight="1">
      <c r="A74" s="189" t="str">
        <f>IF(info_parties!A74="","",info_parties!A74)</f>
        <v/>
      </c>
      <c r="B74" s="101" t="str">
        <f>IF(A74="","",MID(info_weblinks!$C$3,32,3))</f>
        <v/>
      </c>
      <c r="C74" s="101" t="str">
        <f>IF(info_parties!G74="","",info_parties!G74)</f>
        <v/>
      </c>
      <c r="D74" s="101" t="str">
        <f>IF(info_parties!K74="","",info_parties!K74)</f>
        <v/>
      </c>
      <c r="E74" s="101" t="str">
        <f>IF(info_parties!H74="","",info_parties!H74)</f>
        <v/>
      </c>
      <c r="F74" s="190" t="str">
        <f t="shared" si="8"/>
        <v/>
      </c>
      <c r="G74" s="191" t="str">
        <f t="shared" si="9"/>
        <v/>
      </c>
      <c r="H74" s="192" t="str">
        <f t="shared" si="10"/>
        <v/>
      </c>
      <c r="I74" s="193" t="str">
        <f t="shared" si="11"/>
        <v/>
      </c>
      <c r="J74" s="194" t="str">
        <f>IF(ISERROR(VLOOKUP($A74,parlvotes_lh!$A$11:$ZZ$200,6,FALSE))=TRUE,"",IF(VLOOKUP($A74,parlvotes_lh!$A$11:$ZZ$200,6,FALSE)=0,"",VLOOKUP($A74,parlvotes_lh!$A$11:$ZZ$200,6,FALSE)))</f>
        <v/>
      </c>
      <c r="K74" s="194" t="str">
        <f>IF(ISERROR(VLOOKUP($A74,parlvotes_lh!$A$11:$ZZ$200,26,FALSE))=TRUE,"",IF(VLOOKUP($A74,parlvotes_lh!$A$11:$ZZ$200,26,FALSE)=0,"",VLOOKUP($A74,parlvotes_lh!$A$11:$ZZ$200,26,FALSE)))</f>
        <v/>
      </c>
      <c r="L74" s="194" t="str">
        <f>IF(ISERROR(VLOOKUP($A74,parlvotes_lh!$A$11:$ZZ$200,46,FALSE))=TRUE,"",IF(VLOOKUP($A74,parlvotes_lh!$A$11:$ZZ$200,46,FALSE)=0,"",VLOOKUP($A74,parlvotes_lh!$A$11:$ZZ$200,46,FALSE)))</f>
        <v/>
      </c>
      <c r="M74" s="194" t="str">
        <f>IF(ISERROR(VLOOKUP($A74,parlvotes_lh!$A$11:$ZZ$200,66,FALSE))=TRUE,"",IF(VLOOKUP($A74,parlvotes_lh!$A$11:$ZZ$200,66,FALSE)=0,"",VLOOKUP($A74,parlvotes_lh!$A$11:$ZZ$200,66,FALSE)))</f>
        <v/>
      </c>
      <c r="N74" s="194" t="str">
        <f>IF(ISERROR(VLOOKUP($A74,parlvotes_lh!$A$11:$ZZ$200,86,FALSE))=TRUE,"",IF(VLOOKUP($A74,parlvotes_lh!$A$11:$ZZ$200,86,FALSE)=0,"",VLOOKUP($A74,parlvotes_lh!$A$11:$ZZ$200,86,FALSE)))</f>
        <v/>
      </c>
      <c r="O74" s="194" t="str">
        <f>IF(ISERROR(VLOOKUP($A74,parlvotes_lh!$A$11:$ZZ$200,106,FALSE))=TRUE,"",IF(VLOOKUP($A74,parlvotes_lh!$A$11:$ZZ$200,106,FALSE)=0,"",VLOOKUP($A74,parlvotes_lh!$A$11:$ZZ$200,106,FALSE)))</f>
        <v/>
      </c>
      <c r="P74" s="194" t="str">
        <f>IF(ISERROR(VLOOKUP($A74,parlvotes_lh!$A$11:$ZZ$200,126,FALSE))=TRUE,"",IF(VLOOKUP($A74,parlvotes_lh!$A$11:$ZZ$200,126,FALSE)=0,"",VLOOKUP($A74,parlvotes_lh!$A$11:$ZZ$200,126,FALSE)))</f>
        <v/>
      </c>
      <c r="Q74" s="195" t="str">
        <f>IF(ISERROR(VLOOKUP($A74,parlvotes_lh!$A$11:$ZZ$200,146,FALSE))=TRUE,"",IF(VLOOKUP($A74,parlvotes_lh!$A$11:$ZZ$200,146,FALSE)=0,"",VLOOKUP($A74,parlvotes_lh!$A$11:$ZZ$200,146,FALSE)))</f>
        <v/>
      </c>
      <c r="R74" s="195" t="str">
        <f>IF(ISERROR(VLOOKUP($A74,parlvotes_lh!$A$11:$ZZ$200,166,FALSE))=TRUE,"",IF(VLOOKUP($A74,parlvotes_lh!$A$11:$ZZ$200,166,FALSE)=0,"",VLOOKUP($A74,parlvotes_lh!$A$11:$ZZ$200,166,FALSE)))</f>
        <v/>
      </c>
      <c r="S74" s="195" t="str">
        <f>IF(ISERROR(VLOOKUP($A74,parlvotes_lh!$A$11:$ZZ$200,186,FALSE))=TRUE,"",IF(VLOOKUP($A74,parlvotes_lh!$A$11:$ZZ$200,186,FALSE)=0,"",VLOOKUP($A74,parlvotes_lh!$A$11:$ZZ$200,186,FALSE)))</f>
        <v/>
      </c>
      <c r="T74" s="195" t="str">
        <f>IF(ISERROR(VLOOKUP($A74,parlvotes_lh!$A$11:$ZZ$200,206,FALSE))=TRUE,"",IF(VLOOKUP($A74,parlvotes_lh!$A$11:$ZZ$200,206,FALSE)=0,"",VLOOKUP($A74,parlvotes_lh!$A$11:$ZZ$200,206,FALSE)))</f>
        <v/>
      </c>
      <c r="U74" s="195" t="str">
        <f>IF(ISERROR(VLOOKUP($A74,parlvotes_lh!$A$11:$ZZ$200,226,FALSE))=TRUE,"",IF(VLOOKUP($A74,parlvotes_lh!$A$11:$ZZ$200,226,FALSE)=0,"",VLOOKUP($A74,parlvotes_lh!$A$11:$ZZ$200,226,FALSE)))</f>
        <v/>
      </c>
      <c r="V74" s="195" t="str">
        <f>IF(ISERROR(VLOOKUP($A74,parlvotes_lh!$A$11:$ZZ$200,246,FALSE))=TRUE,"",IF(VLOOKUP($A74,parlvotes_lh!$A$11:$ZZ$200,246,FALSE)=0,"",VLOOKUP($A74,parlvotes_lh!$A$11:$ZZ$200,246,FALSE)))</f>
        <v/>
      </c>
      <c r="W74" s="195" t="str">
        <f>IF(ISERROR(VLOOKUP($A74,parlvotes_lh!$A$11:$ZZ$200,266,FALSE))=TRUE,"",IF(VLOOKUP($A74,parlvotes_lh!$A$11:$ZZ$200,266,FALSE)=0,"",VLOOKUP($A74,parlvotes_lh!$A$11:$ZZ$200,266,FALSE)))</f>
        <v/>
      </c>
      <c r="X74" s="195" t="str">
        <f>IF(ISERROR(VLOOKUP($A74,parlvotes_lh!$A$11:$ZZ$200,286,FALSE))=TRUE,"",IF(VLOOKUP($A74,parlvotes_lh!$A$11:$ZZ$200,286,FALSE)=0,"",VLOOKUP($A74,parlvotes_lh!$A$11:$ZZ$200,286,FALSE)))</f>
        <v/>
      </c>
      <c r="Y74" s="195" t="str">
        <f>IF(ISERROR(VLOOKUP($A74,parlvotes_lh!$A$11:$ZZ$200,306,FALSE))=TRUE,"",IF(VLOOKUP($A74,parlvotes_lh!$A$11:$ZZ$200,306,FALSE)=0,"",VLOOKUP($A74,parlvotes_lh!$A$11:$ZZ$200,306,FALSE)))</f>
        <v/>
      </c>
      <c r="Z74" s="195" t="str">
        <f>IF(ISERROR(VLOOKUP($A74,parlvotes_lh!$A$11:$ZZ$200,326,FALSE))=TRUE,"",IF(VLOOKUP($A74,parlvotes_lh!$A$11:$ZZ$200,326,FALSE)=0,"",VLOOKUP($A74,parlvotes_lh!$A$11:$ZZ$200,326,FALSE)))</f>
        <v/>
      </c>
      <c r="AA74" s="195" t="str">
        <f>IF(ISERROR(VLOOKUP($A74,parlvotes_lh!$A$11:$ZZ$200,346,FALSE))=TRUE,"",IF(VLOOKUP($A74,parlvotes_lh!$A$11:$ZZ$200,346,FALSE)=0,"",VLOOKUP($A74,parlvotes_lh!$A$11:$ZZ$200,346,FALSE)))</f>
        <v/>
      </c>
      <c r="AB74" s="195" t="str">
        <f>IF(ISERROR(VLOOKUP($A74,parlvotes_lh!$A$11:$ZZ$200,366,FALSE))=TRUE,"",IF(VLOOKUP($A74,parlvotes_lh!$A$11:$ZZ$200,366,FALSE)=0,"",VLOOKUP($A74,parlvotes_lh!$A$11:$ZZ$200,366,FALSE)))</f>
        <v/>
      </c>
      <c r="AC74" s="195" t="str">
        <f>IF(ISERROR(VLOOKUP($A74,parlvotes_lh!$A$11:$ZZ$200,386,FALSE))=TRUE,"",IF(VLOOKUP($A74,parlvotes_lh!$A$11:$ZZ$200,386,FALSE)=0,"",VLOOKUP($A74,parlvotes_lh!$A$11:$ZZ$200,386,FALSE)))</f>
        <v/>
      </c>
    </row>
    <row r="75" spans="1:29" ht="13.5" customHeight="1">
      <c r="A75" s="189" t="str">
        <f>IF(info_parties!A75="","",info_parties!A75)</f>
        <v/>
      </c>
      <c r="B75" s="101" t="str">
        <f>IF(A75="","",MID(info_weblinks!$C$3,32,3))</f>
        <v/>
      </c>
      <c r="C75" s="101" t="str">
        <f>IF(info_parties!G75="","",info_parties!G75)</f>
        <v/>
      </c>
      <c r="D75" s="101" t="str">
        <f>IF(info_parties!K75="","",info_parties!K75)</f>
        <v/>
      </c>
      <c r="E75" s="101" t="str">
        <f>IF(info_parties!H75="","",info_parties!H75)</f>
        <v/>
      </c>
      <c r="F75" s="190" t="str">
        <f t="shared" si="8"/>
        <v/>
      </c>
      <c r="G75" s="191" t="str">
        <f t="shared" si="9"/>
        <v/>
      </c>
      <c r="H75" s="192" t="str">
        <f t="shared" si="10"/>
        <v/>
      </c>
      <c r="I75" s="193" t="str">
        <f t="shared" si="11"/>
        <v/>
      </c>
      <c r="J75" s="194" t="str">
        <f>IF(ISERROR(VLOOKUP($A75,parlvotes_lh!$A$11:$ZZ$200,6,FALSE))=TRUE,"",IF(VLOOKUP($A75,parlvotes_lh!$A$11:$ZZ$200,6,FALSE)=0,"",VLOOKUP($A75,parlvotes_lh!$A$11:$ZZ$200,6,FALSE)))</f>
        <v/>
      </c>
      <c r="K75" s="194" t="str">
        <f>IF(ISERROR(VLOOKUP($A75,parlvotes_lh!$A$11:$ZZ$200,26,FALSE))=TRUE,"",IF(VLOOKUP($A75,parlvotes_lh!$A$11:$ZZ$200,26,FALSE)=0,"",VLOOKUP($A75,parlvotes_lh!$A$11:$ZZ$200,26,FALSE)))</f>
        <v/>
      </c>
      <c r="L75" s="194" t="str">
        <f>IF(ISERROR(VLOOKUP($A75,parlvotes_lh!$A$11:$ZZ$200,46,FALSE))=TRUE,"",IF(VLOOKUP($A75,parlvotes_lh!$A$11:$ZZ$200,46,FALSE)=0,"",VLOOKUP($A75,parlvotes_lh!$A$11:$ZZ$200,46,FALSE)))</f>
        <v/>
      </c>
      <c r="M75" s="194" t="str">
        <f>IF(ISERROR(VLOOKUP($A75,parlvotes_lh!$A$11:$ZZ$200,66,FALSE))=TRUE,"",IF(VLOOKUP($A75,parlvotes_lh!$A$11:$ZZ$200,66,FALSE)=0,"",VLOOKUP($A75,parlvotes_lh!$A$11:$ZZ$200,66,FALSE)))</f>
        <v/>
      </c>
      <c r="N75" s="194" t="str">
        <f>IF(ISERROR(VLOOKUP($A75,parlvotes_lh!$A$11:$ZZ$200,86,FALSE))=TRUE,"",IF(VLOOKUP($A75,parlvotes_lh!$A$11:$ZZ$200,86,FALSE)=0,"",VLOOKUP($A75,parlvotes_lh!$A$11:$ZZ$200,86,FALSE)))</f>
        <v/>
      </c>
      <c r="O75" s="194" t="str">
        <f>IF(ISERROR(VLOOKUP($A75,parlvotes_lh!$A$11:$ZZ$200,106,FALSE))=TRUE,"",IF(VLOOKUP($A75,parlvotes_lh!$A$11:$ZZ$200,106,FALSE)=0,"",VLOOKUP($A75,parlvotes_lh!$A$11:$ZZ$200,106,FALSE)))</f>
        <v/>
      </c>
      <c r="P75" s="194" t="str">
        <f>IF(ISERROR(VLOOKUP($A75,parlvotes_lh!$A$11:$ZZ$200,126,FALSE))=TRUE,"",IF(VLOOKUP($A75,parlvotes_lh!$A$11:$ZZ$200,126,FALSE)=0,"",VLOOKUP($A75,parlvotes_lh!$A$11:$ZZ$200,126,FALSE)))</f>
        <v/>
      </c>
      <c r="Q75" s="195" t="str">
        <f>IF(ISERROR(VLOOKUP($A75,parlvotes_lh!$A$11:$ZZ$200,146,FALSE))=TRUE,"",IF(VLOOKUP($A75,parlvotes_lh!$A$11:$ZZ$200,146,FALSE)=0,"",VLOOKUP($A75,parlvotes_lh!$A$11:$ZZ$200,146,FALSE)))</f>
        <v/>
      </c>
      <c r="R75" s="195" t="str">
        <f>IF(ISERROR(VLOOKUP($A75,parlvotes_lh!$A$11:$ZZ$200,166,FALSE))=TRUE,"",IF(VLOOKUP($A75,parlvotes_lh!$A$11:$ZZ$200,166,FALSE)=0,"",VLOOKUP($A75,parlvotes_lh!$A$11:$ZZ$200,166,FALSE)))</f>
        <v/>
      </c>
      <c r="S75" s="195" t="str">
        <f>IF(ISERROR(VLOOKUP($A75,parlvotes_lh!$A$11:$ZZ$200,186,FALSE))=TRUE,"",IF(VLOOKUP($A75,parlvotes_lh!$A$11:$ZZ$200,186,FALSE)=0,"",VLOOKUP($A75,parlvotes_lh!$A$11:$ZZ$200,186,FALSE)))</f>
        <v/>
      </c>
      <c r="T75" s="195" t="str">
        <f>IF(ISERROR(VLOOKUP($A75,parlvotes_lh!$A$11:$ZZ$200,206,FALSE))=TRUE,"",IF(VLOOKUP($A75,parlvotes_lh!$A$11:$ZZ$200,206,FALSE)=0,"",VLOOKUP($A75,parlvotes_lh!$A$11:$ZZ$200,206,FALSE)))</f>
        <v/>
      </c>
      <c r="U75" s="195" t="str">
        <f>IF(ISERROR(VLOOKUP($A75,parlvotes_lh!$A$11:$ZZ$200,226,FALSE))=TRUE,"",IF(VLOOKUP($A75,parlvotes_lh!$A$11:$ZZ$200,226,FALSE)=0,"",VLOOKUP($A75,parlvotes_lh!$A$11:$ZZ$200,226,FALSE)))</f>
        <v/>
      </c>
      <c r="V75" s="195" t="str">
        <f>IF(ISERROR(VLOOKUP($A75,parlvotes_lh!$A$11:$ZZ$200,246,FALSE))=TRUE,"",IF(VLOOKUP($A75,parlvotes_lh!$A$11:$ZZ$200,246,FALSE)=0,"",VLOOKUP($A75,parlvotes_lh!$A$11:$ZZ$200,246,FALSE)))</f>
        <v/>
      </c>
      <c r="W75" s="195" t="str">
        <f>IF(ISERROR(VLOOKUP($A75,parlvotes_lh!$A$11:$ZZ$200,266,FALSE))=TRUE,"",IF(VLOOKUP($A75,parlvotes_lh!$A$11:$ZZ$200,266,FALSE)=0,"",VLOOKUP($A75,parlvotes_lh!$A$11:$ZZ$200,266,FALSE)))</f>
        <v/>
      </c>
      <c r="X75" s="195" t="str">
        <f>IF(ISERROR(VLOOKUP($A75,parlvotes_lh!$A$11:$ZZ$200,286,FALSE))=TRUE,"",IF(VLOOKUP($A75,parlvotes_lh!$A$11:$ZZ$200,286,FALSE)=0,"",VLOOKUP($A75,parlvotes_lh!$A$11:$ZZ$200,286,FALSE)))</f>
        <v/>
      </c>
      <c r="Y75" s="195" t="str">
        <f>IF(ISERROR(VLOOKUP($A75,parlvotes_lh!$A$11:$ZZ$200,306,FALSE))=TRUE,"",IF(VLOOKUP($A75,parlvotes_lh!$A$11:$ZZ$200,306,FALSE)=0,"",VLOOKUP($A75,parlvotes_lh!$A$11:$ZZ$200,306,FALSE)))</f>
        <v/>
      </c>
      <c r="Z75" s="195" t="str">
        <f>IF(ISERROR(VLOOKUP($A75,parlvotes_lh!$A$11:$ZZ$200,326,FALSE))=TRUE,"",IF(VLOOKUP($A75,parlvotes_lh!$A$11:$ZZ$200,326,FALSE)=0,"",VLOOKUP($A75,parlvotes_lh!$A$11:$ZZ$200,326,FALSE)))</f>
        <v/>
      </c>
      <c r="AA75" s="195" t="str">
        <f>IF(ISERROR(VLOOKUP($A75,parlvotes_lh!$A$11:$ZZ$200,346,FALSE))=TRUE,"",IF(VLOOKUP($A75,parlvotes_lh!$A$11:$ZZ$200,346,FALSE)=0,"",VLOOKUP($A75,parlvotes_lh!$A$11:$ZZ$200,346,FALSE)))</f>
        <v/>
      </c>
      <c r="AB75" s="195" t="str">
        <f>IF(ISERROR(VLOOKUP($A75,parlvotes_lh!$A$11:$ZZ$200,366,FALSE))=TRUE,"",IF(VLOOKUP($A75,parlvotes_lh!$A$11:$ZZ$200,366,FALSE)=0,"",VLOOKUP($A75,parlvotes_lh!$A$11:$ZZ$200,366,FALSE)))</f>
        <v/>
      </c>
      <c r="AC75" s="195" t="str">
        <f>IF(ISERROR(VLOOKUP($A75,parlvotes_lh!$A$11:$ZZ$200,386,FALSE))=TRUE,"",IF(VLOOKUP($A75,parlvotes_lh!$A$11:$ZZ$200,386,FALSE)=0,"",VLOOKUP($A75,parlvotes_lh!$A$11:$ZZ$200,386,FALSE)))</f>
        <v/>
      </c>
    </row>
    <row r="76" spans="1:29" ht="13.5" customHeight="1">
      <c r="A76" s="189" t="str">
        <f>IF(info_parties!A76="","",info_parties!A76)</f>
        <v/>
      </c>
      <c r="B76" s="101" t="str">
        <f>IF(A76="","",MID(info_weblinks!$C$3,32,3))</f>
        <v/>
      </c>
      <c r="C76" s="101" t="str">
        <f>IF(info_parties!G76="","",info_parties!G76)</f>
        <v/>
      </c>
      <c r="D76" s="101" t="str">
        <f>IF(info_parties!K76="","",info_parties!K76)</f>
        <v/>
      </c>
      <c r="E76" s="101" t="str">
        <f>IF(info_parties!H76="","",info_parties!H76)</f>
        <v/>
      </c>
      <c r="F76" s="190" t="str">
        <f t="shared" si="8"/>
        <v/>
      </c>
      <c r="G76" s="191" t="str">
        <f t="shared" si="9"/>
        <v/>
      </c>
      <c r="H76" s="192" t="str">
        <f t="shared" si="10"/>
        <v/>
      </c>
      <c r="I76" s="193" t="str">
        <f t="shared" si="11"/>
        <v/>
      </c>
      <c r="J76" s="194" t="str">
        <f>IF(ISERROR(VLOOKUP($A76,parlvotes_lh!$A$11:$ZZ$200,6,FALSE))=TRUE,"",IF(VLOOKUP($A76,parlvotes_lh!$A$11:$ZZ$200,6,FALSE)=0,"",VLOOKUP($A76,parlvotes_lh!$A$11:$ZZ$200,6,FALSE)))</f>
        <v/>
      </c>
      <c r="K76" s="194" t="str">
        <f>IF(ISERROR(VLOOKUP($A76,parlvotes_lh!$A$11:$ZZ$200,26,FALSE))=TRUE,"",IF(VLOOKUP($A76,parlvotes_lh!$A$11:$ZZ$200,26,FALSE)=0,"",VLOOKUP($A76,parlvotes_lh!$A$11:$ZZ$200,26,FALSE)))</f>
        <v/>
      </c>
      <c r="L76" s="194" t="str">
        <f>IF(ISERROR(VLOOKUP($A76,parlvotes_lh!$A$11:$ZZ$200,46,FALSE))=TRUE,"",IF(VLOOKUP($A76,parlvotes_lh!$A$11:$ZZ$200,46,FALSE)=0,"",VLOOKUP($A76,parlvotes_lh!$A$11:$ZZ$200,46,FALSE)))</f>
        <v/>
      </c>
      <c r="M76" s="194" t="str">
        <f>IF(ISERROR(VLOOKUP($A76,parlvotes_lh!$A$11:$ZZ$200,66,FALSE))=TRUE,"",IF(VLOOKUP($A76,parlvotes_lh!$A$11:$ZZ$200,66,FALSE)=0,"",VLOOKUP($A76,parlvotes_lh!$A$11:$ZZ$200,66,FALSE)))</f>
        <v/>
      </c>
      <c r="N76" s="194" t="str">
        <f>IF(ISERROR(VLOOKUP($A76,parlvotes_lh!$A$11:$ZZ$200,86,FALSE))=TRUE,"",IF(VLOOKUP($A76,parlvotes_lh!$A$11:$ZZ$200,86,FALSE)=0,"",VLOOKUP($A76,parlvotes_lh!$A$11:$ZZ$200,86,FALSE)))</f>
        <v/>
      </c>
      <c r="O76" s="194" t="str">
        <f>IF(ISERROR(VLOOKUP($A76,parlvotes_lh!$A$11:$ZZ$200,106,FALSE))=TRUE,"",IF(VLOOKUP($A76,parlvotes_lh!$A$11:$ZZ$200,106,FALSE)=0,"",VLOOKUP($A76,parlvotes_lh!$A$11:$ZZ$200,106,FALSE)))</f>
        <v/>
      </c>
      <c r="P76" s="194" t="str">
        <f>IF(ISERROR(VLOOKUP($A76,parlvotes_lh!$A$11:$ZZ$200,126,FALSE))=TRUE,"",IF(VLOOKUP($A76,parlvotes_lh!$A$11:$ZZ$200,126,FALSE)=0,"",VLOOKUP($A76,parlvotes_lh!$A$11:$ZZ$200,126,FALSE)))</f>
        <v/>
      </c>
      <c r="Q76" s="195" t="str">
        <f>IF(ISERROR(VLOOKUP($A76,parlvotes_lh!$A$11:$ZZ$200,146,FALSE))=TRUE,"",IF(VLOOKUP($A76,parlvotes_lh!$A$11:$ZZ$200,146,FALSE)=0,"",VLOOKUP($A76,parlvotes_lh!$A$11:$ZZ$200,146,FALSE)))</f>
        <v/>
      </c>
      <c r="R76" s="195" t="str">
        <f>IF(ISERROR(VLOOKUP($A76,parlvotes_lh!$A$11:$ZZ$200,166,FALSE))=TRUE,"",IF(VLOOKUP($A76,parlvotes_lh!$A$11:$ZZ$200,166,FALSE)=0,"",VLOOKUP($A76,parlvotes_lh!$A$11:$ZZ$200,166,FALSE)))</f>
        <v/>
      </c>
      <c r="S76" s="195" t="str">
        <f>IF(ISERROR(VLOOKUP($A76,parlvotes_lh!$A$11:$ZZ$200,186,FALSE))=TRUE,"",IF(VLOOKUP($A76,parlvotes_lh!$A$11:$ZZ$200,186,FALSE)=0,"",VLOOKUP($A76,parlvotes_lh!$A$11:$ZZ$200,186,FALSE)))</f>
        <v/>
      </c>
      <c r="T76" s="195" t="str">
        <f>IF(ISERROR(VLOOKUP($A76,parlvotes_lh!$A$11:$ZZ$200,206,FALSE))=TRUE,"",IF(VLOOKUP($A76,parlvotes_lh!$A$11:$ZZ$200,206,FALSE)=0,"",VLOOKUP($A76,parlvotes_lh!$A$11:$ZZ$200,206,FALSE)))</f>
        <v/>
      </c>
      <c r="U76" s="195" t="str">
        <f>IF(ISERROR(VLOOKUP($A76,parlvotes_lh!$A$11:$ZZ$200,226,FALSE))=TRUE,"",IF(VLOOKUP($A76,parlvotes_lh!$A$11:$ZZ$200,226,FALSE)=0,"",VLOOKUP($A76,parlvotes_lh!$A$11:$ZZ$200,226,FALSE)))</f>
        <v/>
      </c>
      <c r="V76" s="195" t="str">
        <f>IF(ISERROR(VLOOKUP($A76,parlvotes_lh!$A$11:$ZZ$200,246,FALSE))=TRUE,"",IF(VLOOKUP($A76,parlvotes_lh!$A$11:$ZZ$200,246,FALSE)=0,"",VLOOKUP($A76,parlvotes_lh!$A$11:$ZZ$200,246,FALSE)))</f>
        <v/>
      </c>
      <c r="W76" s="195" t="str">
        <f>IF(ISERROR(VLOOKUP($A76,parlvotes_lh!$A$11:$ZZ$200,266,FALSE))=TRUE,"",IF(VLOOKUP($A76,parlvotes_lh!$A$11:$ZZ$200,266,FALSE)=0,"",VLOOKUP($A76,parlvotes_lh!$A$11:$ZZ$200,266,FALSE)))</f>
        <v/>
      </c>
      <c r="X76" s="195" t="str">
        <f>IF(ISERROR(VLOOKUP($A76,parlvotes_lh!$A$11:$ZZ$200,286,FALSE))=TRUE,"",IF(VLOOKUP($A76,parlvotes_lh!$A$11:$ZZ$200,286,FALSE)=0,"",VLOOKUP($A76,parlvotes_lh!$A$11:$ZZ$200,286,FALSE)))</f>
        <v/>
      </c>
      <c r="Y76" s="195" t="str">
        <f>IF(ISERROR(VLOOKUP($A76,parlvotes_lh!$A$11:$ZZ$200,306,FALSE))=TRUE,"",IF(VLOOKUP($A76,parlvotes_lh!$A$11:$ZZ$200,306,FALSE)=0,"",VLOOKUP($A76,parlvotes_lh!$A$11:$ZZ$200,306,FALSE)))</f>
        <v/>
      </c>
      <c r="Z76" s="195" t="str">
        <f>IF(ISERROR(VLOOKUP($A76,parlvotes_lh!$A$11:$ZZ$200,326,FALSE))=TRUE,"",IF(VLOOKUP($A76,parlvotes_lh!$A$11:$ZZ$200,326,FALSE)=0,"",VLOOKUP($A76,parlvotes_lh!$A$11:$ZZ$200,326,FALSE)))</f>
        <v/>
      </c>
      <c r="AA76" s="195" t="str">
        <f>IF(ISERROR(VLOOKUP($A76,parlvotes_lh!$A$11:$ZZ$200,346,FALSE))=TRUE,"",IF(VLOOKUP($A76,parlvotes_lh!$A$11:$ZZ$200,346,FALSE)=0,"",VLOOKUP($A76,parlvotes_lh!$A$11:$ZZ$200,346,FALSE)))</f>
        <v/>
      </c>
      <c r="AB76" s="195" t="str">
        <f>IF(ISERROR(VLOOKUP($A76,parlvotes_lh!$A$11:$ZZ$200,366,FALSE))=TRUE,"",IF(VLOOKUP($A76,parlvotes_lh!$A$11:$ZZ$200,366,FALSE)=0,"",VLOOKUP($A76,parlvotes_lh!$A$11:$ZZ$200,366,FALSE)))</f>
        <v/>
      </c>
      <c r="AC76" s="195" t="str">
        <f>IF(ISERROR(VLOOKUP($A76,parlvotes_lh!$A$11:$ZZ$200,386,FALSE))=TRUE,"",IF(VLOOKUP($A76,parlvotes_lh!$A$11:$ZZ$200,386,FALSE)=0,"",VLOOKUP($A76,parlvotes_lh!$A$11:$ZZ$200,386,FALSE)))</f>
        <v/>
      </c>
    </row>
    <row r="77" spans="1:29" ht="13.5" customHeight="1">
      <c r="A77" s="189" t="str">
        <f>IF(info_parties!A77="","",info_parties!A77)</f>
        <v/>
      </c>
      <c r="B77" s="101" t="str">
        <f>IF(A77="","",MID(info_weblinks!$C$3,32,3))</f>
        <v/>
      </c>
      <c r="C77" s="101" t="str">
        <f>IF(info_parties!G77="","",info_parties!G77)</f>
        <v/>
      </c>
      <c r="D77" s="101" t="str">
        <f>IF(info_parties!K77="","",info_parties!K77)</f>
        <v/>
      </c>
      <c r="E77" s="101" t="str">
        <f>IF(info_parties!H77="","",info_parties!H77)</f>
        <v/>
      </c>
      <c r="F77" s="190" t="str">
        <f t="shared" si="8"/>
        <v/>
      </c>
      <c r="G77" s="191" t="str">
        <f t="shared" si="9"/>
        <v/>
      </c>
      <c r="H77" s="192" t="str">
        <f t="shared" si="10"/>
        <v/>
      </c>
      <c r="I77" s="193" t="str">
        <f t="shared" si="11"/>
        <v/>
      </c>
      <c r="J77" s="194" t="str">
        <f>IF(ISERROR(VLOOKUP($A77,parlvotes_lh!$A$11:$ZZ$200,6,FALSE))=TRUE,"",IF(VLOOKUP($A77,parlvotes_lh!$A$11:$ZZ$200,6,FALSE)=0,"",VLOOKUP($A77,parlvotes_lh!$A$11:$ZZ$200,6,FALSE)))</f>
        <v/>
      </c>
      <c r="K77" s="194" t="str">
        <f>IF(ISERROR(VLOOKUP($A77,parlvotes_lh!$A$11:$ZZ$200,26,FALSE))=TRUE,"",IF(VLOOKUP($A77,parlvotes_lh!$A$11:$ZZ$200,26,FALSE)=0,"",VLOOKUP($A77,parlvotes_lh!$A$11:$ZZ$200,26,FALSE)))</f>
        <v/>
      </c>
      <c r="L77" s="194" t="str">
        <f>IF(ISERROR(VLOOKUP($A77,parlvotes_lh!$A$11:$ZZ$200,46,FALSE))=TRUE,"",IF(VLOOKUP($A77,parlvotes_lh!$A$11:$ZZ$200,46,FALSE)=0,"",VLOOKUP($A77,parlvotes_lh!$A$11:$ZZ$200,46,FALSE)))</f>
        <v/>
      </c>
      <c r="M77" s="194" t="str">
        <f>IF(ISERROR(VLOOKUP($A77,parlvotes_lh!$A$11:$ZZ$200,66,FALSE))=TRUE,"",IF(VLOOKUP($A77,parlvotes_lh!$A$11:$ZZ$200,66,FALSE)=0,"",VLOOKUP($A77,parlvotes_lh!$A$11:$ZZ$200,66,FALSE)))</f>
        <v/>
      </c>
      <c r="N77" s="194" t="str">
        <f>IF(ISERROR(VLOOKUP($A77,parlvotes_lh!$A$11:$ZZ$200,86,FALSE))=TRUE,"",IF(VLOOKUP($A77,parlvotes_lh!$A$11:$ZZ$200,86,FALSE)=0,"",VLOOKUP($A77,parlvotes_lh!$A$11:$ZZ$200,86,FALSE)))</f>
        <v/>
      </c>
      <c r="O77" s="194" t="str">
        <f>IF(ISERROR(VLOOKUP($A77,parlvotes_lh!$A$11:$ZZ$200,106,FALSE))=TRUE,"",IF(VLOOKUP($A77,parlvotes_lh!$A$11:$ZZ$200,106,FALSE)=0,"",VLOOKUP($A77,parlvotes_lh!$A$11:$ZZ$200,106,FALSE)))</f>
        <v/>
      </c>
      <c r="P77" s="194" t="str">
        <f>IF(ISERROR(VLOOKUP($A77,parlvotes_lh!$A$11:$ZZ$200,126,FALSE))=TRUE,"",IF(VLOOKUP($A77,parlvotes_lh!$A$11:$ZZ$200,126,FALSE)=0,"",VLOOKUP($A77,parlvotes_lh!$A$11:$ZZ$200,126,FALSE)))</f>
        <v/>
      </c>
      <c r="Q77" s="195" t="str">
        <f>IF(ISERROR(VLOOKUP($A77,parlvotes_lh!$A$11:$ZZ$200,146,FALSE))=TRUE,"",IF(VLOOKUP($A77,parlvotes_lh!$A$11:$ZZ$200,146,FALSE)=0,"",VLOOKUP($A77,parlvotes_lh!$A$11:$ZZ$200,146,FALSE)))</f>
        <v/>
      </c>
      <c r="R77" s="195" t="str">
        <f>IF(ISERROR(VLOOKUP($A77,parlvotes_lh!$A$11:$ZZ$200,166,FALSE))=TRUE,"",IF(VLOOKUP($A77,parlvotes_lh!$A$11:$ZZ$200,166,FALSE)=0,"",VLOOKUP($A77,parlvotes_lh!$A$11:$ZZ$200,166,FALSE)))</f>
        <v/>
      </c>
      <c r="S77" s="195" t="str">
        <f>IF(ISERROR(VLOOKUP($A77,parlvotes_lh!$A$11:$ZZ$200,186,FALSE))=TRUE,"",IF(VLOOKUP($A77,parlvotes_lh!$A$11:$ZZ$200,186,FALSE)=0,"",VLOOKUP($A77,parlvotes_lh!$A$11:$ZZ$200,186,FALSE)))</f>
        <v/>
      </c>
      <c r="T77" s="195" t="str">
        <f>IF(ISERROR(VLOOKUP($A77,parlvotes_lh!$A$11:$ZZ$200,206,FALSE))=TRUE,"",IF(VLOOKUP($A77,parlvotes_lh!$A$11:$ZZ$200,206,FALSE)=0,"",VLOOKUP($A77,parlvotes_lh!$A$11:$ZZ$200,206,FALSE)))</f>
        <v/>
      </c>
      <c r="U77" s="195" t="str">
        <f>IF(ISERROR(VLOOKUP($A77,parlvotes_lh!$A$11:$ZZ$200,226,FALSE))=TRUE,"",IF(VLOOKUP($A77,parlvotes_lh!$A$11:$ZZ$200,226,FALSE)=0,"",VLOOKUP($A77,parlvotes_lh!$A$11:$ZZ$200,226,FALSE)))</f>
        <v/>
      </c>
      <c r="V77" s="195" t="str">
        <f>IF(ISERROR(VLOOKUP($A77,parlvotes_lh!$A$11:$ZZ$200,246,FALSE))=TRUE,"",IF(VLOOKUP($A77,parlvotes_lh!$A$11:$ZZ$200,246,FALSE)=0,"",VLOOKUP($A77,parlvotes_lh!$A$11:$ZZ$200,246,FALSE)))</f>
        <v/>
      </c>
      <c r="W77" s="195" t="str">
        <f>IF(ISERROR(VLOOKUP($A77,parlvotes_lh!$A$11:$ZZ$200,266,FALSE))=TRUE,"",IF(VLOOKUP($A77,parlvotes_lh!$A$11:$ZZ$200,266,FALSE)=0,"",VLOOKUP($A77,parlvotes_lh!$A$11:$ZZ$200,266,FALSE)))</f>
        <v/>
      </c>
      <c r="X77" s="195" t="str">
        <f>IF(ISERROR(VLOOKUP($A77,parlvotes_lh!$A$11:$ZZ$200,286,FALSE))=TRUE,"",IF(VLOOKUP($A77,parlvotes_lh!$A$11:$ZZ$200,286,FALSE)=0,"",VLOOKUP($A77,parlvotes_lh!$A$11:$ZZ$200,286,FALSE)))</f>
        <v/>
      </c>
      <c r="Y77" s="195" t="str">
        <f>IF(ISERROR(VLOOKUP($A77,parlvotes_lh!$A$11:$ZZ$200,306,FALSE))=TRUE,"",IF(VLOOKUP($A77,parlvotes_lh!$A$11:$ZZ$200,306,FALSE)=0,"",VLOOKUP($A77,parlvotes_lh!$A$11:$ZZ$200,306,FALSE)))</f>
        <v/>
      </c>
      <c r="Z77" s="195" t="str">
        <f>IF(ISERROR(VLOOKUP($A77,parlvotes_lh!$A$11:$ZZ$200,326,FALSE))=TRUE,"",IF(VLOOKUP($A77,parlvotes_lh!$A$11:$ZZ$200,326,FALSE)=0,"",VLOOKUP($A77,parlvotes_lh!$A$11:$ZZ$200,326,FALSE)))</f>
        <v/>
      </c>
      <c r="AA77" s="195" t="str">
        <f>IF(ISERROR(VLOOKUP($A77,parlvotes_lh!$A$11:$ZZ$200,346,FALSE))=TRUE,"",IF(VLOOKUP($A77,parlvotes_lh!$A$11:$ZZ$200,346,FALSE)=0,"",VLOOKUP($A77,parlvotes_lh!$A$11:$ZZ$200,346,FALSE)))</f>
        <v/>
      </c>
      <c r="AB77" s="195" t="str">
        <f>IF(ISERROR(VLOOKUP($A77,parlvotes_lh!$A$11:$ZZ$200,366,FALSE))=TRUE,"",IF(VLOOKUP($A77,parlvotes_lh!$A$11:$ZZ$200,366,FALSE)=0,"",VLOOKUP($A77,parlvotes_lh!$A$11:$ZZ$200,366,FALSE)))</f>
        <v/>
      </c>
      <c r="AC77" s="195" t="str">
        <f>IF(ISERROR(VLOOKUP($A77,parlvotes_lh!$A$11:$ZZ$200,386,FALSE))=TRUE,"",IF(VLOOKUP($A77,parlvotes_lh!$A$11:$ZZ$200,386,FALSE)=0,"",VLOOKUP($A77,parlvotes_lh!$A$11:$ZZ$200,386,FALSE)))</f>
        <v/>
      </c>
    </row>
    <row r="78" spans="1:29" ht="13.5" customHeight="1">
      <c r="A78" s="189" t="str">
        <f>IF(info_parties!A78="","",info_parties!A78)</f>
        <v/>
      </c>
      <c r="B78" s="101" t="str">
        <f>IF(A78="","",MID(info_weblinks!$C$3,32,3))</f>
        <v/>
      </c>
      <c r="C78" s="101" t="str">
        <f>IF(info_parties!G78="","",info_parties!G78)</f>
        <v/>
      </c>
      <c r="D78" s="101" t="str">
        <f>IF(info_parties!K78="","",info_parties!K78)</f>
        <v/>
      </c>
      <c r="E78" s="101" t="str">
        <f>IF(info_parties!H78="","",info_parties!H78)</f>
        <v/>
      </c>
      <c r="F78" s="190" t="str">
        <f t="shared" si="8"/>
        <v/>
      </c>
      <c r="G78" s="191" t="str">
        <f t="shared" si="9"/>
        <v/>
      </c>
      <c r="H78" s="192" t="str">
        <f t="shared" si="10"/>
        <v/>
      </c>
      <c r="I78" s="193" t="str">
        <f t="shared" si="11"/>
        <v/>
      </c>
      <c r="J78" s="194" t="str">
        <f>IF(ISERROR(VLOOKUP($A78,parlvotes_lh!$A$11:$ZZ$200,6,FALSE))=TRUE,"",IF(VLOOKUP($A78,parlvotes_lh!$A$11:$ZZ$200,6,FALSE)=0,"",VLOOKUP($A78,parlvotes_lh!$A$11:$ZZ$200,6,FALSE)))</f>
        <v/>
      </c>
      <c r="K78" s="194" t="str">
        <f>IF(ISERROR(VLOOKUP($A78,parlvotes_lh!$A$11:$ZZ$200,26,FALSE))=TRUE,"",IF(VLOOKUP($A78,parlvotes_lh!$A$11:$ZZ$200,26,FALSE)=0,"",VLOOKUP($A78,parlvotes_lh!$A$11:$ZZ$200,26,FALSE)))</f>
        <v/>
      </c>
      <c r="L78" s="194" t="str">
        <f>IF(ISERROR(VLOOKUP($A78,parlvotes_lh!$A$11:$ZZ$200,46,FALSE))=TRUE,"",IF(VLOOKUP($A78,parlvotes_lh!$A$11:$ZZ$200,46,FALSE)=0,"",VLOOKUP($A78,parlvotes_lh!$A$11:$ZZ$200,46,FALSE)))</f>
        <v/>
      </c>
      <c r="M78" s="194" t="str">
        <f>IF(ISERROR(VLOOKUP($A78,parlvotes_lh!$A$11:$ZZ$200,66,FALSE))=TRUE,"",IF(VLOOKUP($A78,parlvotes_lh!$A$11:$ZZ$200,66,FALSE)=0,"",VLOOKUP($A78,parlvotes_lh!$A$11:$ZZ$200,66,FALSE)))</f>
        <v/>
      </c>
      <c r="N78" s="194" t="str">
        <f>IF(ISERROR(VLOOKUP($A78,parlvotes_lh!$A$11:$ZZ$200,86,FALSE))=TRUE,"",IF(VLOOKUP($A78,parlvotes_lh!$A$11:$ZZ$200,86,FALSE)=0,"",VLOOKUP($A78,parlvotes_lh!$A$11:$ZZ$200,86,FALSE)))</f>
        <v/>
      </c>
      <c r="O78" s="194" t="str">
        <f>IF(ISERROR(VLOOKUP($A78,parlvotes_lh!$A$11:$ZZ$200,106,FALSE))=TRUE,"",IF(VLOOKUP($A78,parlvotes_lh!$A$11:$ZZ$200,106,FALSE)=0,"",VLOOKUP($A78,parlvotes_lh!$A$11:$ZZ$200,106,FALSE)))</f>
        <v/>
      </c>
      <c r="P78" s="194" t="str">
        <f>IF(ISERROR(VLOOKUP($A78,parlvotes_lh!$A$11:$ZZ$200,126,FALSE))=TRUE,"",IF(VLOOKUP($A78,parlvotes_lh!$A$11:$ZZ$200,126,FALSE)=0,"",VLOOKUP($A78,parlvotes_lh!$A$11:$ZZ$200,126,FALSE)))</f>
        <v/>
      </c>
      <c r="Q78" s="195" t="str">
        <f>IF(ISERROR(VLOOKUP($A78,parlvotes_lh!$A$11:$ZZ$200,146,FALSE))=TRUE,"",IF(VLOOKUP($A78,parlvotes_lh!$A$11:$ZZ$200,146,FALSE)=0,"",VLOOKUP($A78,parlvotes_lh!$A$11:$ZZ$200,146,FALSE)))</f>
        <v/>
      </c>
      <c r="R78" s="195" t="str">
        <f>IF(ISERROR(VLOOKUP($A78,parlvotes_lh!$A$11:$ZZ$200,166,FALSE))=TRUE,"",IF(VLOOKUP($A78,parlvotes_lh!$A$11:$ZZ$200,166,FALSE)=0,"",VLOOKUP($A78,parlvotes_lh!$A$11:$ZZ$200,166,FALSE)))</f>
        <v/>
      </c>
      <c r="S78" s="195" t="str">
        <f>IF(ISERROR(VLOOKUP($A78,parlvotes_lh!$A$11:$ZZ$200,186,FALSE))=TRUE,"",IF(VLOOKUP($A78,parlvotes_lh!$A$11:$ZZ$200,186,FALSE)=0,"",VLOOKUP($A78,parlvotes_lh!$A$11:$ZZ$200,186,FALSE)))</f>
        <v/>
      </c>
      <c r="T78" s="195" t="str">
        <f>IF(ISERROR(VLOOKUP($A78,parlvotes_lh!$A$11:$ZZ$200,206,FALSE))=TRUE,"",IF(VLOOKUP($A78,parlvotes_lh!$A$11:$ZZ$200,206,FALSE)=0,"",VLOOKUP($A78,parlvotes_lh!$A$11:$ZZ$200,206,FALSE)))</f>
        <v/>
      </c>
      <c r="U78" s="195" t="str">
        <f>IF(ISERROR(VLOOKUP($A78,parlvotes_lh!$A$11:$ZZ$200,226,FALSE))=TRUE,"",IF(VLOOKUP($A78,parlvotes_lh!$A$11:$ZZ$200,226,FALSE)=0,"",VLOOKUP($A78,parlvotes_lh!$A$11:$ZZ$200,226,FALSE)))</f>
        <v/>
      </c>
      <c r="V78" s="195" t="str">
        <f>IF(ISERROR(VLOOKUP($A78,parlvotes_lh!$A$11:$ZZ$200,246,FALSE))=TRUE,"",IF(VLOOKUP($A78,parlvotes_lh!$A$11:$ZZ$200,246,FALSE)=0,"",VLOOKUP($A78,parlvotes_lh!$A$11:$ZZ$200,246,FALSE)))</f>
        <v/>
      </c>
      <c r="W78" s="195" t="str">
        <f>IF(ISERROR(VLOOKUP($A78,parlvotes_lh!$A$11:$ZZ$200,266,FALSE))=TRUE,"",IF(VLOOKUP($A78,parlvotes_lh!$A$11:$ZZ$200,266,FALSE)=0,"",VLOOKUP($A78,parlvotes_lh!$A$11:$ZZ$200,266,FALSE)))</f>
        <v/>
      </c>
      <c r="X78" s="195" t="str">
        <f>IF(ISERROR(VLOOKUP($A78,parlvotes_lh!$A$11:$ZZ$200,286,FALSE))=TRUE,"",IF(VLOOKUP($A78,parlvotes_lh!$A$11:$ZZ$200,286,FALSE)=0,"",VLOOKUP($A78,parlvotes_lh!$A$11:$ZZ$200,286,FALSE)))</f>
        <v/>
      </c>
      <c r="Y78" s="195" t="str">
        <f>IF(ISERROR(VLOOKUP($A78,parlvotes_lh!$A$11:$ZZ$200,306,FALSE))=TRUE,"",IF(VLOOKUP($A78,parlvotes_lh!$A$11:$ZZ$200,306,FALSE)=0,"",VLOOKUP($A78,parlvotes_lh!$A$11:$ZZ$200,306,FALSE)))</f>
        <v/>
      </c>
      <c r="Z78" s="195" t="str">
        <f>IF(ISERROR(VLOOKUP($A78,parlvotes_lh!$A$11:$ZZ$200,326,FALSE))=TRUE,"",IF(VLOOKUP($A78,parlvotes_lh!$A$11:$ZZ$200,326,FALSE)=0,"",VLOOKUP($A78,parlvotes_lh!$A$11:$ZZ$200,326,FALSE)))</f>
        <v/>
      </c>
      <c r="AA78" s="195" t="str">
        <f>IF(ISERROR(VLOOKUP($A78,parlvotes_lh!$A$11:$ZZ$200,346,FALSE))=TRUE,"",IF(VLOOKUP($A78,parlvotes_lh!$A$11:$ZZ$200,346,FALSE)=0,"",VLOOKUP($A78,parlvotes_lh!$A$11:$ZZ$200,346,FALSE)))</f>
        <v/>
      </c>
      <c r="AB78" s="195" t="str">
        <f>IF(ISERROR(VLOOKUP($A78,parlvotes_lh!$A$11:$ZZ$200,366,FALSE))=TRUE,"",IF(VLOOKUP($A78,parlvotes_lh!$A$11:$ZZ$200,366,FALSE)=0,"",VLOOKUP($A78,parlvotes_lh!$A$11:$ZZ$200,366,FALSE)))</f>
        <v/>
      </c>
      <c r="AC78" s="195" t="str">
        <f>IF(ISERROR(VLOOKUP($A78,parlvotes_lh!$A$11:$ZZ$200,386,FALSE))=TRUE,"",IF(VLOOKUP($A78,parlvotes_lh!$A$11:$ZZ$200,386,FALSE)=0,"",VLOOKUP($A78,parlvotes_lh!$A$11:$ZZ$200,386,FALSE)))</f>
        <v/>
      </c>
    </row>
    <row r="79" spans="1:29" ht="13.5" customHeight="1">
      <c r="A79" s="189" t="str">
        <f>IF(info_parties!A79="","",info_parties!A79)</f>
        <v/>
      </c>
      <c r="B79" s="101" t="str">
        <f>IF(A79="","",MID(info_weblinks!$C$3,32,3))</f>
        <v/>
      </c>
      <c r="C79" s="101" t="str">
        <f>IF(info_parties!G79="","",info_parties!G79)</f>
        <v/>
      </c>
      <c r="D79" s="101" t="str">
        <f>IF(info_parties!K79="","",info_parties!K79)</f>
        <v/>
      </c>
      <c r="E79" s="101" t="str">
        <f>IF(info_parties!H79="","",info_parties!H79)</f>
        <v/>
      </c>
      <c r="F79" s="190" t="str">
        <f t="shared" si="8"/>
        <v/>
      </c>
      <c r="G79" s="191" t="str">
        <f t="shared" si="9"/>
        <v/>
      </c>
      <c r="H79" s="192" t="str">
        <f t="shared" si="10"/>
        <v/>
      </c>
      <c r="I79" s="193" t="str">
        <f t="shared" si="11"/>
        <v/>
      </c>
      <c r="J79" s="194" t="str">
        <f>IF(ISERROR(VLOOKUP($A79,parlvotes_lh!$A$11:$ZZ$200,6,FALSE))=TRUE,"",IF(VLOOKUP($A79,parlvotes_lh!$A$11:$ZZ$200,6,FALSE)=0,"",VLOOKUP($A79,parlvotes_lh!$A$11:$ZZ$200,6,FALSE)))</f>
        <v/>
      </c>
      <c r="K79" s="194" t="str">
        <f>IF(ISERROR(VLOOKUP($A79,parlvotes_lh!$A$11:$ZZ$200,26,FALSE))=TRUE,"",IF(VLOOKUP($A79,parlvotes_lh!$A$11:$ZZ$200,26,FALSE)=0,"",VLOOKUP($A79,parlvotes_lh!$A$11:$ZZ$200,26,FALSE)))</f>
        <v/>
      </c>
      <c r="L79" s="194" t="str">
        <f>IF(ISERROR(VLOOKUP($A79,parlvotes_lh!$A$11:$ZZ$200,46,FALSE))=TRUE,"",IF(VLOOKUP($A79,parlvotes_lh!$A$11:$ZZ$200,46,FALSE)=0,"",VLOOKUP($A79,parlvotes_lh!$A$11:$ZZ$200,46,FALSE)))</f>
        <v/>
      </c>
      <c r="M79" s="194" t="str">
        <f>IF(ISERROR(VLOOKUP($A79,parlvotes_lh!$A$11:$ZZ$200,66,FALSE))=TRUE,"",IF(VLOOKUP($A79,parlvotes_lh!$A$11:$ZZ$200,66,FALSE)=0,"",VLOOKUP($A79,parlvotes_lh!$A$11:$ZZ$200,66,FALSE)))</f>
        <v/>
      </c>
      <c r="N79" s="194" t="str">
        <f>IF(ISERROR(VLOOKUP($A79,parlvotes_lh!$A$11:$ZZ$200,86,FALSE))=TRUE,"",IF(VLOOKUP($A79,parlvotes_lh!$A$11:$ZZ$200,86,FALSE)=0,"",VLOOKUP($A79,parlvotes_lh!$A$11:$ZZ$200,86,FALSE)))</f>
        <v/>
      </c>
      <c r="O79" s="194" t="str">
        <f>IF(ISERROR(VLOOKUP($A79,parlvotes_lh!$A$11:$ZZ$200,106,FALSE))=TRUE,"",IF(VLOOKUP($A79,parlvotes_lh!$A$11:$ZZ$200,106,FALSE)=0,"",VLOOKUP($A79,parlvotes_lh!$A$11:$ZZ$200,106,FALSE)))</f>
        <v/>
      </c>
      <c r="P79" s="194" t="str">
        <f>IF(ISERROR(VLOOKUP($A79,parlvotes_lh!$A$11:$ZZ$200,126,FALSE))=TRUE,"",IF(VLOOKUP($A79,parlvotes_lh!$A$11:$ZZ$200,126,FALSE)=0,"",VLOOKUP($A79,parlvotes_lh!$A$11:$ZZ$200,126,FALSE)))</f>
        <v/>
      </c>
      <c r="Q79" s="195" t="str">
        <f>IF(ISERROR(VLOOKUP($A79,parlvotes_lh!$A$11:$ZZ$200,146,FALSE))=TRUE,"",IF(VLOOKUP($A79,parlvotes_lh!$A$11:$ZZ$200,146,FALSE)=0,"",VLOOKUP($A79,parlvotes_lh!$A$11:$ZZ$200,146,FALSE)))</f>
        <v/>
      </c>
      <c r="R79" s="195" t="str">
        <f>IF(ISERROR(VLOOKUP($A79,parlvotes_lh!$A$11:$ZZ$200,166,FALSE))=TRUE,"",IF(VLOOKUP($A79,parlvotes_lh!$A$11:$ZZ$200,166,FALSE)=0,"",VLOOKUP($A79,parlvotes_lh!$A$11:$ZZ$200,166,FALSE)))</f>
        <v/>
      </c>
      <c r="S79" s="195" t="str">
        <f>IF(ISERROR(VLOOKUP($A79,parlvotes_lh!$A$11:$ZZ$200,186,FALSE))=TRUE,"",IF(VLOOKUP($A79,parlvotes_lh!$A$11:$ZZ$200,186,FALSE)=0,"",VLOOKUP($A79,parlvotes_lh!$A$11:$ZZ$200,186,FALSE)))</f>
        <v/>
      </c>
      <c r="T79" s="195" t="str">
        <f>IF(ISERROR(VLOOKUP($A79,parlvotes_lh!$A$11:$ZZ$200,206,FALSE))=TRUE,"",IF(VLOOKUP($A79,parlvotes_lh!$A$11:$ZZ$200,206,FALSE)=0,"",VLOOKUP($A79,parlvotes_lh!$A$11:$ZZ$200,206,FALSE)))</f>
        <v/>
      </c>
      <c r="U79" s="195" t="str">
        <f>IF(ISERROR(VLOOKUP($A79,parlvotes_lh!$A$11:$ZZ$200,226,FALSE))=TRUE,"",IF(VLOOKUP($A79,parlvotes_lh!$A$11:$ZZ$200,226,FALSE)=0,"",VLOOKUP($A79,parlvotes_lh!$A$11:$ZZ$200,226,FALSE)))</f>
        <v/>
      </c>
      <c r="V79" s="195" t="str">
        <f>IF(ISERROR(VLOOKUP($A79,parlvotes_lh!$A$11:$ZZ$200,246,FALSE))=TRUE,"",IF(VLOOKUP($A79,parlvotes_lh!$A$11:$ZZ$200,246,FALSE)=0,"",VLOOKUP($A79,parlvotes_lh!$A$11:$ZZ$200,246,FALSE)))</f>
        <v/>
      </c>
      <c r="W79" s="195" t="str">
        <f>IF(ISERROR(VLOOKUP($A79,parlvotes_lh!$A$11:$ZZ$200,266,FALSE))=TRUE,"",IF(VLOOKUP($A79,parlvotes_lh!$A$11:$ZZ$200,266,FALSE)=0,"",VLOOKUP($A79,parlvotes_lh!$A$11:$ZZ$200,266,FALSE)))</f>
        <v/>
      </c>
      <c r="X79" s="195" t="str">
        <f>IF(ISERROR(VLOOKUP($A79,parlvotes_lh!$A$11:$ZZ$200,286,FALSE))=TRUE,"",IF(VLOOKUP($A79,parlvotes_lh!$A$11:$ZZ$200,286,FALSE)=0,"",VLOOKUP($A79,parlvotes_lh!$A$11:$ZZ$200,286,FALSE)))</f>
        <v/>
      </c>
      <c r="Y79" s="195" t="str">
        <f>IF(ISERROR(VLOOKUP($A79,parlvotes_lh!$A$11:$ZZ$200,306,FALSE))=TRUE,"",IF(VLOOKUP($A79,parlvotes_lh!$A$11:$ZZ$200,306,FALSE)=0,"",VLOOKUP($A79,parlvotes_lh!$A$11:$ZZ$200,306,FALSE)))</f>
        <v/>
      </c>
      <c r="Z79" s="195" t="str">
        <f>IF(ISERROR(VLOOKUP($A79,parlvotes_lh!$A$11:$ZZ$200,326,FALSE))=TRUE,"",IF(VLOOKUP($A79,parlvotes_lh!$A$11:$ZZ$200,326,FALSE)=0,"",VLOOKUP($A79,parlvotes_lh!$A$11:$ZZ$200,326,FALSE)))</f>
        <v/>
      </c>
      <c r="AA79" s="195" t="str">
        <f>IF(ISERROR(VLOOKUP($A79,parlvotes_lh!$A$11:$ZZ$200,346,FALSE))=TRUE,"",IF(VLOOKUP($A79,parlvotes_lh!$A$11:$ZZ$200,346,FALSE)=0,"",VLOOKUP($A79,parlvotes_lh!$A$11:$ZZ$200,346,FALSE)))</f>
        <v/>
      </c>
      <c r="AB79" s="195" t="str">
        <f>IF(ISERROR(VLOOKUP($A79,parlvotes_lh!$A$11:$ZZ$200,366,FALSE))=TRUE,"",IF(VLOOKUP($A79,parlvotes_lh!$A$11:$ZZ$200,366,FALSE)=0,"",VLOOKUP($A79,parlvotes_lh!$A$11:$ZZ$200,366,FALSE)))</f>
        <v/>
      </c>
      <c r="AC79" s="195" t="str">
        <f>IF(ISERROR(VLOOKUP($A79,parlvotes_lh!$A$11:$ZZ$200,386,FALSE))=TRUE,"",IF(VLOOKUP($A79,parlvotes_lh!$A$11:$ZZ$200,386,FALSE)=0,"",VLOOKUP($A79,parlvotes_lh!$A$11:$ZZ$200,386,FALSE)))</f>
        <v/>
      </c>
    </row>
    <row r="80" spans="1:29" ht="13.5" customHeight="1">
      <c r="A80" s="189" t="str">
        <f>IF(info_parties!A80="","",info_parties!A80)</f>
        <v/>
      </c>
      <c r="B80" s="101" t="str">
        <f>IF(A80="","",MID(info_weblinks!$C$3,32,3))</f>
        <v/>
      </c>
      <c r="C80" s="101" t="str">
        <f>IF(info_parties!G80="","",info_parties!G80)</f>
        <v/>
      </c>
      <c r="D80" s="101" t="str">
        <f>IF(info_parties!K80="","",info_parties!K80)</f>
        <v/>
      </c>
      <c r="E80" s="101" t="str">
        <f>IF(info_parties!H80="","",info_parties!H80)</f>
        <v/>
      </c>
      <c r="F80" s="190" t="str">
        <f t="shared" si="8"/>
        <v/>
      </c>
      <c r="G80" s="191" t="str">
        <f t="shared" si="9"/>
        <v/>
      </c>
      <c r="H80" s="192" t="str">
        <f t="shared" si="10"/>
        <v/>
      </c>
      <c r="I80" s="193" t="str">
        <f t="shared" si="11"/>
        <v/>
      </c>
      <c r="J80" s="194" t="str">
        <f>IF(ISERROR(VLOOKUP($A80,parlvotes_lh!$A$11:$ZZ$200,6,FALSE))=TRUE,"",IF(VLOOKUP($A80,parlvotes_lh!$A$11:$ZZ$200,6,FALSE)=0,"",VLOOKUP($A80,parlvotes_lh!$A$11:$ZZ$200,6,FALSE)))</f>
        <v/>
      </c>
      <c r="K80" s="194" t="str">
        <f>IF(ISERROR(VLOOKUP($A80,parlvotes_lh!$A$11:$ZZ$200,26,FALSE))=TRUE,"",IF(VLOOKUP($A80,parlvotes_lh!$A$11:$ZZ$200,26,FALSE)=0,"",VLOOKUP($A80,parlvotes_lh!$A$11:$ZZ$200,26,FALSE)))</f>
        <v/>
      </c>
      <c r="L80" s="194" t="str">
        <f>IF(ISERROR(VLOOKUP($A80,parlvotes_lh!$A$11:$ZZ$200,46,FALSE))=TRUE,"",IF(VLOOKUP($A80,parlvotes_lh!$A$11:$ZZ$200,46,FALSE)=0,"",VLOOKUP($A80,parlvotes_lh!$A$11:$ZZ$200,46,FALSE)))</f>
        <v/>
      </c>
      <c r="M80" s="194" t="str">
        <f>IF(ISERROR(VLOOKUP($A80,parlvotes_lh!$A$11:$ZZ$200,66,FALSE))=TRUE,"",IF(VLOOKUP($A80,parlvotes_lh!$A$11:$ZZ$200,66,FALSE)=0,"",VLOOKUP($A80,parlvotes_lh!$A$11:$ZZ$200,66,FALSE)))</f>
        <v/>
      </c>
      <c r="N80" s="194" t="str">
        <f>IF(ISERROR(VLOOKUP($A80,parlvotes_lh!$A$11:$ZZ$200,86,FALSE))=TRUE,"",IF(VLOOKUP($A80,parlvotes_lh!$A$11:$ZZ$200,86,FALSE)=0,"",VLOOKUP($A80,parlvotes_lh!$A$11:$ZZ$200,86,FALSE)))</f>
        <v/>
      </c>
      <c r="O80" s="194" t="str">
        <f>IF(ISERROR(VLOOKUP($A80,parlvotes_lh!$A$11:$ZZ$200,106,FALSE))=TRUE,"",IF(VLOOKUP($A80,parlvotes_lh!$A$11:$ZZ$200,106,FALSE)=0,"",VLOOKUP($A80,parlvotes_lh!$A$11:$ZZ$200,106,FALSE)))</f>
        <v/>
      </c>
      <c r="P80" s="194" t="str">
        <f>IF(ISERROR(VLOOKUP($A80,parlvotes_lh!$A$11:$ZZ$200,126,FALSE))=TRUE,"",IF(VLOOKUP($A80,parlvotes_lh!$A$11:$ZZ$200,126,FALSE)=0,"",VLOOKUP($A80,parlvotes_lh!$A$11:$ZZ$200,126,FALSE)))</f>
        <v/>
      </c>
      <c r="Q80" s="195" t="str">
        <f>IF(ISERROR(VLOOKUP($A80,parlvotes_lh!$A$11:$ZZ$200,146,FALSE))=TRUE,"",IF(VLOOKUP($A80,parlvotes_lh!$A$11:$ZZ$200,146,FALSE)=0,"",VLOOKUP($A80,parlvotes_lh!$A$11:$ZZ$200,146,FALSE)))</f>
        <v/>
      </c>
      <c r="R80" s="195" t="str">
        <f>IF(ISERROR(VLOOKUP($A80,parlvotes_lh!$A$11:$ZZ$200,166,FALSE))=TRUE,"",IF(VLOOKUP($A80,parlvotes_lh!$A$11:$ZZ$200,166,FALSE)=0,"",VLOOKUP($A80,parlvotes_lh!$A$11:$ZZ$200,166,FALSE)))</f>
        <v/>
      </c>
      <c r="S80" s="195" t="str">
        <f>IF(ISERROR(VLOOKUP($A80,parlvotes_lh!$A$11:$ZZ$200,186,FALSE))=TRUE,"",IF(VLOOKUP($A80,parlvotes_lh!$A$11:$ZZ$200,186,FALSE)=0,"",VLOOKUP($A80,parlvotes_lh!$A$11:$ZZ$200,186,FALSE)))</f>
        <v/>
      </c>
      <c r="T80" s="195" t="str">
        <f>IF(ISERROR(VLOOKUP($A80,parlvotes_lh!$A$11:$ZZ$200,206,FALSE))=TRUE,"",IF(VLOOKUP($A80,parlvotes_lh!$A$11:$ZZ$200,206,FALSE)=0,"",VLOOKUP($A80,parlvotes_lh!$A$11:$ZZ$200,206,FALSE)))</f>
        <v/>
      </c>
      <c r="U80" s="195" t="str">
        <f>IF(ISERROR(VLOOKUP($A80,parlvotes_lh!$A$11:$ZZ$200,226,FALSE))=TRUE,"",IF(VLOOKUP($A80,parlvotes_lh!$A$11:$ZZ$200,226,FALSE)=0,"",VLOOKUP($A80,parlvotes_lh!$A$11:$ZZ$200,226,FALSE)))</f>
        <v/>
      </c>
      <c r="V80" s="195" t="str">
        <f>IF(ISERROR(VLOOKUP($A80,parlvotes_lh!$A$11:$ZZ$200,246,FALSE))=TRUE,"",IF(VLOOKUP($A80,parlvotes_lh!$A$11:$ZZ$200,246,FALSE)=0,"",VLOOKUP($A80,parlvotes_lh!$A$11:$ZZ$200,246,FALSE)))</f>
        <v/>
      </c>
      <c r="W80" s="195" t="str">
        <f>IF(ISERROR(VLOOKUP($A80,parlvotes_lh!$A$11:$ZZ$200,266,FALSE))=TRUE,"",IF(VLOOKUP($A80,parlvotes_lh!$A$11:$ZZ$200,266,FALSE)=0,"",VLOOKUP($A80,parlvotes_lh!$A$11:$ZZ$200,266,FALSE)))</f>
        <v/>
      </c>
      <c r="X80" s="195" t="str">
        <f>IF(ISERROR(VLOOKUP($A80,parlvotes_lh!$A$11:$ZZ$200,286,FALSE))=TRUE,"",IF(VLOOKUP($A80,parlvotes_lh!$A$11:$ZZ$200,286,FALSE)=0,"",VLOOKUP($A80,parlvotes_lh!$A$11:$ZZ$200,286,FALSE)))</f>
        <v/>
      </c>
      <c r="Y80" s="195" t="str">
        <f>IF(ISERROR(VLOOKUP($A80,parlvotes_lh!$A$11:$ZZ$200,306,FALSE))=TRUE,"",IF(VLOOKUP($A80,parlvotes_lh!$A$11:$ZZ$200,306,FALSE)=0,"",VLOOKUP($A80,parlvotes_lh!$A$11:$ZZ$200,306,FALSE)))</f>
        <v/>
      </c>
      <c r="Z80" s="195" t="str">
        <f>IF(ISERROR(VLOOKUP($A80,parlvotes_lh!$A$11:$ZZ$200,326,FALSE))=TRUE,"",IF(VLOOKUP($A80,parlvotes_lh!$A$11:$ZZ$200,326,FALSE)=0,"",VLOOKUP($A80,parlvotes_lh!$A$11:$ZZ$200,326,FALSE)))</f>
        <v/>
      </c>
      <c r="AA80" s="195" t="str">
        <f>IF(ISERROR(VLOOKUP($A80,parlvotes_lh!$A$11:$ZZ$200,346,FALSE))=TRUE,"",IF(VLOOKUP($A80,parlvotes_lh!$A$11:$ZZ$200,346,FALSE)=0,"",VLOOKUP($A80,parlvotes_lh!$A$11:$ZZ$200,346,FALSE)))</f>
        <v/>
      </c>
      <c r="AB80" s="195" t="str">
        <f>IF(ISERROR(VLOOKUP($A80,parlvotes_lh!$A$11:$ZZ$200,366,FALSE))=TRUE,"",IF(VLOOKUP($A80,parlvotes_lh!$A$11:$ZZ$200,366,FALSE)=0,"",VLOOKUP($A80,parlvotes_lh!$A$11:$ZZ$200,366,FALSE)))</f>
        <v/>
      </c>
      <c r="AC80" s="195" t="str">
        <f>IF(ISERROR(VLOOKUP($A80,parlvotes_lh!$A$11:$ZZ$200,386,FALSE))=TRUE,"",IF(VLOOKUP($A80,parlvotes_lh!$A$11:$ZZ$200,386,FALSE)=0,"",VLOOKUP($A80,parlvotes_lh!$A$11:$ZZ$200,386,FALSE)))</f>
        <v/>
      </c>
    </row>
    <row r="81" spans="1:29" ht="13.5" customHeight="1">
      <c r="A81" s="189" t="str">
        <f>IF(info_parties!A81="","",info_parties!A81)</f>
        <v/>
      </c>
      <c r="B81" s="101" t="str">
        <f>IF(A81="","",MID(info_weblinks!$C$3,32,3))</f>
        <v/>
      </c>
      <c r="C81" s="101" t="str">
        <f>IF(info_parties!G81="","",info_parties!G81)</f>
        <v/>
      </c>
      <c r="D81" s="101" t="str">
        <f>IF(info_parties!K81="","",info_parties!K81)</f>
        <v/>
      </c>
      <c r="E81" s="101" t="str">
        <f>IF(info_parties!H81="","",info_parties!H81)</f>
        <v/>
      </c>
      <c r="F81" s="190" t="str">
        <f t="shared" si="8"/>
        <v/>
      </c>
      <c r="G81" s="191" t="str">
        <f t="shared" si="9"/>
        <v/>
      </c>
      <c r="H81" s="192" t="str">
        <f t="shared" si="10"/>
        <v/>
      </c>
      <c r="I81" s="193" t="str">
        <f t="shared" si="11"/>
        <v/>
      </c>
      <c r="J81" s="194" t="str">
        <f>IF(ISERROR(VLOOKUP($A81,parlvotes_lh!$A$11:$ZZ$200,6,FALSE))=TRUE,"",IF(VLOOKUP($A81,parlvotes_lh!$A$11:$ZZ$200,6,FALSE)=0,"",VLOOKUP($A81,parlvotes_lh!$A$11:$ZZ$200,6,FALSE)))</f>
        <v/>
      </c>
      <c r="K81" s="194" t="str">
        <f>IF(ISERROR(VLOOKUP($A81,parlvotes_lh!$A$11:$ZZ$200,26,FALSE))=TRUE,"",IF(VLOOKUP($A81,parlvotes_lh!$A$11:$ZZ$200,26,FALSE)=0,"",VLOOKUP($A81,parlvotes_lh!$A$11:$ZZ$200,26,FALSE)))</f>
        <v/>
      </c>
      <c r="L81" s="194" t="str">
        <f>IF(ISERROR(VLOOKUP($A81,parlvotes_lh!$A$11:$ZZ$200,46,FALSE))=TRUE,"",IF(VLOOKUP($A81,parlvotes_lh!$A$11:$ZZ$200,46,FALSE)=0,"",VLOOKUP($A81,parlvotes_lh!$A$11:$ZZ$200,46,FALSE)))</f>
        <v/>
      </c>
      <c r="M81" s="194" t="str">
        <f>IF(ISERROR(VLOOKUP($A81,parlvotes_lh!$A$11:$ZZ$200,66,FALSE))=TRUE,"",IF(VLOOKUP($A81,parlvotes_lh!$A$11:$ZZ$200,66,FALSE)=0,"",VLOOKUP($A81,parlvotes_lh!$A$11:$ZZ$200,66,FALSE)))</f>
        <v/>
      </c>
      <c r="N81" s="194" t="str">
        <f>IF(ISERROR(VLOOKUP($A81,parlvotes_lh!$A$11:$ZZ$200,86,FALSE))=TRUE,"",IF(VLOOKUP($A81,parlvotes_lh!$A$11:$ZZ$200,86,FALSE)=0,"",VLOOKUP($A81,parlvotes_lh!$A$11:$ZZ$200,86,FALSE)))</f>
        <v/>
      </c>
      <c r="O81" s="194" t="str">
        <f>IF(ISERROR(VLOOKUP($A81,parlvotes_lh!$A$11:$ZZ$200,106,FALSE))=TRUE,"",IF(VLOOKUP($A81,parlvotes_lh!$A$11:$ZZ$200,106,FALSE)=0,"",VLOOKUP($A81,parlvotes_lh!$A$11:$ZZ$200,106,FALSE)))</f>
        <v/>
      </c>
      <c r="P81" s="194" t="str">
        <f>IF(ISERROR(VLOOKUP($A81,parlvotes_lh!$A$11:$ZZ$200,126,FALSE))=TRUE,"",IF(VLOOKUP($A81,parlvotes_lh!$A$11:$ZZ$200,126,FALSE)=0,"",VLOOKUP($A81,parlvotes_lh!$A$11:$ZZ$200,126,FALSE)))</f>
        <v/>
      </c>
      <c r="Q81" s="195" t="str">
        <f>IF(ISERROR(VLOOKUP($A81,parlvotes_lh!$A$11:$ZZ$200,146,FALSE))=TRUE,"",IF(VLOOKUP($A81,parlvotes_lh!$A$11:$ZZ$200,146,FALSE)=0,"",VLOOKUP($A81,parlvotes_lh!$A$11:$ZZ$200,146,FALSE)))</f>
        <v/>
      </c>
      <c r="R81" s="195" t="str">
        <f>IF(ISERROR(VLOOKUP($A81,parlvotes_lh!$A$11:$ZZ$200,166,FALSE))=TRUE,"",IF(VLOOKUP($A81,parlvotes_lh!$A$11:$ZZ$200,166,FALSE)=0,"",VLOOKUP($A81,parlvotes_lh!$A$11:$ZZ$200,166,FALSE)))</f>
        <v/>
      </c>
      <c r="S81" s="195" t="str">
        <f>IF(ISERROR(VLOOKUP($A81,parlvotes_lh!$A$11:$ZZ$200,186,FALSE))=TRUE,"",IF(VLOOKUP($A81,parlvotes_lh!$A$11:$ZZ$200,186,FALSE)=0,"",VLOOKUP($A81,parlvotes_lh!$A$11:$ZZ$200,186,FALSE)))</f>
        <v/>
      </c>
      <c r="T81" s="195" t="str">
        <f>IF(ISERROR(VLOOKUP($A81,parlvotes_lh!$A$11:$ZZ$200,206,FALSE))=TRUE,"",IF(VLOOKUP($A81,parlvotes_lh!$A$11:$ZZ$200,206,FALSE)=0,"",VLOOKUP($A81,parlvotes_lh!$A$11:$ZZ$200,206,FALSE)))</f>
        <v/>
      </c>
      <c r="U81" s="195" t="str">
        <f>IF(ISERROR(VLOOKUP($A81,parlvotes_lh!$A$11:$ZZ$200,226,FALSE))=TRUE,"",IF(VLOOKUP($A81,parlvotes_lh!$A$11:$ZZ$200,226,FALSE)=0,"",VLOOKUP($A81,parlvotes_lh!$A$11:$ZZ$200,226,FALSE)))</f>
        <v/>
      </c>
      <c r="V81" s="195" t="str">
        <f>IF(ISERROR(VLOOKUP($A81,parlvotes_lh!$A$11:$ZZ$200,246,FALSE))=TRUE,"",IF(VLOOKUP($A81,parlvotes_lh!$A$11:$ZZ$200,246,FALSE)=0,"",VLOOKUP($A81,parlvotes_lh!$A$11:$ZZ$200,246,FALSE)))</f>
        <v/>
      </c>
      <c r="W81" s="195" t="str">
        <f>IF(ISERROR(VLOOKUP($A81,parlvotes_lh!$A$11:$ZZ$200,266,FALSE))=TRUE,"",IF(VLOOKUP($A81,parlvotes_lh!$A$11:$ZZ$200,266,FALSE)=0,"",VLOOKUP($A81,parlvotes_lh!$A$11:$ZZ$200,266,FALSE)))</f>
        <v/>
      </c>
      <c r="X81" s="195" t="str">
        <f>IF(ISERROR(VLOOKUP($A81,parlvotes_lh!$A$11:$ZZ$200,286,FALSE))=TRUE,"",IF(VLOOKUP($A81,parlvotes_lh!$A$11:$ZZ$200,286,FALSE)=0,"",VLOOKUP($A81,parlvotes_lh!$A$11:$ZZ$200,286,FALSE)))</f>
        <v/>
      </c>
      <c r="Y81" s="195" t="str">
        <f>IF(ISERROR(VLOOKUP($A81,parlvotes_lh!$A$11:$ZZ$200,306,FALSE))=TRUE,"",IF(VLOOKUP($A81,parlvotes_lh!$A$11:$ZZ$200,306,FALSE)=0,"",VLOOKUP($A81,parlvotes_lh!$A$11:$ZZ$200,306,FALSE)))</f>
        <v/>
      </c>
      <c r="Z81" s="195" t="str">
        <f>IF(ISERROR(VLOOKUP($A81,parlvotes_lh!$A$11:$ZZ$200,326,FALSE))=TRUE,"",IF(VLOOKUP($A81,parlvotes_lh!$A$11:$ZZ$200,326,FALSE)=0,"",VLOOKUP($A81,parlvotes_lh!$A$11:$ZZ$200,326,FALSE)))</f>
        <v/>
      </c>
      <c r="AA81" s="195" t="str">
        <f>IF(ISERROR(VLOOKUP($A81,parlvotes_lh!$A$11:$ZZ$200,346,FALSE))=TRUE,"",IF(VLOOKUP($A81,parlvotes_lh!$A$11:$ZZ$200,346,FALSE)=0,"",VLOOKUP($A81,parlvotes_lh!$A$11:$ZZ$200,346,FALSE)))</f>
        <v/>
      </c>
      <c r="AB81" s="195" t="str">
        <f>IF(ISERROR(VLOOKUP($A81,parlvotes_lh!$A$11:$ZZ$200,366,FALSE))=TRUE,"",IF(VLOOKUP($A81,parlvotes_lh!$A$11:$ZZ$200,366,FALSE)=0,"",VLOOKUP($A81,parlvotes_lh!$A$11:$ZZ$200,366,FALSE)))</f>
        <v/>
      </c>
      <c r="AC81" s="195" t="str">
        <f>IF(ISERROR(VLOOKUP($A81,parlvotes_lh!$A$11:$ZZ$200,386,FALSE))=TRUE,"",IF(VLOOKUP($A81,parlvotes_lh!$A$11:$ZZ$200,386,FALSE)=0,"",VLOOKUP($A81,parlvotes_lh!$A$11:$ZZ$200,386,FALSE)))</f>
        <v/>
      </c>
    </row>
    <row r="82" spans="1:29" ht="13.5" customHeight="1">
      <c r="A82" s="189" t="str">
        <f>IF(info_parties!A82="","",info_parties!A82)</f>
        <v/>
      </c>
      <c r="B82" s="101" t="str">
        <f>IF(A82="","",MID(info_weblinks!$C$3,32,3))</f>
        <v/>
      </c>
      <c r="C82" s="101" t="str">
        <f>IF(info_parties!G82="","",info_parties!G82)</f>
        <v/>
      </c>
      <c r="D82" s="101" t="str">
        <f>IF(info_parties!K82="","",info_parties!K82)</f>
        <v/>
      </c>
      <c r="E82" s="101" t="str">
        <f>IF(info_parties!H82="","",info_parties!H82)</f>
        <v/>
      </c>
      <c r="F82" s="190" t="str">
        <f t="shared" si="8"/>
        <v/>
      </c>
      <c r="G82" s="191" t="str">
        <f t="shared" si="9"/>
        <v/>
      </c>
      <c r="H82" s="192" t="str">
        <f t="shared" si="10"/>
        <v/>
      </c>
      <c r="I82" s="193" t="str">
        <f t="shared" si="11"/>
        <v/>
      </c>
      <c r="J82" s="194" t="str">
        <f>IF(ISERROR(VLOOKUP($A82,parlvotes_lh!$A$11:$ZZ$200,6,FALSE))=TRUE,"",IF(VLOOKUP($A82,parlvotes_lh!$A$11:$ZZ$200,6,FALSE)=0,"",VLOOKUP($A82,parlvotes_lh!$A$11:$ZZ$200,6,FALSE)))</f>
        <v/>
      </c>
      <c r="K82" s="194" t="str">
        <f>IF(ISERROR(VLOOKUP($A82,parlvotes_lh!$A$11:$ZZ$200,26,FALSE))=TRUE,"",IF(VLOOKUP($A82,parlvotes_lh!$A$11:$ZZ$200,26,FALSE)=0,"",VLOOKUP($A82,parlvotes_lh!$A$11:$ZZ$200,26,FALSE)))</f>
        <v/>
      </c>
      <c r="L82" s="194" t="str">
        <f>IF(ISERROR(VLOOKUP($A82,parlvotes_lh!$A$11:$ZZ$200,46,FALSE))=TRUE,"",IF(VLOOKUP($A82,parlvotes_lh!$A$11:$ZZ$200,46,FALSE)=0,"",VLOOKUP($A82,parlvotes_lh!$A$11:$ZZ$200,46,FALSE)))</f>
        <v/>
      </c>
      <c r="M82" s="194" t="str">
        <f>IF(ISERROR(VLOOKUP($A82,parlvotes_lh!$A$11:$ZZ$200,66,FALSE))=TRUE,"",IF(VLOOKUP($A82,parlvotes_lh!$A$11:$ZZ$200,66,FALSE)=0,"",VLOOKUP($A82,parlvotes_lh!$A$11:$ZZ$200,66,FALSE)))</f>
        <v/>
      </c>
      <c r="N82" s="194" t="str">
        <f>IF(ISERROR(VLOOKUP($A82,parlvotes_lh!$A$11:$ZZ$200,86,FALSE))=TRUE,"",IF(VLOOKUP($A82,parlvotes_lh!$A$11:$ZZ$200,86,FALSE)=0,"",VLOOKUP($A82,parlvotes_lh!$A$11:$ZZ$200,86,FALSE)))</f>
        <v/>
      </c>
      <c r="O82" s="194" t="str">
        <f>IF(ISERROR(VLOOKUP($A82,parlvotes_lh!$A$11:$ZZ$200,106,FALSE))=TRUE,"",IF(VLOOKUP($A82,parlvotes_lh!$A$11:$ZZ$200,106,FALSE)=0,"",VLOOKUP($A82,parlvotes_lh!$A$11:$ZZ$200,106,FALSE)))</f>
        <v/>
      </c>
      <c r="P82" s="194" t="str">
        <f>IF(ISERROR(VLOOKUP($A82,parlvotes_lh!$A$11:$ZZ$200,126,FALSE))=TRUE,"",IF(VLOOKUP($A82,parlvotes_lh!$A$11:$ZZ$200,126,FALSE)=0,"",VLOOKUP($A82,parlvotes_lh!$A$11:$ZZ$200,126,FALSE)))</f>
        <v/>
      </c>
      <c r="Q82" s="195" t="str">
        <f>IF(ISERROR(VLOOKUP($A82,parlvotes_lh!$A$11:$ZZ$200,146,FALSE))=TRUE,"",IF(VLOOKUP($A82,parlvotes_lh!$A$11:$ZZ$200,146,FALSE)=0,"",VLOOKUP($A82,parlvotes_lh!$A$11:$ZZ$200,146,FALSE)))</f>
        <v/>
      </c>
      <c r="R82" s="195" t="str">
        <f>IF(ISERROR(VLOOKUP($A82,parlvotes_lh!$A$11:$ZZ$200,166,FALSE))=TRUE,"",IF(VLOOKUP($A82,parlvotes_lh!$A$11:$ZZ$200,166,FALSE)=0,"",VLOOKUP($A82,parlvotes_lh!$A$11:$ZZ$200,166,FALSE)))</f>
        <v/>
      </c>
      <c r="S82" s="195" t="str">
        <f>IF(ISERROR(VLOOKUP($A82,parlvotes_lh!$A$11:$ZZ$200,186,FALSE))=TRUE,"",IF(VLOOKUP($A82,parlvotes_lh!$A$11:$ZZ$200,186,FALSE)=0,"",VLOOKUP($A82,parlvotes_lh!$A$11:$ZZ$200,186,FALSE)))</f>
        <v/>
      </c>
      <c r="T82" s="195" t="str">
        <f>IF(ISERROR(VLOOKUP($A82,parlvotes_lh!$A$11:$ZZ$200,206,FALSE))=TRUE,"",IF(VLOOKUP($A82,parlvotes_lh!$A$11:$ZZ$200,206,FALSE)=0,"",VLOOKUP($A82,parlvotes_lh!$A$11:$ZZ$200,206,FALSE)))</f>
        <v/>
      </c>
      <c r="U82" s="195" t="str">
        <f>IF(ISERROR(VLOOKUP($A82,parlvotes_lh!$A$11:$ZZ$200,226,FALSE))=TRUE,"",IF(VLOOKUP($A82,parlvotes_lh!$A$11:$ZZ$200,226,FALSE)=0,"",VLOOKUP($A82,parlvotes_lh!$A$11:$ZZ$200,226,FALSE)))</f>
        <v/>
      </c>
      <c r="V82" s="195" t="str">
        <f>IF(ISERROR(VLOOKUP($A82,parlvotes_lh!$A$11:$ZZ$200,246,FALSE))=TRUE,"",IF(VLOOKUP($A82,parlvotes_lh!$A$11:$ZZ$200,246,FALSE)=0,"",VLOOKUP($A82,parlvotes_lh!$A$11:$ZZ$200,246,FALSE)))</f>
        <v/>
      </c>
      <c r="W82" s="195" t="str">
        <f>IF(ISERROR(VLOOKUP($A82,parlvotes_lh!$A$11:$ZZ$200,266,FALSE))=TRUE,"",IF(VLOOKUP($A82,parlvotes_lh!$A$11:$ZZ$200,266,FALSE)=0,"",VLOOKUP($A82,parlvotes_lh!$A$11:$ZZ$200,266,FALSE)))</f>
        <v/>
      </c>
      <c r="X82" s="195" t="str">
        <f>IF(ISERROR(VLOOKUP($A82,parlvotes_lh!$A$11:$ZZ$200,286,FALSE))=TRUE,"",IF(VLOOKUP($A82,parlvotes_lh!$A$11:$ZZ$200,286,FALSE)=0,"",VLOOKUP($A82,parlvotes_lh!$A$11:$ZZ$200,286,FALSE)))</f>
        <v/>
      </c>
      <c r="Y82" s="195" t="str">
        <f>IF(ISERROR(VLOOKUP($A82,parlvotes_lh!$A$11:$ZZ$200,306,FALSE))=TRUE,"",IF(VLOOKUP($A82,parlvotes_lh!$A$11:$ZZ$200,306,FALSE)=0,"",VLOOKUP($A82,parlvotes_lh!$A$11:$ZZ$200,306,FALSE)))</f>
        <v/>
      </c>
      <c r="Z82" s="195" t="str">
        <f>IF(ISERROR(VLOOKUP($A82,parlvotes_lh!$A$11:$ZZ$200,326,FALSE))=TRUE,"",IF(VLOOKUP($A82,parlvotes_lh!$A$11:$ZZ$200,326,FALSE)=0,"",VLOOKUP($A82,parlvotes_lh!$A$11:$ZZ$200,326,FALSE)))</f>
        <v/>
      </c>
      <c r="AA82" s="195" t="str">
        <f>IF(ISERROR(VLOOKUP($A82,parlvotes_lh!$A$11:$ZZ$200,346,FALSE))=TRUE,"",IF(VLOOKUP($A82,parlvotes_lh!$A$11:$ZZ$200,346,FALSE)=0,"",VLOOKUP($A82,parlvotes_lh!$A$11:$ZZ$200,346,FALSE)))</f>
        <v/>
      </c>
      <c r="AB82" s="195" t="str">
        <f>IF(ISERROR(VLOOKUP($A82,parlvotes_lh!$A$11:$ZZ$200,366,FALSE))=TRUE,"",IF(VLOOKUP($A82,parlvotes_lh!$A$11:$ZZ$200,366,FALSE)=0,"",VLOOKUP($A82,parlvotes_lh!$A$11:$ZZ$200,366,FALSE)))</f>
        <v/>
      </c>
      <c r="AC82" s="195" t="str">
        <f>IF(ISERROR(VLOOKUP($A82,parlvotes_lh!$A$11:$ZZ$200,386,FALSE))=TRUE,"",IF(VLOOKUP($A82,parlvotes_lh!$A$11:$ZZ$200,386,FALSE)=0,"",VLOOKUP($A82,parlvotes_lh!$A$11:$ZZ$200,386,FALSE)))</f>
        <v/>
      </c>
    </row>
    <row r="83" spans="1:29" ht="13.5" customHeight="1">
      <c r="A83" s="189" t="str">
        <f>IF(info_parties!A83="","",info_parties!A83)</f>
        <v/>
      </c>
      <c r="B83" s="101" t="str">
        <f>IF(A83="","",MID(info_weblinks!$C$3,32,3))</f>
        <v/>
      </c>
      <c r="C83" s="101" t="str">
        <f>IF(info_parties!G83="","",info_parties!G83)</f>
        <v/>
      </c>
      <c r="D83" s="101" t="str">
        <f>IF(info_parties!K83="","",info_parties!K83)</f>
        <v/>
      </c>
      <c r="E83" s="101" t="str">
        <f>IF(info_parties!H83="","",info_parties!H83)</f>
        <v/>
      </c>
      <c r="F83" s="190" t="str">
        <f t="shared" si="8"/>
        <v/>
      </c>
      <c r="G83" s="191" t="str">
        <f t="shared" si="9"/>
        <v/>
      </c>
      <c r="H83" s="192" t="str">
        <f t="shared" si="10"/>
        <v/>
      </c>
      <c r="I83" s="193" t="str">
        <f t="shared" si="11"/>
        <v/>
      </c>
      <c r="J83" s="194" t="str">
        <f>IF(ISERROR(VLOOKUP($A83,parlvotes_lh!$A$11:$ZZ$200,6,FALSE))=TRUE,"",IF(VLOOKUP($A83,parlvotes_lh!$A$11:$ZZ$200,6,FALSE)=0,"",VLOOKUP($A83,parlvotes_lh!$A$11:$ZZ$200,6,FALSE)))</f>
        <v/>
      </c>
      <c r="K83" s="194" t="str">
        <f>IF(ISERROR(VLOOKUP($A83,parlvotes_lh!$A$11:$ZZ$200,26,FALSE))=TRUE,"",IF(VLOOKUP($A83,parlvotes_lh!$A$11:$ZZ$200,26,FALSE)=0,"",VLOOKUP($A83,parlvotes_lh!$A$11:$ZZ$200,26,FALSE)))</f>
        <v/>
      </c>
      <c r="L83" s="194" t="str">
        <f>IF(ISERROR(VLOOKUP($A83,parlvotes_lh!$A$11:$ZZ$200,46,FALSE))=TRUE,"",IF(VLOOKUP($A83,parlvotes_lh!$A$11:$ZZ$200,46,FALSE)=0,"",VLOOKUP($A83,parlvotes_lh!$A$11:$ZZ$200,46,FALSE)))</f>
        <v/>
      </c>
      <c r="M83" s="194" t="str">
        <f>IF(ISERROR(VLOOKUP($A83,parlvotes_lh!$A$11:$ZZ$200,66,FALSE))=TRUE,"",IF(VLOOKUP($A83,parlvotes_lh!$A$11:$ZZ$200,66,FALSE)=0,"",VLOOKUP($A83,parlvotes_lh!$A$11:$ZZ$200,66,FALSE)))</f>
        <v/>
      </c>
      <c r="N83" s="194" t="str">
        <f>IF(ISERROR(VLOOKUP($A83,parlvotes_lh!$A$11:$ZZ$200,86,FALSE))=TRUE,"",IF(VLOOKUP($A83,parlvotes_lh!$A$11:$ZZ$200,86,FALSE)=0,"",VLOOKUP($A83,parlvotes_lh!$A$11:$ZZ$200,86,FALSE)))</f>
        <v/>
      </c>
      <c r="O83" s="194" t="str">
        <f>IF(ISERROR(VLOOKUP($A83,parlvotes_lh!$A$11:$ZZ$200,106,FALSE))=TRUE,"",IF(VLOOKUP($A83,parlvotes_lh!$A$11:$ZZ$200,106,FALSE)=0,"",VLOOKUP($A83,parlvotes_lh!$A$11:$ZZ$200,106,FALSE)))</f>
        <v/>
      </c>
      <c r="P83" s="194" t="str">
        <f>IF(ISERROR(VLOOKUP($A83,parlvotes_lh!$A$11:$ZZ$200,126,FALSE))=TRUE,"",IF(VLOOKUP($A83,parlvotes_lh!$A$11:$ZZ$200,126,FALSE)=0,"",VLOOKUP($A83,parlvotes_lh!$A$11:$ZZ$200,126,FALSE)))</f>
        <v/>
      </c>
      <c r="Q83" s="195" t="str">
        <f>IF(ISERROR(VLOOKUP($A83,parlvotes_lh!$A$11:$ZZ$200,146,FALSE))=TRUE,"",IF(VLOOKUP($A83,parlvotes_lh!$A$11:$ZZ$200,146,FALSE)=0,"",VLOOKUP($A83,parlvotes_lh!$A$11:$ZZ$200,146,FALSE)))</f>
        <v/>
      </c>
      <c r="R83" s="195" t="str">
        <f>IF(ISERROR(VLOOKUP($A83,parlvotes_lh!$A$11:$ZZ$200,166,FALSE))=TRUE,"",IF(VLOOKUP($A83,parlvotes_lh!$A$11:$ZZ$200,166,FALSE)=0,"",VLOOKUP($A83,parlvotes_lh!$A$11:$ZZ$200,166,FALSE)))</f>
        <v/>
      </c>
      <c r="S83" s="195" t="str">
        <f>IF(ISERROR(VLOOKUP($A83,parlvotes_lh!$A$11:$ZZ$200,186,FALSE))=TRUE,"",IF(VLOOKUP($A83,parlvotes_lh!$A$11:$ZZ$200,186,FALSE)=0,"",VLOOKUP($A83,parlvotes_lh!$A$11:$ZZ$200,186,FALSE)))</f>
        <v/>
      </c>
      <c r="T83" s="195" t="str">
        <f>IF(ISERROR(VLOOKUP($A83,parlvotes_lh!$A$11:$ZZ$200,206,FALSE))=TRUE,"",IF(VLOOKUP($A83,parlvotes_lh!$A$11:$ZZ$200,206,FALSE)=0,"",VLOOKUP($A83,parlvotes_lh!$A$11:$ZZ$200,206,FALSE)))</f>
        <v/>
      </c>
      <c r="U83" s="195" t="str">
        <f>IF(ISERROR(VLOOKUP($A83,parlvotes_lh!$A$11:$ZZ$200,226,FALSE))=TRUE,"",IF(VLOOKUP($A83,parlvotes_lh!$A$11:$ZZ$200,226,FALSE)=0,"",VLOOKUP($A83,parlvotes_lh!$A$11:$ZZ$200,226,FALSE)))</f>
        <v/>
      </c>
      <c r="V83" s="195" t="str">
        <f>IF(ISERROR(VLOOKUP($A83,parlvotes_lh!$A$11:$ZZ$200,246,FALSE))=TRUE,"",IF(VLOOKUP($A83,parlvotes_lh!$A$11:$ZZ$200,246,FALSE)=0,"",VLOOKUP($A83,parlvotes_lh!$A$11:$ZZ$200,246,FALSE)))</f>
        <v/>
      </c>
      <c r="W83" s="195" t="str">
        <f>IF(ISERROR(VLOOKUP($A83,parlvotes_lh!$A$11:$ZZ$200,266,FALSE))=TRUE,"",IF(VLOOKUP($A83,parlvotes_lh!$A$11:$ZZ$200,266,FALSE)=0,"",VLOOKUP($A83,parlvotes_lh!$A$11:$ZZ$200,266,FALSE)))</f>
        <v/>
      </c>
      <c r="X83" s="195" t="str">
        <f>IF(ISERROR(VLOOKUP($A83,parlvotes_lh!$A$11:$ZZ$200,286,FALSE))=TRUE,"",IF(VLOOKUP($A83,parlvotes_lh!$A$11:$ZZ$200,286,FALSE)=0,"",VLOOKUP($A83,parlvotes_lh!$A$11:$ZZ$200,286,FALSE)))</f>
        <v/>
      </c>
      <c r="Y83" s="195" t="str">
        <f>IF(ISERROR(VLOOKUP($A83,parlvotes_lh!$A$11:$ZZ$200,306,FALSE))=TRUE,"",IF(VLOOKUP($A83,parlvotes_lh!$A$11:$ZZ$200,306,FALSE)=0,"",VLOOKUP($A83,parlvotes_lh!$A$11:$ZZ$200,306,FALSE)))</f>
        <v/>
      </c>
      <c r="Z83" s="195" t="str">
        <f>IF(ISERROR(VLOOKUP($A83,parlvotes_lh!$A$11:$ZZ$200,326,FALSE))=TRUE,"",IF(VLOOKUP($A83,parlvotes_lh!$A$11:$ZZ$200,326,FALSE)=0,"",VLOOKUP($A83,parlvotes_lh!$A$11:$ZZ$200,326,FALSE)))</f>
        <v/>
      </c>
      <c r="AA83" s="195" t="str">
        <f>IF(ISERROR(VLOOKUP($A83,parlvotes_lh!$A$11:$ZZ$200,346,FALSE))=TRUE,"",IF(VLOOKUP($A83,parlvotes_lh!$A$11:$ZZ$200,346,FALSE)=0,"",VLOOKUP($A83,parlvotes_lh!$A$11:$ZZ$200,346,FALSE)))</f>
        <v/>
      </c>
      <c r="AB83" s="195" t="str">
        <f>IF(ISERROR(VLOOKUP($A83,parlvotes_lh!$A$11:$ZZ$200,366,FALSE))=TRUE,"",IF(VLOOKUP($A83,parlvotes_lh!$A$11:$ZZ$200,366,FALSE)=0,"",VLOOKUP($A83,parlvotes_lh!$A$11:$ZZ$200,366,FALSE)))</f>
        <v/>
      </c>
      <c r="AC83" s="195" t="str">
        <f>IF(ISERROR(VLOOKUP($A83,parlvotes_lh!$A$11:$ZZ$200,386,FALSE))=TRUE,"",IF(VLOOKUP($A83,parlvotes_lh!$A$11:$ZZ$200,386,FALSE)=0,"",VLOOKUP($A83,parlvotes_lh!$A$11:$ZZ$200,386,FALSE)))</f>
        <v/>
      </c>
    </row>
    <row r="84" spans="1:29" ht="13.5" customHeight="1">
      <c r="A84" s="189" t="str">
        <f>IF(info_parties!A84="","",info_parties!A84)</f>
        <v/>
      </c>
      <c r="B84" s="101" t="str">
        <f>IF(A84="","",MID(info_weblinks!$C$3,32,3))</f>
        <v/>
      </c>
      <c r="C84" s="101" t="str">
        <f>IF(info_parties!G84="","",info_parties!G84)</f>
        <v/>
      </c>
      <c r="D84" s="101" t="str">
        <f>IF(info_parties!K84="","",info_parties!K84)</f>
        <v/>
      </c>
      <c r="E84" s="101" t="str">
        <f>IF(info_parties!H84="","",info_parties!H84)</f>
        <v/>
      </c>
      <c r="F84" s="190" t="str">
        <f t="shared" si="8"/>
        <v/>
      </c>
      <c r="G84" s="191" t="str">
        <f t="shared" si="9"/>
        <v/>
      </c>
      <c r="H84" s="192" t="str">
        <f t="shared" si="10"/>
        <v/>
      </c>
      <c r="I84" s="193" t="str">
        <f t="shared" si="11"/>
        <v/>
      </c>
      <c r="J84" s="194" t="str">
        <f>IF(ISERROR(VLOOKUP($A84,parlvotes_lh!$A$11:$ZZ$200,6,FALSE))=TRUE,"",IF(VLOOKUP($A84,parlvotes_lh!$A$11:$ZZ$200,6,FALSE)=0,"",VLOOKUP($A84,parlvotes_lh!$A$11:$ZZ$200,6,FALSE)))</f>
        <v/>
      </c>
      <c r="K84" s="194" t="str">
        <f>IF(ISERROR(VLOOKUP($A84,parlvotes_lh!$A$11:$ZZ$200,26,FALSE))=TRUE,"",IF(VLOOKUP($A84,parlvotes_lh!$A$11:$ZZ$200,26,FALSE)=0,"",VLOOKUP($A84,parlvotes_lh!$A$11:$ZZ$200,26,FALSE)))</f>
        <v/>
      </c>
      <c r="L84" s="194" t="str">
        <f>IF(ISERROR(VLOOKUP($A84,parlvotes_lh!$A$11:$ZZ$200,46,FALSE))=TRUE,"",IF(VLOOKUP($A84,parlvotes_lh!$A$11:$ZZ$200,46,FALSE)=0,"",VLOOKUP($A84,parlvotes_lh!$A$11:$ZZ$200,46,FALSE)))</f>
        <v/>
      </c>
      <c r="M84" s="194" t="str">
        <f>IF(ISERROR(VLOOKUP($A84,parlvotes_lh!$A$11:$ZZ$200,66,FALSE))=TRUE,"",IF(VLOOKUP($A84,parlvotes_lh!$A$11:$ZZ$200,66,FALSE)=0,"",VLOOKUP($A84,parlvotes_lh!$A$11:$ZZ$200,66,FALSE)))</f>
        <v/>
      </c>
      <c r="N84" s="194" t="str">
        <f>IF(ISERROR(VLOOKUP($A84,parlvotes_lh!$A$11:$ZZ$200,86,FALSE))=TRUE,"",IF(VLOOKUP($A84,parlvotes_lh!$A$11:$ZZ$200,86,FALSE)=0,"",VLOOKUP($A84,parlvotes_lh!$A$11:$ZZ$200,86,FALSE)))</f>
        <v/>
      </c>
      <c r="O84" s="194" t="str">
        <f>IF(ISERROR(VLOOKUP($A84,parlvotes_lh!$A$11:$ZZ$200,106,FALSE))=TRUE,"",IF(VLOOKUP($A84,parlvotes_lh!$A$11:$ZZ$200,106,FALSE)=0,"",VLOOKUP($A84,parlvotes_lh!$A$11:$ZZ$200,106,FALSE)))</f>
        <v/>
      </c>
      <c r="P84" s="194" t="str">
        <f>IF(ISERROR(VLOOKUP($A84,parlvotes_lh!$A$11:$ZZ$200,126,FALSE))=TRUE,"",IF(VLOOKUP($A84,parlvotes_lh!$A$11:$ZZ$200,126,FALSE)=0,"",VLOOKUP($A84,parlvotes_lh!$A$11:$ZZ$200,126,FALSE)))</f>
        <v/>
      </c>
      <c r="Q84" s="195" t="str">
        <f>IF(ISERROR(VLOOKUP($A84,parlvotes_lh!$A$11:$ZZ$200,146,FALSE))=TRUE,"",IF(VLOOKUP($A84,parlvotes_lh!$A$11:$ZZ$200,146,FALSE)=0,"",VLOOKUP($A84,parlvotes_lh!$A$11:$ZZ$200,146,FALSE)))</f>
        <v/>
      </c>
      <c r="R84" s="195" t="str">
        <f>IF(ISERROR(VLOOKUP($A84,parlvotes_lh!$A$11:$ZZ$200,166,FALSE))=TRUE,"",IF(VLOOKUP($A84,parlvotes_lh!$A$11:$ZZ$200,166,FALSE)=0,"",VLOOKUP($A84,parlvotes_lh!$A$11:$ZZ$200,166,FALSE)))</f>
        <v/>
      </c>
      <c r="S84" s="195" t="str">
        <f>IF(ISERROR(VLOOKUP($A84,parlvotes_lh!$A$11:$ZZ$200,186,FALSE))=TRUE,"",IF(VLOOKUP($A84,parlvotes_lh!$A$11:$ZZ$200,186,FALSE)=0,"",VLOOKUP($A84,parlvotes_lh!$A$11:$ZZ$200,186,FALSE)))</f>
        <v/>
      </c>
      <c r="T84" s="195" t="str">
        <f>IF(ISERROR(VLOOKUP($A84,parlvotes_lh!$A$11:$ZZ$200,206,FALSE))=TRUE,"",IF(VLOOKUP($A84,parlvotes_lh!$A$11:$ZZ$200,206,FALSE)=0,"",VLOOKUP($A84,parlvotes_lh!$A$11:$ZZ$200,206,FALSE)))</f>
        <v/>
      </c>
      <c r="U84" s="195" t="str">
        <f>IF(ISERROR(VLOOKUP($A84,parlvotes_lh!$A$11:$ZZ$200,226,FALSE))=TRUE,"",IF(VLOOKUP($A84,parlvotes_lh!$A$11:$ZZ$200,226,FALSE)=0,"",VLOOKUP($A84,parlvotes_lh!$A$11:$ZZ$200,226,FALSE)))</f>
        <v/>
      </c>
      <c r="V84" s="195" t="str">
        <f>IF(ISERROR(VLOOKUP($A84,parlvotes_lh!$A$11:$ZZ$200,246,FALSE))=TRUE,"",IF(VLOOKUP($A84,parlvotes_lh!$A$11:$ZZ$200,246,FALSE)=0,"",VLOOKUP($A84,parlvotes_lh!$A$11:$ZZ$200,246,FALSE)))</f>
        <v/>
      </c>
      <c r="W84" s="195" t="str">
        <f>IF(ISERROR(VLOOKUP($A84,parlvotes_lh!$A$11:$ZZ$200,266,FALSE))=TRUE,"",IF(VLOOKUP($A84,parlvotes_lh!$A$11:$ZZ$200,266,FALSE)=0,"",VLOOKUP($A84,parlvotes_lh!$A$11:$ZZ$200,266,FALSE)))</f>
        <v/>
      </c>
      <c r="X84" s="195" t="str">
        <f>IF(ISERROR(VLOOKUP($A84,parlvotes_lh!$A$11:$ZZ$200,286,FALSE))=TRUE,"",IF(VLOOKUP($A84,parlvotes_lh!$A$11:$ZZ$200,286,FALSE)=0,"",VLOOKUP($A84,parlvotes_lh!$A$11:$ZZ$200,286,FALSE)))</f>
        <v/>
      </c>
      <c r="Y84" s="195" t="str">
        <f>IF(ISERROR(VLOOKUP($A84,parlvotes_lh!$A$11:$ZZ$200,306,FALSE))=TRUE,"",IF(VLOOKUP($A84,parlvotes_lh!$A$11:$ZZ$200,306,FALSE)=0,"",VLOOKUP($A84,parlvotes_lh!$A$11:$ZZ$200,306,FALSE)))</f>
        <v/>
      </c>
      <c r="Z84" s="195" t="str">
        <f>IF(ISERROR(VLOOKUP($A84,parlvotes_lh!$A$11:$ZZ$200,326,FALSE))=TRUE,"",IF(VLOOKUP($A84,parlvotes_lh!$A$11:$ZZ$200,326,FALSE)=0,"",VLOOKUP($A84,parlvotes_lh!$A$11:$ZZ$200,326,FALSE)))</f>
        <v/>
      </c>
      <c r="AA84" s="195" t="str">
        <f>IF(ISERROR(VLOOKUP($A84,parlvotes_lh!$A$11:$ZZ$200,346,FALSE))=TRUE,"",IF(VLOOKUP($A84,parlvotes_lh!$A$11:$ZZ$200,346,FALSE)=0,"",VLOOKUP($A84,parlvotes_lh!$A$11:$ZZ$200,346,FALSE)))</f>
        <v/>
      </c>
      <c r="AB84" s="195" t="str">
        <f>IF(ISERROR(VLOOKUP($A84,parlvotes_lh!$A$11:$ZZ$200,366,FALSE))=TRUE,"",IF(VLOOKUP($A84,parlvotes_lh!$A$11:$ZZ$200,366,FALSE)=0,"",VLOOKUP($A84,parlvotes_lh!$A$11:$ZZ$200,366,FALSE)))</f>
        <v/>
      </c>
      <c r="AC84" s="195" t="str">
        <f>IF(ISERROR(VLOOKUP($A84,parlvotes_lh!$A$11:$ZZ$200,386,FALSE))=TRUE,"",IF(VLOOKUP($A84,parlvotes_lh!$A$11:$ZZ$200,386,FALSE)=0,"",VLOOKUP($A84,parlvotes_lh!$A$11:$ZZ$200,386,FALSE)))</f>
        <v/>
      </c>
    </row>
    <row r="85" spans="1:29" ht="13.5" customHeight="1">
      <c r="A85" s="189" t="str">
        <f>IF(info_parties!A85="","",info_parties!A85)</f>
        <v/>
      </c>
      <c r="B85" s="101" t="str">
        <f>IF(A85="","",MID(info_weblinks!$C$3,32,3))</f>
        <v/>
      </c>
      <c r="C85" s="101" t="str">
        <f>IF(info_parties!G85="","",info_parties!G85)</f>
        <v/>
      </c>
      <c r="D85" s="101" t="str">
        <f>IF(info_parties!K85="","",info_parties!K85)</f>
        <v/>
      </c>
      <c r="E85" s="101" t="str">
        <f>IF(info_parties!H85="","",info_parties!H85)</f>
        <v/>
      </c>
      <c r="F85" s="190" t="str">
        <f t="shared" si="8"/>
        <v/>
      </c>
      <c r="G85" s="191" t="str">
        <f t="shared" si="9"/>
        <v/>
      </c>
      <c r="H85" s="192" t="str">
        <f t="shared" si="10"/>
        <v/>
      </c>
      <c r="I85" s="193" t="str">
        <f t="shared" si="11"/>
        <v/>
      </c>
      <c r="J85" s="194" t="str">
        <f>IF(ISERROR(VLOOKUP($A85,parlvotes_lh!$A$11:$ZZ$200,6,FALSE))=TRUE,"",IF(VLOOKUP($A85,parlvotes_lh!$A$11:$ZZ$200,6,FALSE)=0,"",VLOOKUP($A85,parlvotes_lh!$A$11:$ZZ$200,6,FALSE)))</f>
        <v/>
      </c>
      <c r="K85" s="194" t="str">
        <f>IF(ISERROR(VLOOKUP($A85,parlvotes_lh!$A$11:$ZZ$200,26,FALSE))=TRUE,"",IF(VLOOKUP($A85,parlvotes_lh!$A$11:$ZZ$200,26,FALSE)=0,"",VLOOKUP($A85,parlvotes_lh!$A$11:$ZZ$200,26,FALSE)))</f>
        <v/>
      </c>
      <c r="L85" s="194" t="str">
        <f>IF(ISERROR(VLOOKUP($A85,parlvotes_lh!$A$11:$ZZ$200,46,FALSE))=TRUE,"",IF(VLOOKUP($A85,parlvotes_lh!$A$11:$ZZ$200,46,FALSE)=0,"",VLOOKUP($A85,parlvotes_lh!$A$11:$ZZ$200,46,FALSE)))</f>
        <v/>
      </c>
      <c r="M85" s="194" t="str">
        <f>IF(ISERROR(VLOOKUP($A85,parlvotes_lh!$A$11:$ZZ$200,66,FALSE))=TRUE,"",IF(VLOOKUP($A85,parlvotes_lh!$A$11:$ZZ$200,66,FALSE)=0,"",VLOOKUP($A85,parlvotes_lh!$A$11:$ZZ$200,66,FALSE)))</f>
        <v/>
      </c>
      <c r="N85" s="194" t="str">
        <f>IF(ISERROR(VLOOKUP($A85,parlvotes_lh!$A$11:$ZZ$200,86,FALSE))=TRUE,"",IF(VLOOKUP($A85,parlvotes_lh!$A$11:$ZZ$200,86,FALSE)=0,"",VLOOKUP($A85,parlvotes_lh!$A$11:$ZZ$200,86,FALSE)))</f>
        <v/>
      </c>
      <c r="O85" s="194" t="str">
        <f>IF(ISERROR(VLOOKUP($A85,parlvotes_lh!$A$11:$ZZ$200,106,FALSE))=TRUE,"",IF(VLOOKUP($A85,parlvotes_lh!$A$11:$ZZ$200,106,FALSE)=0,"",VLOOKUP($A85,parlvotes_lh!$A$11:$ZZ$200,106,FALSE)))</f>
        <v/>
      </c>
      <c r="P85" s="194" t="str">
        <f>IF(ISERROR(VLOOKUP($A85,parlvotes_lh!$A$11:$ZZ$200,126,FALSE))=TRUE,"",IF(VLOOKUP($A85,parlvotes_lh!$A$11:$ZZ$200,126,FALSE)=0,"",VLOOKUP($A85,parlvotes_lh!$A$11:$ZZ$200,126,FALSE)))</f>
        <v/>
      </c>
      <c r="Q85" s="195" t="str">
        <f>IF(ISERROR(VLOOKUP($A85,parlvotes_lh!$A$11:$ZZ$200,146,FALSE))=TRUE,"",IF(VLOOKUP($A85,parlvotes_lh!$A$11:$ZZ$200,146,FALSE)=0,"",VLOOKUP($A85,parlvotes_lh!$A$11:$ZZ$200,146,FALSE)))</f>
        <v/>
      </c>
      <c r="R85" s="195" t="str">
        <f>IF(ISERROR(VLOOKUP($A85,parlvotes_lh!$A$11:$ZZ$200,166,FALSE))=TRUE,"",IF(VLOOKUP($A85,parlvotes_lh!$A$11:$ZZ$200,166,FALSE)=0,"",VLOOKUP($A85,parlvotes_lh!$A$11:$ZZ$200,166,FALSE)))</f>
        <v/>
      </c>
      <c r="S85" s="195" t="str">
        <f>IF(ISERROR(VLOOKUP($A85,parlvotes_lh!$A$11:$ZZ$200,186,FALSE))=TRUE,"",IF(VLOOKUP($A85,parlvotes_lh!$A$11:$ZZ$200,186,FALSE)=0,"",VLOOKUP($A85,parlvotes_lh!$A$11:$ZZ$200,186,FALSE)))</f>
        <v/>
      </c>
      <c r="T85" s="195" t="str">
        <f>IF(ISERROR(VLOOKUP($A85,parlvotes_lh!$A$11:$ZZ$200,206,FALSE))=TRUE,"",IF(VLOOKUP($A85,parlvotes_lh!$A$11:$ZZ$200,206,FALSE)=0,"",VLOOKUP($A85,parlvotes_lh!$A$11:$ZZ$200,206,FALSE)))</f>
        <v/>
      </c>
      <c r="U85" s="195" t="str">
        <f>IF(ISERROR(VLOOKUP($A85,parlvotes_lh!$A$11:$ZZ$200,226,FALSE))=TRUE,"",IF(VLOOKUP($A85,parlvotes_lh!$A$11:$ZZ$200,226,FALSE)=0,"",VLOOKUP($A85,parlvotes_lh!$A$11:$ZZ$200,226,FALSE)))</f>
        <v/>
      </c>
      <c r="V85" s="195" t="str">
        <f>IF(ISERROR(VLOOKUP($A85,parlvotes_lh!$A$11:$ZZ$200,246,FALSE))=TRUE,"",IF(VLOOKUP($A85,parlvotes_lh!$A$11:$ZZ$200,246,FALSE)=0,"",VLOOKUP($A85,parlvotes_lh!$A$11:$ZZ$200,246,FALSE)))</f>
        <v/>
      </c>
      <c r="W85" s="195" t="str">
        <f>IF(ISERROR(VLOOKUP($A85,parlvotes_lh!$A$11:$ZZ$200,266,FALSE))=TRUE,"",IF(VLOOKUP($A85,parlvotes_lh!$A$11:$ZZ$200,266,FALSE)=0,"",VLOOKUP($A85,parlvotes_lh!$A$11:$ZZ$200,266,FALSE)))</f>
        <v/>
      </c>
      <c r="X85" s="195" t="str">
        <f>IF(ISERROR(VLOOKUP($A85,parlvotes_lh!$A$11:$ZZ$200,286,FALSE))=TRUE,"",IF(VLOOKUP($A85,parlvotes_lh!$A$11:$ZZ$200,286,FALSE)=0,"",VLOOKUP($A85,parlvotes_lh!$A$11:$ZZ$200,286,FALSE)))</f>
        <v/>
      </c>
      <c r="Y85" s="195" t="str">
        <f>IF(ISERROR(VLOOKUP($A85,parlvotes_lh!$A$11:$ZZ$200,306,FALSE))=TRUE,"",IF(VLOOKUP($A85,parlvotes_lh!$A$11:$ZZ$200,306,FALSE)=0,"",VLOOKUP($A85,parlvotes_lh!$A$11:$ZZ$200,306,FALSE)))</f>
        <v/>
      </c>
      <c r="Z85" s="195" t="str">
        <f>IF(ISERROR(VLOOKUP($A85,parlvotes_lh!$A$11:$ZZ$200,326,FALSE))=TRUE,"",IF(VLOOKUP($A85,parlvotes_lh!$A$11:$ZZ$200,326,FALSE)=0,"",VLOOKUP($A85,parlvotes_lh!$A$11:$ZZ$200,326,FALSE)))</f>
        <v/>
      </c>
      <c r="AA85" s="195" t="str">
        <f>IF(ISERROR(VLOOKUP($A85,parlvotes_lh!$A$11:$ZZ$200,346,FALSE))=TRUE,"",IF(VLOOKUP($A85,parlvotes_lh!$A$11:$ZZ$200,346,FALSE)=0,"",VLOOKUP($A85,parlvotes_lh!$A$11:$ZZ$200,346,FALSE)))</f>
        <v/>
      </c>
      <c r="AB85" s="195" t="str">
        <f>IF(ISERROR(VLOOKUP($A85,parlvotes_lh!$A$11:$ZZ$200,366,FALSE))=TRUE,"",IF(VLOOKUP($A85,parlvotes_lh!$A$11:$ZZ$200,366,FALSE)=0,"",VLOOKUP($A85,parlvotes_lh!$A$11:$ZZ$200,366,FALSE)))</f>
        <v/>
      </c>
      <c r="AC85" s="195" t="str">
        <f>IF(ISERROR(VLOOKUP($A85,parlvotes_lh!$A$11:$ZZ$200,386,FALSE))=TRUE,"",IF(VLOOKUP($A85,parlvotes_lh!$A$11:$ZZ$200,386,FALSE)=0,"",VLOOKUP($A85,parlvotes_lh!$A$11:$ZZ$200,386,FALSE)))</f>
        <v/>
      </c>
    </row>
    <row r="86" spans="1:29" ht="13.5" customHeight="1">
      <c r="A86" s="189" t="str">
        <f>IF(info_parties!A86="","",info_parties!A86)</f>
        <v/>
      </c>
      <c r="B86" s="101" t="str">
        <f>IF(A86="","",MID(info_weblinks!$C$3,32,3))</f>
        <v/>
      </c>
      <c r="C86" s="101" t="str">
        <f>IF(info_parties!G86="","",info_parties!G86)</f>
        <v/>
      </c>
      <c r="D86" s="101" t="str">
        <f>IF(info_parties!K86="","",info_parties!K86)</f>
        <v/>
      </c>
      <c r="E86" s="101" t="str">
        <f>IF(info_parties!H86="","",info_parties!H86)</f>
        <v/>
      </c>
      <c r="F86" s="190" t="str">
        <f t="shared" si="8"/>
        <v/>
      </c>
      <c r="G86" s="191" t="str">
        <f t="shared" si="9"/>
        <v/>
      </c>
      <c r="H86" s="192" t="str">
        <f t="shared" si="10"/>
        <v/>
      </c>
      <c r="I86" s="193" t="str">
        <f t="shared" si="11"/>
        <v/>
      </c>
      <c r="J86" s="194" t="str">
        <f>IF(ISERROR(VLOOKUP($A86,parlvotes_lh!$A$11:$ZZ$200,6,FALSE))=TRUE,"",IF(VLOOKUP($A86,parlvotes_lh!$A$11:$ZZ$200,6,FALSE)=0,"",VLOOKUP($A86,parlvotes_lh!$A$11:$ZZ$200,6,FALSE)))</f>
        <v/>
      </c>
      <c r="K86" s="194" t="str">
        <f>IF(ISERROR(VLOOKUP($A86,parlvotes_lh!$A$11:$ZZ$200,26,FALSE))=TRUE,"",IF(VLOOKUP($A86,parlvotes_lh!$A$11:$ZZ$200,26,FALSE)=0,"",VLOOKUP($A86,parlvotes_lh!$A$11:$ZZ$200,26,FALSE)))</f>
        <v/>
      </c>
      <c r="L86" s="194" t="str">
        <f>IF(ISERROR(VLOOKUP($A86,parlvotes_lh!$A$11:$ZZ$200,46,FALSE))=TRUE,"",IF(VLOOKUP($A86,parlvotes_lh!$A$11:$ZZ$200,46,FALSE)=0,"",VLOOKUP($A86,parlvotes_lh!$A$11:$ZZ$200,46,FALSE)))</f>
        <v/>
      </c>
      <c r="M86" s="194" t="str">
        <f>IF(ISERROR(VLOOKUP($A86,parlvotes_lh!$A$11:$ZZ$200,66,FALSE))=TRUE,"",IF(VLOOKUP($A86,parlvotes_lh!$A$11:$ZZ$200,66,FALSE)=0,"",VLOOKUP($A86,parlvotes_lh!$A$11:$ZZ$200,66,FALSE)))</f>
        <v/>
      </c>
      <c r="N86" s="194" t="str">
        <f>IF(ISERROR(VLOOKUP($A86,parlvotes_lh!$A$11:$ZZ$200,86,FALSE))=TRUE,"",IF(VLOOKUP($A86,parlvotes_lh!$A$11:$ZZ$200,86,FALSE)=0,"",VLOOKUP($A86,parlvotes_lh!$A$11:$ZZ$200,86,FALSE)))</f>
        <v/>
      </c>
      <c r="O86" s="194" t="str">
        <f>IF(ISERROR(VLOOKUP($A86,parlvotes_lh!$A$11:$ZZ$200,106,FALSE))=TRUE,"",IF(VLOOKUP($A86,parlvotes_lh!$A$11:$ZZ$200,106,FALSE)=0,"",VLOOKUP($A86,parlvotes_lh!$A$11:$ZZ$200,106,FALSE)))</f>
        <v/>
      </c>
      <c r="P86" s="194" t="str">
        <f>IF(ISERROR(VLOOKUP($A86,parlvotes_lh!$A$11:$ZZ$200,126,FALSE))=TRUE,"",IF(VLOOKUP($A86,parlvotes_lh!$A$11:$ZZ$200,126,FALSE)=0,"",VLOOKUP($A86,parlvotes_lh!$A$11:$ZZ$200,126,FALSE)))</f>
        <v/>
      </c>
      <c r="Q86" s="195" t="str">
        <f>IF(ISERROR(VLOOKUP($A86,parlvotes_lh!$A$11:$ZZ$200,146,FALSE))=TRUE,"",IF(VLOOKUP($A86,parlvotes_lh!$A$11:$ZZ$200,146,FALSE)=0,"",VLOOKUP($A86,parlvotes_lh!$A$11:$ZZ$200,146,FALSE)))</f>
        <v/>
      </c>
      <c r="R86" s="195" t="str">
        <f>IF(ISERROR(VLOOKUP($A86,parlvotes_lh!$A$11:$ZZ$200,166,FALSE))=TRUE,"",IF(VLOOKUP($A86,parlvotes_lh!$A$11:$ZZ$200,166,FALSE)=0,"",VLOOKUP($A86,parlvotes_lh!$A$11:$ZZ$200,166,FALSE)))</f>
        <v/>
      </c>
      <c r="S86" s="195" t="str">
        <f>IF(ISERROR(VLOOKUP($A86,parlvotes_lh!$A$11:$ZZ$200,186,FALSE))=TRUE,"",IF(VLOOKUP($A86,parlvotes_lh!$A$11:$ZZ$200,186,FALSE)=0,"",VLOOKUP($A86,parlvotes_lh!$A$11:$ZZ$200,186,FALSE)))</f>
        <v/>
      </c>
      <c r="T86" s="195" t="str">
        <f>IF(ISERROR(VLOOKUP($A86,parlvotes_lh!$A$11:$ZZ$200,206,FALSE))=TRUE,"",IF(VLOOKUP($A86,parlvotes_lh!$A$11:$ZZ$200,206,FALSE)=0,"",VLOOKUP($A86,parlvotes_lh!$A$11:$ZZ$200,206,FALSE)))</f>
        <v/>
      </c>
      <c r="U86" s="195" t="str">
        <f>IF(ISERROR(VLOOKUP($A86,parlvotes_lh!$A$11:$ZZ$200,226,FALSE))=TRUE,"",IF(VLOOKUP($A86,parlvotes_lh!$A$11:$ZZ$200,226,FALSE)=0,"",VLOOKUP($A86,parlvotes_lh!$A$11:$ZZ$200,226,FALSE)))</f>
        <v/>
      </c>
      <c r="V86" s="195" t="str">
        <f>IF(ISERROR(VLOOKUP($A86,parlvotes_lh!$A$11:$ZZ$200,246,FALSE))=TRUE,"",IF(VLOOKUP($A86,parlvotes_lh!$A$11:$ZZ$200,246,FALSE)=0,"",VLOOKUP($A86,parlvotes_lh!$A$11:$ZZ$200,246,FALSE)))</f>
        <v/>
      </c>
      <c r="W86" s="195" t="str">
        <f>IF(ISERROR(VLOOKUP($A86,parlvotes_lh!$A$11:$ZZ$200,266,FALSE))=TRUE,"",IF(VLOOKUP($A86,parlvotes_lh!$A$11:$ZZ$200,266,FALSE)=0,"",VLOOKUP($A86,parlvotes_lh!$A$11:$ZZ$200,266,FALSE)))</f>
        <v/>
      </c>
      <c r="X86" s="195" t="str">
        <f>IF(ISERROR(VLOOKUP($A86,parlvotes_lh!$A$11:$ZZ$200,286,FALSE))=TRUE,"",IF(VLOOKUP($A86,parlvotes_lh!$A$11:$ZZ$200,286,FALSE)=0,"",VLOOKUP($A86,parlvotes_lh!$A$11:$ZZ$200,286,FALSE)))</f>
        <v/>
      </c>
      <c r="Y86" s="195" t="str">
        <f>IF(ISERROR(VLOOKUP($A86,parlvotes_lh!$A$11:$ZZ$200,306,FALSE))=TRUE,"",IF(VLOOKUP($A86,parlvotes_lh!$A$11:$ZZ$200,306,FALSE)=0,"",VLOOKUP($A86,parlvotes_lh!$A$11:$ZZ$200,306,FALSE)))</f>
        <v/>
      </c>
      <c r="Z86" s="195" t="str">
        <f>IF(ISERROR(VLOOKUP($A86,parlvotes_lh!$A$11:$ZZ$200,326,FALSE))=TRUE,"",IF(VLOOKUP($A86,parlvotes_lh!$A$11:$ZZ$200,326,FALSE)=0,"",VLOOKUP($A86,parlvotes_lh!$A$11:$ZZ$200,326,FALSE)))</f>
        <v/>
      </c>
      <c r="AA86" s="195" t="str">
        <f>IF(ISERROR(VLOOKUP($A86,parlvotes_lh!$A$11:$ZZ$200,346,FALSE))=TRUE,"",IF(VLOOKUP($A86,parlvotes_lh!$A$11:$ZZ$200,346,FALSE)=0,"",VLOOKUP($A86,parlvotes_lh!$A$11:$ZZ$200,346,FALSE)))</f>
        <v/>
      </c>
      <c r="AB86" s="195" t="str">
        <f>IF(ISERROR(VLOOKUP($A86,parlvotes_lh!$A$11:$ZZ$200,366,FALSE))=TRUE,"",IF(VLOOKUP($A86,parlvotes_lh!$A$11:$ZZ$200,366,FALSE)=0,"",VLOOKUP($A86,parlvotes_lh!$A$11:$ZZ$200,366,FALSE)))</f>
        <v/>
      </c>
      <c r="AC86" s="195" t="str">
        <f>IF(ISERROR(VLOOKUP($A86,parlvotes_lh!$A$11:$ZZ$200,386,FALSE))=TRUE,"",IF(VLOOKUP($A86,parlvotes_lh!$A$11:$ZZ$200,386,FALSE)=0,"",VLOOKUP($A86,parlvotes_lh!$A$11:$ZZ$200,386,FALSE)))</f>
        <v/>
      </c>
    </row>
    <row r="87" spans="1:29" ht="13.5" customHeight="1">
      <c r="A87" s="189" t="str">
        <f>IF(info_parties!A87="","",info_parties!A87)</f>
        <v/>
      </c>
      <c r="B87" s="101" t="str">
        <f>IF(A87="","",MID(info_weblinks!$C$3,32,3))</f>
        <v/>
      </c>
      <c r="C87" s="101" t="str">
        <f>IF(info_parties!G87="","",info_parties!G87)</f>
        <v/>
      </c>
      <c r="D87" s="101" t="str">
        <f>IF(info_parties!K87="","",info_parties!K87)</f>
        <v/>
      </c>
      <c r="E87" s="101" t="str">
        <f>IF(info_parties!H87="","",info_parties!H87)</f>
        <v/>
      </c>
      <c r="F87" s="190" t="str">
        <f t="shared" si="8"/>
        <v/>
      </c>
      <c r="G87" s="191" t="str">
        <f t="shared" si="9"/>
        <v/>
      </c>
      <c r="H87" s="192" t="str">
        <f t="shared" si="10"/>
        <v/>
      </c>
      <c r="I87" s="193" t="str">
        <f t="shared" si="11"/>
        <v/>
      </c>
      <c r="J87" s="194" t="str">
        <f>IF(ISERROR(VLOOKUP($A87,parlvotes_lh!$A$11:$ZZ$200,6,FALSE))=TRUE,"",IF(VLOOKUP($A87,parlvotes_lh!$A$11:$ZZ$200,6,FALSE)=0,"",VLOOKUP($A87,parlvotes_lh!$A$11:$ZZ$200,6,FALSE)))</f>
        <v/>
      </c>
      <c r="K87" s="194" t="str">
        <f>IF(ISERROR(VLOOKUP($A87,parlvotes_lh!$A$11:$ZZ$200,26,FALSE))=TRUE,"",IF(VLOOKUP($A87,parlvotes_lh!$A$11:$ZZ$200,26,FALSE)=0,"",VLOOKUP($A87,parlvotes_lh!$A$11:$ZZ$200,26,FALSE)))</f>
        <v/>
      </c>
      <c r="L87" s="194" t="str">
        <f>IF(ISERROR(VLOOKUP($A87,parlvotes_lh!$A$11:$ZZ$200,46,FALSE))=TRUE,"",IF(VLOOKUP($A87,parlvotes_lh!$A$11:$ZZ$200,46,FALSE)=0,"",VLOOKUP($A87,parlvotes_lh!$A$11:$ZZ$200,46,FALSE)))</f>
        <v/>
      </c>
      <c r="M87" s="194" t="str">
        <f>IF(ISERROR(VLOOKUP($A87,parlvotes_lh!$A$11:$ZZ$200,66,FALSE))=TRUE,"",IF(VLOOKUP($A87,parlvotes_lh!$A$11:$ZZ$200,66,FALSE)=0,"",VLOOKUP($A87,parlvotes_lh!$A$11:$ZZ$200,66,FALSE)))</f>
        <v/>
      </c>
      <c r="N87" s="194" t="str">
        <f>IF(ISERROR(VLOOKUP($A87,parlvotes_lh!$A$11:$ZZ$200,86,FALSE))=TRUE,"",IF(VLOOKUP($A87,parlvotes_lh!$A$11:$ZZ$200,86,FALSE)=0,"",VLOOKUP($A87,parlvotes_lh!$A$11:$ZZ$200,86,FALSE)))</f>
        <v/>
      </c>
      <c r="O87" s="194" t="str">
        <f>IF(ISERROR(VLOOKUP($A87,parlvotes_lh!$A$11:$ZZ$200,106,FALSE))=TRUE,"",IF(VLOOKUP($A87,parlvotes_lh!$A$11:$ZZ$200,106,FALSE)=0,"",VLOOKUP($A87,parlvotes_lh!$A$11:$ZZ$200,106,FALSE)))</f>
        <v/>
      </c>
      <c r="P87" s="194" t="str">
        <f>IF(ISERROR(VLOOKUP($A87,parlvotes_lh!$A$11:$ZZ$200,126,FALSE))=TRUE,"",IF(VLOOKUP($A87,parlvotes_lh!$A$11:$ZZ$200,126,FALSE)=0,"",VLOOKUP($A87,parlvotes_lh!$A$11:$ZZ$200,126,FALSE)))</f>
        <v/>
      </c>
      <c r="Q87" s="195" t="str">
        <f>IF(ISERROR(VLOOKUP($A87,parlvotes_lh!$A$11:$ZZ$200,146,FALSE))=TRUE,"",IF(VLOOKUP($A87,parlvotes_lh!$A$11:$ZZ$200,146,FALSE)=0,"",VLOOKUP($A87,parlvotes_lh!$A$11:$ZZ$200,146,FALSE)))</f>
        <v/>
      </c>
      <c r="R87" s="195" t="str">
        <f>IF(ISERROR(VLOOKUP($A87,parlvotes_lh!$A$11:$ZZ$200,166,FALSE))=TRUE,"",IF(VLOOKUP($A87,parlvotes_lh!$A$11:$ZZ$200,166,FALSE)=0,"",VLOOKUP($A87,parlvotes_lh!$A$11:$ZZ$200,166,FALSE)))</f>
        <v/>
      </c>
      <c r="S87" s="195" t="str">
        <f>IF(ISERROR(VLOOKUP($A87,parlvotes_lh!$A$11:$ZZ$200,186,FALSE))=TRUE,"",IF(VLOOKUP($A87,parlvotes_lh!$A$11:$ZZ$200,186,FALSE)=0,"",VLOOKUP($A87,parlvotes_lh!$A$11:$ZZ$200,186,FALSE)))</f>
        <v/>
      </c>
      <c r="T87" s="195" t="str">
        <f>IF(ISERROR(VLOOKUP($A87,parlvotes_lh!$A$11:$ZZ$200,206,FALSE))=TRUE,"",IF(VLOOKUP($A87,parlvotes_lh!$A$11:$ZZ$200,206,FALSE)=0,"",VLOOKUP($A87,parlvotes_lh!$A$11:$ZZ$200,206,FALSE)))</f>
        <v/>
      </c>
      <c r="U87" s="195" t="str">
        <f>IF(ISERROR(VLOOKUP($A87,parlvotes_lh!$A$11:$ZZ$200,226,FALSE))=TRUE,"",IF(VLOOKUP($A87,parlvotes_lh!$A$11:$ZZ$200,226,FALSE)=0,"",VLOOKUP($A87,parlvotes_lh!$A$11:$ZZ$200,226,FALSE)))</f>
        <v/>
      </c>
      <c r="V87" s="195" t="str">
        <f>IF(ISERROR(VLOOKUP($A87,parlvotes_lh!$A$11:$ZZ$200,246,FALSE))=TRUE,"",IF(VLOOKUP($A87,parlvotes_lh!$A$11:$ZZ$200,246,FALSE)=0,"",VLOOKUP($A87,parlvotes_lh!$A$11:$ZZ$200,246,FALSE)))</f>
        <v/>
      </c>
      <c r="W87" s="195" t="str">
        <f>IF(ISERROR(VLOOKUP($A87,parlvotes_lh!$A$11:$ZZ$200,266,FALSE))=TRUE,"",IF(VLOOKUP($A87,parlvotes_lh!$A$11:$ZZ$200,266,FALSE)=0,"",VLOOKUP($A87,parlvotes_lh!$A$11:$ZZ$200,266,FALSE)))</f>
        <v/>
      </c>
      <c r="X87" s="195" t="str">
        <f>IF(ISERROR(VLOOKUP($A87,parlvotes_lh!$A$11:$ZZ$200,286,FALSE))=TRUE,"",IF(VLOOKUP($A87,parlvotes_lh!$A$11:$ZZ$200,286,FALSE)=0,"",VLOOKUP($A87,parlvotes_lh!$A$11:$ZZ$200,286,FALSE)))</f>
        <v/>
      </c>
      <c r="Y87" s="195" t="str">
        <f>IF(ISERROR(VLOOKUP($A87,parlvotes_lh!$A$11:$ZZ$200,306,FALSE))=TRUE,"",IF(VLOOKUP($A87,parlvotes_lh!$A$11:$ZZ$200,306,FALSE)=0,"",VLOOKUP($A87,parlvotes_lh!$A$11:$ZZ$200,306,FALSE)))</f>
        <v/>
      </c>
      <c r="Z87" s="195" t="str">
        <f>IF(ISERROR(VLOOKUP($A87,parlvotes_lh!$A$11:$ZZ$200,326,FALSE))=TRUE,"",IF(VLOOKUP($A87,parlvotes_lh!$A$11:$ZZ$200,326,FALSE)=0,"",VLOOKUP($A87,parlvotes_lh!$A$11:$ZZ$200,326,FALSE)))</f>
        <v/>
      </c>
      <c r="AA87" s="195" t="str">
        <f>IF(ISERROR(VLOOKUP($A87,parlvotes_lh!$A$11:$ZZ$200,346,FALSE))=TRUE,"",IF(VLOOKUP($A87,parlvotes_lh!$A$11:$ZZ$200,346,FALSE)=0,"",VLOOKUP($A87,parlvotes_lh!$A$11:$ZZ$200,346,FALSE)))</f>
        <v/>
      </c>
      <c r="AB87" s="195" t="str">
        <f>IF(ISERROR(VLOOKUP($A87,parlvotes_lh!$A$11:$ZZ$200,366,FALSE))=TRUE,"",IF(VLOOKUP($A87,parlvotes_lh!$A$11:$ZZ$200,366,FALSE)=0,"",VLOOKUP($A87,parlvotes_lh!$A$11:$ZZ$200,366,FALSE)))</f>
        <v/>
      </c>
      <c r="AC87" s="195" t="str">
        <f>IF(ISERROR(VLOOKUP($A87,parlvotes_lh!$A$11:$ZZ$200,386,FALSE))=TRUE,"",IF(VLOOKUP($A87,parlvotes_lh!$A$11:$ZZ$200,386,FALSE)=0,"",VLOOKUP($A87,parlvotes_lh!$A$11:$ZZ$200,386,FALSE)))</f>
        <v/>
      </c>
    </row>
    <row r="88" spans="1:29" ht="13.5" customHeight="1">
      <c r="A88" s="189" t="str">
        <f>IF(info_parties!A88="","",info_parties!A88)</f>
        <v/>
      </c>
      <c r="B88" s="101" t="str">
        <f>IF(A88="","",MID(info_weblinks!$C$3,32,3))</f>
        <v/>
      </c>
      <c r="C88" s="101" t="str">
        <f>IF(info_parties!G88="","",info_parties!G88)</f>
        <v/>
      </c>
      <c r="D88" s="101" t="str">
        <f>IF(info_parties!K88="","",info_parties!K88)</f>
        <v/>
      </c>
      <c r="E88" s="101" t="str">
        <f>IF(info_parties!H88="","",info_parties!H88)</f>
        <v/>
      </c>
      <c r="F88" s="190" t="str">
        <f t="shared" si="8"/>
        <v/>
      </c>
      <c r="G88" s="191" t="str">
        <f t="shared" si="9"/>
        <v/>
      </c>
      <c r="H88" s="192" t="str">
        <f t="shared" si="10"/>
        <v/>
      </c>
      <c r="I88" s="193" t="str">
        <f t="shared" si="11"/>
        <v/>
      </c>
      <c r="J88" s="194" t="str">
        <f>IF(ISERROR(VLOOKUP($A88,parlvotes_lh!$A$11:$ZZ$200,6,FALSE))=TRUE,"",IF(VLOOKUP($A88,parlvotes_lh!$A$11:$ZZ$200,6,FALSE)=0,"",VLOOKUP($A88,parlvotes_lh!$A$11:$ZZ$200,6,FALSE)))</f>
        <v/>
      </c>
      <c r="K88" s="194" t="str">
        <f>IF(ISERROR(VLOOKUP($A88,parlvotes_lh!$A$11:$ZZ$200,26,FALSE))=TRUE,"",IF(VLOOKUP($A88,parlvotes_lh!$A$11:$ZZ$200,26,FALSE)=0,"",VLOOKUP($A88,parlvotes_lh!$A$11:$ZZ$200,26,FALSE)))</f>
        <v/>
      </c>
      <c r="L88" s="194" t="str">
        <f>IF(ISERROR(VLOOKUP($A88,parlvotes_lh!$A$11:$ZZ$200,46,FALSE))=TRUE,"",IF(VLOOKUP($A88,parlvotes_lh!$A$11:$ZZ$200,46,FALSE)=0,"",VLOOKUP($A88,parlvotes_lh!$A$11:$ZZ$200,46,FALSE)))</f>
        <v/>
      </c>
      <c r="M88" s="194" t="str">
        <f>IF(ISERROR(VLOOKUP($A88,parlvotes_lh!$A$11:$ZZ$200,66,FALSE))=TRUE,"",IF(VLOOKUP($A88,parlvotes_lh!$A$11:$ZZ$200,66,FALSE)=0,"",VLOOKUP($A88,parlvotes_lh!$A$11:$ZZ$200,66,FALSE)))</f>
        <v/>
      </c>
      <c r="N88" s="194" t="str">
        <f>IF(ISERROR(VLOOKUP($A88,parlvotes_lh!$A$11:$ZZ$200,86,FALSE))=TRUE,"",IF(VLOOKUP($A88,parlvotes_lh!$A$11:$ZZ$200,86,FALSE)=0,"",VLOOKUP($A88,parlvotes_lh!$A$11:$ZZ$200,86,FALSE)))</f>
        <v/>
      </c>
      <c r="O88" s="194" t="str">
        <f>IF(ISERROR(VLOOKUP($A88,parlvotes_lh!$A$11:$ZZ$200,106,FALSE))=TRUE,"",IF(VLOOKUP($A88,parlvotes_lh!$A$11:$ZZ$200,106,FALSE)=0,"",VLOOKUP($A88,parlvotes_lh!$A$11:$ZZ$200,106,FALSE)))</f>
        <v/>
      </c>
      <c r="P88" s="194" t="str">
        <f>IF(ISERROR(VLOOKUP($A88,parlvotes_lh!$A$11:$ZZ$200,126,FALSE))=TRUE,"",IF(VLOOKUP($A88,parlvotes_lh!$A$11:$ZZ$200,126,FALSE)=0,"",VLOOKUP($A88,parlvotes_lh!$A$11:$ZZ$200,126,FALSE)))</f>
        <v/>
      </c>
      <c r="Q88" s="195" t="str">
        <f>IF(ISERROR(VLOOKUP($A88,parlvotes_lh!$A$11:$ZZ$200,146,FALSE))=TRUE,"",IF(VLOOKUP($A88,parlvotes_lh!$A$11:$ZZ$200,146,FALSE)=0,"",VLOOKUP($A88,parlvotes_lh!$A$11:$ZZ$200,146,FALSE)))</f>
        <v/>
      </c>
      <c r="R88" s="195" t="str">
        <f>IF(ISERROR(VLOOKUP($A88,parlvotes_lh!$A$11:$ZZ$200,166,FALSE))=TRUE,"",IF(VLOOKUP($A88,parlvotes_lh!$A$11:$ZZ$200,166,FALSE)=0,"",VLOOKUP($A88,parlvotes_lh!$A$11:$ZZ$200,166,FALSE)))</f>
        <v/>
      </c>
      <c r="S88" s="195" t="str">
        <f>IF(ISERROR(VLOOKUP($A88,parlvotes_lh!$A$11:$ZZ$200,186,FALSE))=TRUE,"",IF(VLOOKUP($A88,parlvotes_lh!$A$11:$ZZ$200,186,FALSE)=0,"",VLOOKUP($A88,parlvotes_lh!$A$11:$ZZ$200,186,FALSE)))</f>
        <v/>
      </c>
      <c r="T88" s="195" t="str">
        <f>IF(ISERROR(VLOOKUP($A88,parlvotes_lh!$A$11:$ZZ$200,206,FALSE))=TRUE,"",IF(VLOOKUP($A88,parlvotes_lh!$A$11:$ZZ$200,206,FALSE)=0,"",VLOOKUP($A88,parlvotes_lh!$A$11:$ZZ$200,206,FALSE)))</f>
        <v/>
      </c>
      <c r="U88" s="195" t="str">
        <f>IF(ISERROR(VLOOKUP($A88,parlvotes_lh!$A$11:$ZZ$200,226,FALSE))=TRUE,"",IF(VLOOKUP($A88,parlvotes_lh!$A$11:$ZZ$200,226,FALSE)=0,"",VLOOKUP($A88,parlvotes_lh!$A$11:$ZZ$200,226,FALSE)))</f>
        <v/>
      </c>
      <c r="V88" s="195" t="str">
        <f>IF(ISERROR(VLOOKUP($A88,parlvotes_lh!$A$11:$ZZ$200,246,FALSE))=TRUE,"",IF(VLOOKUP($A88,parlvotes_lh!$A$11:$ZZ$200,246,FALSE)=0,"",VLOOKUP($A88,parlvotes_lh!$A$11:$ZZ$200,246,FALSE)))</f>
        <v/>
      </c>
      <c r="W88" s="195" t="str">
        <f>IF(ISERROR(VLOOKUP($A88,parlvotes_lh!$A$11:$ZZ$200,266,FALSE))=TRUE,"",IF(VLOOKUP($A88,parlvotes_lh!$A$11:$ZZ$200,266,FALSE)=0,"",VLOOKUP($A88,parlvotes_lh!$A$11:$ZZ$200,266,FALSE)))</f>
        <v/>
      </c>
      <c r="X88" s="195" t="str">
        <f>IF(ISERROR(VLOOKUP($A88,parlvotes_lh!$A$11:$ZZ$200,286,FALSE))=TRUE,"",IF(VLOOKUP($A88,parlvotes_lh!$A$11:$ZZ$200,286,FALSE)=0,"",VLOOKUP($A88,parlvotes_lh!$A$11:$ZZ$200,286,FALSE)))</f>
        <v/>
      </c>
      <c r="Y88" s="195" t="str">
        <f>IF(ISERROR(VLOOKUP($A88,parlvotes_lh!$A$11:$ZZ$200,306,FALSE))=TRUE,"",IF(VLOOKUP($A88,parlvotes_lh!$A$11:$ZZ$200,306,FALSE)=0,"",VLOOKUP($A88,parlvotes_lh!$A$11:$ZZ$200,306,FALSE)))</f>
        <v/>
      </c>
      <c r="Z88" s="195" t="str">
        <f>IF(ISERROR(VLOOKUP($A88,parlvotes_lh!$A$11:$ZZ$200,326,FALSE))=TRUE,"",IF(VLOOKUP($A88,parlvotes_lh!$A$11:$ZZ$200,326,FALSE)=0,"",VLOOKUP($A88,parlvotes_lh!$A$11:$ZZ$200,326,FALSE)))</f>
        <v/>
      </c>
      <c r="AA88" s="195" t="str">
        <f>IF(ISERROR(VLOOKUP($A88,parlvotes_lh!$A$11:$ZZ$200,346,FALSE))=TRUE,"",IF(VLOOKUP($A88,parlvotes_lh!$A$11:$ZZ$200,346,FALSE)=0,"",VLOOKUP($A88,parlvotes_lh!$A$11:$ZZ$200,346,FALSE)))</f>
        <v/>
      </c>
      <c r="AB88" s="195" t="str">
        <f>IF(ISERROR(VLOOKUP($A88,parlvotes_lh!$A$11:$ZZ$200,366,FALSE))=TRUE,"",IF(VLOOKUP($A88,parlvotes_lh!$A$11:$ZZ$200,366,FALSE)=0,"",VLOOKUP($A88,parlvotes_lh!$A$11:$ZZ$200,366,FALSE)))</f>
        <v/>
      </c>
      <c r="AC88" s="195" t="str">
        <f>IF(ISERROR(VLOOKUP($A88,parlvotes_lh!$A$11:$ZZ$200,386,FALSE))=TRUE,"",IF(VLOOKUP($A88,parlvotes_lh!$A$11:$ZZ$200,386,FALSE)=0,"",VLOOKUP($A88,parlvotes_lh!$A$11:$ZZ$200,386,FALSE)))</f>
        <v/>
      </c>
    </row>
    <row r="89" spans="1:29" ht="13.5" customHeight="1">
      <c r="A89" s="189" t="str">
        <f>IF(info_parties!A89="","",info_parties!A89)</f>
        <v/>
      </c>
      <c r="B89" s="101" t="str">
        <f>IF(A89="","",MID(info_weblinks!$C$3,32,3))</f>
        <v/>
      </c>
      <c r="C89" s="101" t="str">
        <f>IF(info_parties!G89="","",info_parties!G89)</f>
        <v/>
      </c>
      <c r="D89" s="101" t="str">
        <f>IF(info_parties!K89="","",info_parties!K89)</f>
        <v/>
      </c>
      <c r="E89" s="101" t="str">
        <f>IF(info_parties!H89="","",info_parties!H89)</f>
        <v/>
      </c>
      <c r="F89" s="190" t="str">
        <f t="shared" si="8"/>
        <v/>
      </c>
      <c r="G89" s="191" t="str">
        <f t="shared" si="9"/>
        <v/>
      </c>
      <c r="H89" s="192" t="str">
        <f t="shared" si="10"/>
        <v/>
      </c>
      <c r="I89" s="193" t="str">
        <f t="shared" si="11"/>
        <v/>
      </c>
      <c r="J89" s="194" t="str">
        <f>IF(ISERROR(VLOOKUP($A89,parlvotes_lh!$A$11:$ZZ$200,6,FALSE))=TRUE,"",IF(VLOOKUP($A89,parlvotes_lh!$A$11:$ZZ$200,6,FALSE)=0,"",VLOOKUP($A89,parlvotes_lh!$A$11:$ZZ$200,6,FALSE)))</f>
        <v/>
      </c>
      <c r="K89" s="194" t="str">
        <f>IF(ISERROR(VLOOKUP($A89,parlvotes_lh!$A$11:$ZZ$200,26,FALSE))=TRUE,"",IF(VLOOKUP($A89,parlvotes_lh!$A$11:$ZZ$200,26,FALSE)=0,"",VLOOKUP($A89,parlvotes_lh!$A$11:$ZZ$200,26,FALSE)))</f>
        <v/>
      </c>
      <c r="L89" s="194" t="str">
        <f>IF(ISERROR(VLOOKUP($A89,parlvotes_lh!$A$11:$ZZ$200,46,FALSE))=TRUE,"",IF(VLOOKUP($A89,parlvotes_lh!$A$11:$ZZ$200,46,FALSE)=0,"",VLOOKUP($A89,parlvotes_lh!$A$11:$ZZ$200,46,FALSE)))</f>
        <v/>
      </c>
      <c r="M89" s="194" t="str">
        <f>IF(ISERROR(VLOOKUP($A89,parlvotes_lh!$A$11:$ZZ$200,66,FALSE))=TRUE,"",IF(VLOOKUP($A89,parlvotes_lh!$A$11:$ZZ$200,66,FALSE)=0,"",VLOOKUP($A89,parlvotes_lh!$A$11:$ZZ$200,66,FALSE)))</f>
        <v/>
      </c>
      <c r="N89" s="194" t="str">
        <f>IF(ISERROR(VLOOKUP($A89,parlvotes_lh!$A$11:$ZZ$200,86,FALSE))=TRUE,"",IF(VLOOKUP($A89,parlvotes_lh!$A$11:$ZZ$200,86,FALSE)=0,"",VLOOKUP($A89,parlvotes_lh!$A$11:$ZZ$200,86,FALSE)))</f>
        <v/>
      </c>
      <c r="O89" s="194" t="str">
        <f>IF(ISERROR(VLOOKUP($A89,parlvotes_lh!$A$11:$ZZ$200,106,FALSE))=TRUE,"",IF(VLOOKUP($A89,parlvotes_lh!$A$11:$ZZ$200,106,FALSE)=0,"",VLOOKUP($A89,parlvotes_lh!$A$11:$ZZ$200,106,FALSE)))</f>
        <v/>
      </c>
      <c r="P89" s="194" t="str">
        <f>IF(ISERROR(VLOOKUP($A89,parlvotes_lh!$A$11:$ZZ$200,126,FALSE))=TRUE,"",IF(VLOOKUP($A89,parlvotes_lh!$A$11:$ZZ$200,126,FALSE)=0,"",VLOOKUP($A89,parlvotes_lh!$A$11:$ZZ$200,126,FALSE)))</f>
        <v/>
      </c>
      <c r="Q89" s="195" t="str">
        <f>IF(ISERROR(VLOOKUP($A89,parlvotes_lh!$A$11:$ZZ$200,146,FALSE))=TRUE,"",IF(VLOOKUP($A89,parlvotes_lh!$A$11:$ZZ$200,146,FALSE)=0,"",VLOOKUP($A89,parlvotes_lh!$A$11:$ZZ$200,146,FALSE)))</f>
        <v/>
      </c>
      <c r="R89" s="195" t="str">
        <f>IF(ISERROR(VLOOKUP($A89,parlvotes_lh!$A$11:$ZZ$200,166,FALSE))=TRUE,"",IF(VLOOKUP($A89,parlvotes_lh!$A$11:$ZZ$200,166,FALSE)=0,"",VLOOKUP($A89,parlvotes_lh!$A$11:$ZZ$200,166,FALSE)))</f>
        <v/>
      </c>
      <c r="S89" s="195" t="str">
        <f>IF(ISERROR(VLOOKUP($A89,parlvotes_lh!$A$11:$ZZ$200,186,FALSE))=TRUE,"",IF(VLOOKUP($A89,parlvotes_lh!$A$11:$ZZ$200,186,FALSE)=0,"",VLOOKUP($A89,parlvotes_lh!$A$11:$ZZ$200,186,FALSE)))</f>
        <v/>
      </c>
      <c r="T89" s="195" t="str">
        <f>IF(ISERROR(VLOOKUP($A89,parlvotes_lh!$A$11:$ZZ$200,206,FALSE))=TRUE,"",IF(VLOOKUP($A89,parlvotes_lh!$A$11:$ZZ$200,206,FALSE)=0,"",VLOOKUP($A89,parlvotes_lh!$A$11:$ZZ$200,206,FALSE)))</f>
        <v/>
      </c>
      <c r="U89" s="195" t="str">
        <f>IF(ISERROR(VLOOKUP($A89,parlvotes_lh!$A$11:$ZZ$200,226,FALSE))=TRUE,"",IF(VLOOKUP($A89,parlvotes_lh!$A$11:$ZZ$200,226,FALSE)=0,"",VLOOKUP($A89,parlvotes_lh!$A$11:$ZZ$200,226,FALSE)))</f>
        <v/>
      </c>
      <c r="V89" s="195" t="str">
        <f>IF(ISERROR(VLOOKUP($A89,parlvotes_lh!$A$11:$ZZ$200,246,FALSE))=TRUE,"",IF(VLOOKUP($A89,parlvotes_lh!$A$11:$ZZ$200,246,FALSE)=0,"",VLOOKUP($A89,parlvotes_lh!$A$11:$ZZ$200,246,FALSE)))</f>
        <v/>
      </c>
      <c r="W89" s="195" t="str">
        <f>IF(ISERROR(VLOOKUP($A89,parlvotes_lh!$A$11:$ZZ$200,266,FALSE))=TRUE,"",IF(VLOOKUP($A89,parlvotes_lh!$A$11:$ZZ$200,266,FALSE)=0,"",VLOOKUP($A89,parlvotes_lh!$A$11:$ZZ$200,266,FALSE)))</f>
        <v/>
      </c>
      <c r="X89" s="195" t="str">
        <f>IF(ISERROR(VLOOKUP($A89,parlvotes_lh!$A$11:$ZZ$200,286,FALSE))=TRUE,"",IF(VLOOKUP($A89,parlvotes_lh!$A$11:$ZZ$200,286,FALSE)=0,"",VLOOKUP($A89,parlvotes_lh!$A$11:$ZZ$200,286,FALSE)))</f>
        <v/>
      </c>
      <c r="Y89" s="195" t="str">
        <f>IF(ISERROR(VLOOKUP($A89,parlvotes_lh!$A$11:$ZZ$200,306,FALSE))=TRUE,"",IF(VLOOKUP($A89,parlvotes_lh!$A$11:$ZZ$200,306,FALSE)=0,"",VLOOKUP($A89,parlvotes_lh!$A$11:$ZZ$200,306,FALSE)))</f>
        <v/>
      </c>
      <c r="Z89" s="195" t="str">
        <f>IF(ISERROR(VLOOKUP($A89,parlvotes_lh!$A$11:$ZZ$200,326,FALSE))=TRUE,"",IF(VLOOKUP($A89,parlvotes_lh!$A$11:$ZZ$200,326,FALSE)=0,"",VLOOKUP($A89,parlvotes_lh!$A$11:$ZZ$200,326,FALSE)))</f>
        <v/>
      </c>
      <c r="AA89" s="195" t="str">
        <f>IF(ISERROR(VLOOKUP($A89,parlvotes_lh!$A$11:$ZZ$200,346,FALSE))=TRUE,"",IF(VLOOKUP($A89,parlvotes_lh!$A$11:$ZZ$200,346,FALSE)=0,"",VLOOKUP($A89,parlvotes_lh!$A$11:$ZZ$200,346,FALSE)))</f>
        <v/>
      </c>
      <c r="AB89" s="195" t="str">
        <f>IF(ISERROR(VLOOKUP($A89,parlvotes_lh!$A$11:$ZZ$200,366,FALSE))=TRUE,"",IF(VLOOKUP($A89,parlvotes_lh!$A$11:$ZZ$200,366,FALSE)=0,"",VLOOKUP($A89,parlvotes_lh!$A$11:$ZZ$200,366,FALSE)))</f>
        <v/>
      </c>
      <c r="AC89" s="195" t="str">
        <f>IF(ISERROR(VLOOKUP($A89,parlvotes_lh!$A$11:$ZZ$200,386,FALSE))=TRUE,"",IF(VLOOKUP($A89,parlvotes_lh!$A$11:$ZZ$200,386,FALSE)=0,"",VLOOKUP($A89,parlvotes_lh!$A$11:$ZZ$200,386,FALSE)))</f>
        <v/>
      </c>
    </row>
    <row r="90" spans="1:29" ht="13.5" customHeight="1">
      <c r="A90" s="189" t="str">
        <f>IF(info_parties!A90="","",info_parties!A90)</f>
        <v/>
      </c>
      <c r="B90" s="101" t="str">
        <f>IF(A90="","",MID(info_weblinks!$C$3,32,3))</f>
        <v/>
      </c>
      <c r="C90" s="101" t="str">
        <f>IF(info_parties!G90="","",info_parties!G90)</f>
        <v/>
      </c>
      <c r="D90" s="101" t="str">
        <f>IF(info_parties!K90="","",info_parties!K90)</f>
        <v/>
      </c>
      <c r="E90" s="101" t="str">
        <f>IF(info_parties!H90="","",info_parties!H90)</f>
        <v/>
      </c>
      <c r="F90" s="190" t="str">
        <f t="shared" si="8"/>
        <v/>
      </c>
      <c r="G90" s="191" t="str">
        <f t="shared" si="9"/>
        <v/>
      </c>
      <c r="H90" s="192" t="str">
        <f t="shared" si="10"/>
        <v/>
      </c>
      <c r="I90" s="193" t="str">
        <f t="shared" si="11"/>
        <v/>
      </c>
      <c r="J90" s="194" t="str">
        <f>IF(ISERROR(VLOOKUP($A90,parlvotes_lh!$A$11:$ZZ$200,6,FALSE))=TRUE,"",IF(VLOOKUP($A90,parlvotes_lh!$A$11:$ZZ$200,6,FALSE)=0,"",VLOOKUP($A90,parlvotes_lh!$A$11:$ZZ$200,6,FALSE)))</f>
        <v/>
      </c>
      <c r="K90" s="194" t="str">
        <f>IF(ISERROR(VLOOKUP($A90,parlvotes_lh!$A$11:$ZZ$200,26,FALSE))=TRUE,"",IF(VLOOKUP($A90,parlvotes_lh!$A$11:$ZZ$200,26,FALSE)=0,"",VLOOKUP($A90,parlvotes_lh!$A$11:$ZZ$200,26,FALSE)))</f>
        <v/>
      </c>
      <c r="L90" s="194" t="str">
        <f>IF(ISERROR(VLOOKUP($A90,parlvotes_lh!$A$11:$ZZ$200,46,FALSE))=TRUE,"",IF(VLOOKUP($A90,parlvotes_lh!$A$11:$ZZ$200,46,FALSE)=0,"",VLOOKUP($A90,parlvotes_lh!$A$11:$ZZ$200,46,FALSE)))</f>
        <v/>
      </c>
      <c r="M90" s="194" t="str">
        <f>IF(ISERROR(VLOOKUP($A90,parlvotes_lh!$A$11:$ZZ$200,66,FALSE))=TRUE,"",IF(VLOOKUP($A90,parlvotes_lh!$A$11:$ZZ$200,66,FALSE)=0,"",VLOOKUP($A90,parlvotes_lh!$A$11:$ZZ$200,66,FALSE)))</f>
        <v/>
      </c>
      <c r="N90" s="194" t="str">
        <f>IF(ISERROR(VLOOKUP($A90,parlvotes_lh!$A$11:$ZZ$200,86,FALSE))=TRUE,"",IF(VLOOKUP($A90,parlvotes_lh!$A$11:$ZZ$200,86,FALSE)=0,"",VLOOKUP($A90,parlvotes_lh!$A$11:$ZZ$200,86,FALSE)))</f>
        <v/>
      </c>
      <c r="O90" s="194" t="str">
        <f>IF(ISERROR(VLOOKUP($A90,parlvotes_lh!$A$11:$ZZ$200,106,FALSE))=TRUE,"",IF(VLOOKUP($A90,parlvotes_lh!$A$11:$ZZ$200,106,FALSE)=0,"",VLOOKUP($A90,parlvotes_lh!$A$11:$ZZ$200,106,FALSE)))</f>
        <v/>
      </c>
      <c r="P90" s="194" t="str">
        <f>IF(ISERROR(VLOOKUP($A90,parlvotes_lh!$A$11:$ZZ$200,126,FALSE))=TRUE,"",IF(VLOOKUP($A90,parlvotes_lh!$A$11:$ZZ$200,126,FALSE)=0,"",VLOOKUP($A90,parlvotes_lh!$A$11:$ZZ$200,126,FALSE)))</f>
        <v/>
      </c>
      <c r="Q90" s="195" t="str">
        <f>IF(ISERROR(VLOOKUP($A90,parlvotes_lh!$A$11:$ZZ$200,146,FALSE))=TRUE,"",IF(VLOOKUP($A90,parlvotes_lh!$A$11:$ZZ$200,146,FALSE)=0,"",VLOOKUP($A90,parlvotes_lh!$A$11:$ZZ$200,146,FALSE)))</f>
        <v/>
      </c>
      <c r="R90" s="195" t="str">
        <f>IF(ISERROR(VLOOKUP($A90,parlvotes_lh!$A$11:$ZZ$200,166,FALSE))=TRUE,"",IF(VLOOKUP($A90,parlvotes_lh!$A$11:$ZZ$200,166,FALSE)=0,"",VLOOKUP($A90,parlvotes_lh!$A$11:$ZZ$200,166,FALSE)))</f>
        <v/>
      </c>
      <c r="S90" s="195" t="str">
        <f>IF(ISERROR(VLOOKUP($A90,parlvotes_lh!$A$11:$ZZ$200,186,FALSE))=TRUE,"",IF(VLOOKUP($A90,parlvotes_lh!$A$11:$ZZ$200,186,FALSE)=0,"",VLOOKUP($A90,parlvotes_lh!$A$11:$ZZ$200,186,FALSE)))</f>
        <v/>
      </c>
      <c r="T90" s="195" t="str">
        <f>IF(ISERROR(VLOOKUP($A90,parlvotes_lh!$A$11:$ZZ$200,206,FALSE))=TRUE,"",IF(VLOOKUP($A90,parlvotes_lh!$A$11:$ZZ$200,206,FALSE)=0,"",VLOOKUP($A90,parlvotes_lh!$A$11:$ZZ$200,206,FALSE)))</f>
        <v/>
      </c>
      <c r="U90" s="195" t="str">
        <f>IF(ISERROR(VLOOKUP($A90,parlvotes_lh!$A$11:$ZZ$200,226,FALSE))=TRUE,"",IF(VLOOKUP($A90,parlvotes_lh!$A$11:$ZZ$200,226,FALSE)=0,"",VLOOKUP($A90,parlvotes_lh!$A$11:$ZZ$200,226,FALSE)))</f>
        <v/>
      </c>
      <c r="V90" s="195" t="str">
        <f>IF(ISERROR(VLOOKUP($A90,parlvotes_lh!$A$11:$ZZ$200,246,FALSE))=TRUE,"",IF(VLOOKUP($A90,parlvotes_lh!$A$11:$ZZ$200,246,FALSE)=0,"",VLOOKUP($A90,parlvotes_lh!$A$11:$ZZ$200,246,FALSE)))</f>
        <v/>
      </c>
      <c r="W90" s="195" t="str">
        <f>IF(ISERROR(VLOOKUP($A90,parlvotes_lh!$A$11:$ZZ$200,266,FALSE))=TRUE,"",IF(VLOOKUP($A90,parlvotes_lh!$A$11:$ZZ$200,266,FALSE)=0,"",VLOOKUP($A90,parlvotes_lh!$A$11:$ZZ$200,266,FALSE)))</f>
        <v/>
      </c>
      <c r="X90" s="195" t="str">
        <f>IF(ISERROR(VLOOKUP($A90,parlvotes_lh!$A$11:$ZZ$200,286,FALSE))=TRUE,"",IF(VLOOKUP($A90,parlvotes_lh!$A$11:$ZZ$200,286,FALSE)=0,"",VLOOKUP($A90,parlvotes_lh!$A$11:$ZZ$200,286,FALSE)))</f>
        <v/>
      </c>
      <c r="Y90" s="195" t="str">
        <f>IF(ISERROR(VLOOKUP($A90,parlvotes_lh!$A$11:$ZZ$200,306,FALSE))=TRUE,"",IF(VLOOKUP($A90,parlvotes_lh!$A$11:$ZZ$200,306,FALSE)=0,"",VLOOKUP($A90,parlvotes_lh!$A$11:$ZZ$200,306,FALSE)))</f>
        <v/>
      </c>
      <c r="Z90" s="195" t="str">
        <f>IF(ISERROR(VLOOKUP($A90,parlvotes_lh!$A$11:$ZZ$200,326,FALSE))=TRUE,"",IF(VLOOKUP($A90,parlvotes_lh!$A$11:$ZZ$200,326,FALSE)=0,"",VLOOKUP($A90,parlvotes_lh!$A$11:$ZZ$200,326,FALSE)))</f>
        <v/>
      </c>
      <c r="AA90" s="195" t="str">
        <f>IF(ISERROR(VLOOKUP($A90,parlvotes_lh!$A$11:$ZZ$200,346,FALSE))=TRUE,"",IF(VLOOKUP($A90,parlvotes_lh!$A$11:$ZZ$200,346,FALSE)=0,"",VLOOKUP($A90,parlvotes_lh!$A$11:$ZZ$200,346,FALSE)))</f>
        <v/>
      </c>
      <c r="AB90" s="195" t="str">
        <f>IF(ISERROR(VLOOKUP($A90,parlvotes_lh!$A$11:$ZZ$200,366,FALSE))=TRUE,"",IF(VLOOKUP($A90,parlvotes_lh!$A$11:$ZZ$200,366,FALSE)=0,"",VLOOKUP($A90,parlvotes_lh!$A$11:$ZZ$200,366,FALSE)))</f>
        <v/>
      </c>
      <c r="AC90" s="195" t="str">
        <f>IF(ISERROR(VLOOKUP($A90,parlvotes_lh!$A$11:$ZZ$200,386,FALSE))=TRUE,"",IF(VLOOKUP($A90,parlvotes_lh!$A$11:$ZZ$200,386,FALSE)=0,"",VLOOKUP($A90,parlvotes_lh!$A$11:$ZZ$200,386,FALSE)))</f>
        <v/>
      </c>
    </row>
    <row r="91" spans="1:29" ht="13.5" customHeight="1">
      <c r="A91" s="189" t="str">
        <f>IF(info_parties!A91="","",info_parties!A91)</f>
        <v/>
      </c>
      <c r="B91" s="101" t="str">
        <f>IF(A91="","",MID(info_weblinks!$C$3,32,3))</f>
        <v/>
      </c>
      <c r="C91" s="101" t="str">
        <f>IF(info_parties!G91="","",info_parties!G91)</f>
        <v/>
      </c>
      <c r="D91" s="101" t="str">
        <f>IF(info_parties!K91="","",info_parties!K91)</f>
        <v/>
      </c>
      <c r="E91" s="101" t="str">
        <f>IF(info_parties!H91="","",info_parties!H91)</f>
        <v/>
      </c>
      <c r="F91" s="190" t="str">
        <f t="shared" si="8"/>
        <v/>
      </c>
      <c r="G91" s="191" t="str">
        <f t="shared" si="9"/>
        <v/>
      </c>
      <c r="H91" s="192" t="str">
        <f t="shared" si="10"/>
        <v/>
      </c>
      <c r="I91" s="193" t="str">
        <f t="shared" si="11"/>
        <v/>
      </c>
      <c r="J91" s="194" t="str">
        <f>IF(ISERROR(VLOOKUP($A91,parlvotes_lh!$A$11:$ZZ$200,6,FALSE))=TRUE,"",IF(VLOOKUP($A91,parlvotes_lh!$A$11:$ZZ$200,6,FALSE)=0,"",VLOOKUP($A91,parlvotes_lh!$A$11:$ZZ$200,6,FALSE)))</f>
        <v/>
      </c>
      <c r="K91" s="194" t="str">
        <f>IF(ISERROR(VLOOKUP($A91,parlvotes_lh!$A$11:$ZZ$200,26,FALSE))=TRUE,"",IF(VLOOKUP($A91,parlvotes_lh!$A$11:$ZZ$200,26,FALSE)=0,"",VLOOKUP($A91,parlvotes_lh!$A$11:$ZZ$200,26,FALSE)))</f>
        <v/>
      </c>
      <c r="L91" s="194" t="str">
        <f>IF(ISERROR(VLOOKUP($A91,parlvotes_lh!$A$11:$ZZ$200,46,FALSE))=TRUE,"",IF(VLOOKUP($A91,parlvotes_lh!$A$11:$ZZ$200,46,FALSE)=0,"",VLOOKUP($A91,parlvotes_lh!$A$11:$ZZ$200,46,FALSE)))</f>
        <v/>
      </c>
      <c r="M91" s="194" t="str">
        <f>IF(ISERROR(VLOOKUP($A91,parlvotes_lh!$A$11:$ZZ$200,66,FALSE))=TRUE,"",IF(VLOOKUP($A91,parlvotes_lh!$A$11:$ZZ$200,66,FALSE)=0,"",VLOOKUP($A91,parlvotes_lh!$A$11:$ZZ$200,66,FALSE)))</f>
        <v/>
      </c>
      <c r="N91" s="194" t="str">
        <f>IF(ISERROR(VLOOKUP($A91,parlvotes_lh!$A$11:$ZZ$200,86,FALSE))=TRUE,"",IF(VLOOKUP($A91,parlvotes_lh!$A$11:$ZZ$200,86,FALSE)=0,"",VLOOKUP($A91,parlvotes_lh!$A$11:$ZZ$200,86,FALSE)))</f>
        <v/>
      </c>
      <c r="O91" s="194" t="str">
        <f>IF(ISERROR(VLOOKUP($A91,parlvotes_lh!$A$11:$ZZ$200,106,FALSE))=TRUE,"",IF(VLOOKUP($A91,parlvotes_lh!$A$11:$ZZ$200,106,FALSE)=0,"",VLOOKUP($A91,parlvotes_lh!$A$11:$ZZ$200,106,FALSE)))</f>
        <v/>
      </c>
      <c r="P91" s="194" t="str">
        <f>IF(ISERROR(VLOOKUP($A91,parlvotes_lh!$A$11:$ZZ$200,126,FALSE))=TRUE,"",IF(VLOOKUP($A91,parlvotes_lh!$A$11:$ZZ$200,126,FALSE)=0,"",VLOOKUP($A91,parlvotes_lh!$A$11:$ZZ$200,126,FALSE)))</f>
        <v/>
      </c>
      <c r="Q91" s="195" t="str">
        <f>IF(ISERROR(VLOOKUP($A91,parlvotes_lh!$A$11:$ZZ$200,146,FALSE))=TRUE,"",IF(VLOOKUP($A91,parlvotes_lh!$A$11:$ZZ$200,146,FALSE)=0,"",VLOOKUP($A91,parlvotes_lh!$A$11:$ZZ$200,146,FALSE)))</f>
        <v/>
      </c>
      <c r="R91" s="195" t="str">
        <f>IF(ISERROR(VLOOKUP($A91,parlvotes_lh!$A$11:$ZZ$200,166,FALSE))=TRUE,"",IF(VLOOKUP($A91,parlvotes_lh!$A$11:$ZZ$200,166,FALSE)=0,"",VLOOKUP($A91,parlvotes_lh!$A$11:$ZZ$200,166,FALSE)))</f>
        <v/>
      </c>
      <c r="S91" s="195" t="str">
        <f>IF(ISERROR(VLOOKUP($A91,parlvotes_lh!$A$11:$ZZ$200,186,FALSE))=TRUE,"",IF(VLOOKUP($A91,parlvotes_lh!$A$11:$ZZ$200,186,FALSE)=0,"",VLOOKUP($A91,parlvotes_lh!$A$11:$ZZ$200,186,FALSE)))</f>
        <v/>
      </c>
      <c r="T91" s="195" t="str">
        <f>IF(ISERROR(VLOOKUP($A91,parlvotes_lh!$A$11:$ZZ$200,206,FALSE))=TRUE,"",IF(VLOOKUP($A91,parlvotes_lh!$A$11:$ZZ$200,206,FALSE)=0,"",VLOOKUP($A91,parlvotes_lh!$A$11:$ZZ$200,206,FALSE)))</f>
        <v/>
      </c>
      <c r="U91" s="195" t="str">
        <f>IF(ISERROR(VLOOKUP($A91,parlvotes_lh!$A$11:$ZZ$200,226,FALSE))=TRUE,"",IF(VLOOKUP($A91,parlvotes_lh!$A$11:$ZZ$200,226,FALSE)=0,"",VLOOKUP($A91,parlvotes_lh!$A$11:$ZZ$200,226,FALSE)))</f>
        <v/>
      </c>
      <c r="V91" s="195" t="str">
        <f>IF(ISERROR(VLOOKUP($A91,parlvotes_lh!$A$11:$ZZ$200,246,FALSE))=TRUE,"",IF(VLOOKUP($A91,parlvotes_lh!$A$11:$ZZ$200,246,FALSE)=0,"",VLOOKUP($A91,parlvotes_lh!$A$11:$ZZ$200,246,FALSE)))</f>
        <v/>
      </c>
      <c r="W91" s="195" t="str">
        <f>IF(ISERROR(VLOOKUP($A91,parlvotes_lh!$A$11:$ZZ$200,266,FALSE))=TRUE,"",IF(VLOOKUP($A91,parlvotes_lh!$A$11:$ZZ$200,266,FALSE)=0,"",VLOOKUP($A91,parlvotes_lh!$A$11:$ZZ$200,266,FALSE)))</f>
        <v/>
      </c>
      <c r="X91" s="195" t="str">
        <f>IF(ISERROR(VLOOKUP($A91,parlvotes_lh!$A$11:$ZZ$200,286,FALSE))=TRUE,"",IF(VLOOKUP($A91,parlvotes_lh!$A$11:$ZZ$200,286,FALSE)=0,"",VLOOKUP($A91,parlvotes_lh!$A$11:$ZZ$200,286,FALSE)))</f>
        <v/>
      </c>
      <c r="Y91" s="195" t="str">
        <f>IF(ISERROR(VLOOKUP($A91,parlvotes_lh!$A$11:$ZZ$200,306,FALSE))=TRUE,"",IF(VLOOKUP($A91,parlvotes_lh!$A$11:$ZZ$200,306,FALSE)=0,"",VLOOKUP($A91,parlvotes_lh!$A$11:$ZZ$200,306,FALSE)))</f>
        <v/>
      </c>
      <c r="Z91" s="195" t="str">
        <f>IF(ISERROR(VLOOKUP($A91,parlvotes_lh!$A$11:$ZZ$200,326,FALSE))=TRUE,"",IF(VLOOKUP($A91,parlvotes_lh!$A$11:$ZZ$200,326,FALSE)=0,"",VLOOKUP($A91,parlvotes_lh!$A$11:$ZZ$200,326,FALSE)))</f>
        <v/>
      </c>
      <c r="AA91" s="195" t="str">
        <f>IF(ISERROR(VLOOKUP($A91,parlvotes_lh!$A$11:$ZZ$200,346,FALSE))=TRUE,"",IF(VLOOKUP($A91,parlvotes_lh!$A$11:$ZZ$200,346,FALSE)=0,"",VLOOKUP($A91,parlvotes_lh!$A$11:$ZZ$200,346,FALSE)))</f>
        <v/>
      </c>
      <c r="AB91" s="195" t="str">
        <f>IF(ISERROR(VLOOKUP($A91,parlvotes_lh!$A$11:$ZZ$200,366,FALSE))=TRUE,"",IF(VLOOKUP($A91,parlvotes_lh!$A$11:$ZZ$200,366,FALSE)=0,"",VLOOKUP($A91,parlvotes_lh!$A$11:$ZZ$200,366,FALSE)))</f>
        <v/>
      </c>
      <c r="AC91" s="195" t="str">
        <f>IF(ISERROR(VLOOKUP($A91,parlvotes_lh!$A$11:$ZZ$200,386,FALSE))=TRUE,"",IF(VLOOKUP($A91,parlvotes_lh!$A$11:$ZZ$200,386,FALSE)=0,"",VLOOKUP($A91,parlvotes_lh!$A$11:$ZZ$200,386,FALSE)))</f>
        <v/>
      </c>
    </row>
    <row r="92" spans="1:29" ht="13.5" customHeight="1">
      <c r="A92" s="189" t="str">
        <f>IF(info_parties!A92="","",info_parties!A92)</f>
        <v/>
      </c>
      <c r="B92" s="101" t="str">
        <f>IF(A92="","",MID(info_weblinks!$C$3,32,3))</f>
        <v/>
      </c>
      <c r="C92" s="101" t="str">
        <f>IF(info_parties!G92="","",info_parties!G92)</f>
        <v/>
      </c>
      <c r="D92" s="101" t="str">
        <f>IF(info_parties!K92="","",info_parties!K92)</f>
        <v/>
      </c>
      <c r="E92" s="101" t="str">
        <f>IF(info_parties!H92="","",info_parties!H92)</f>
        <v/>
      </c>
      <c r="F92" s="190" t="str">
        <f t="shared" si="8"/>
        <v/>
      </c>
      <c r="G92" s="191" t="str">
        <f t="shared" si="9"/>
        <v/>
      </c>
      <c r="H92" s="192" t="str">
        <f t="shared" si="10"/>
        <v/>
      </c>
      <c r="I92" s="193" t="str">
        <f t="shared" si="11"/>
        <v/>
      </c>
      <c r="J92" s="194" t="str">
        <f>IF(ISERROR(VLOOKUP($A92,parlvotes_lh!$A$11:$ZZ$200,6,FALSE))=TRUE,"",IF(VLOOKUP($A92,parlvotes_lh!$A$11:$ZZ$200,6,FALSE)=0,"",VLOOKUP($A92,parlvotes_lh!$A$11:$ZZ$200,6,FALSE)))</f>
        <v/>
      </c>
      <c r="K92" s="194" t="str">
        <f>IF(ISERROR(VLOOKUP($A92,parlvotes_lh!$A$11:$ZZ$200,26,FALSE))=TRUE,"",IF(VLOOKUP($A92,parlvotes_lh!$A$11:$ZZ$200,26,FALSE)=0,"",VLOOKUP($A92,parlvotes_lh!$A$11:$ZZ$200,26,FALSE)))</f>
        <v/>
      </c>
      <c r="L92" s="194" t="str">
        <f>IF(ISERROR(VLOOKUP($A92,parlvotes_lh!$A$11:$ZZ$200,46,FALSE))=TRUE,"",IF(VLOOKUP($A92,parlvotes_lh!$A$11:$ZZ$200,46,FALSE)=0,"",VLOOKUP($A92,parlvotes_lh!$A$11:$ZZ$200,46,FALSE)))</f>
        <v/>
      </c>
      <c r="M92" s="194" t="str">
        <f>IF(ISERROR(VLOOKUP($A92,parlvotes_lh!$A$11:$ZZ$200,66,FALSE))=TRUE,"",IF(VLOOKUP($A92,parlvotes_lh!$A$11:$ZZ$200,66,FALSE)=0,"",VLOOKUP($A92,parlvotes_lh!$A$11:$ZZ$200,66,FALSE)))</f>
        <v/>
      </c>
      <c r="N92" s="194" t="str">
        <f>IF(ISERROR(VLOOKUP($A92,parlvotes_lh!$A$11:$ZZ$200,86,FALSE))=TRUE,"",IF(VLOOKUP($A92,parlvotes_lh!$A$11:$ZZ$200,86,FALSE)=0,"",VLOOKUP($A92,parlvotes_lh!$A$11:$ZZ$200,86,FALSE)))</f>
        <v/>
      </c>
      <c r="O92" s="194" t="str">
        <f>IF(ISERROR(VLOOKUP($A92,parlvotes_lh!$A$11:$ZZ$200,106,FALSE))=TRUE,"",IF(VLOOKUP($A92,parlvotes_lh!$A$11:$ZZ$200,106,FALSE)=0,"",VLOOKUP($A92,parlvotes_lh!$A$11:$ZZ$200,106,FALSE)))</f>
        <v/>
      </c>
      <c r="P92" s="194" t="str">
        <f>IF(ISERROR(VLOOKUP($A92,parlvotes_lh!$A$11:$ZZ$200,126,FALSE))=TRUE,"",IF(VLOOKUP($A92,parlvotes_lh!$A$11:$ZZ$200,126,FALSE)=0,"",VLOOKUP($A92,parlvotes_lh!$A$11:$ZZ$200,126,FALSE)))</f>
        <v/>
      </c>
      <c r="Q92" s="195" t="str">
        <f>IF(ISERROR(VLOOKUP($A92,parlvotes_lh!$A$11:$ZZ$200,146,FALSE))=TRUE,"",IF(VLOOKUP($A92,parlvotes_lh!$A$11:$ZZ$200,146,FALSE)=0,"",VLOOKUP($A92,parlvotes_lh!$A$11:$ZZ$200,146,FALSE)))</f>
        <v/>
      </c>
      <c r="R92" s="195" t="str">
        <f>IF(ISERROR(VLOOKUP($A92,parlvotes_lh!$A$11:$ZZ$200,166,FALSE))=TRUE,"",IF(VLOOKUP($A92,parlvotes_lh!$A$11:$ZZ$200,166,FALSE)=0,"",VLOOKUP($A92,parlvotes_lh!$A$11:$ZZ$200,166,FALSE)))</f>
        <v/>
      </c>
      <c r="S92" s="195" t="str">
        <f>IF(ISERROR(VLOOKUP($A92,parlvotes_lh!$A$11:$ZZ$200,186,FALSE))=TRUE,"",IF(VLOOKUP($A92,parlvotes_lh!$A$11:$ZZ$200,186,FALSE)=0,"",VLOOKUP($A92,parlvotes_lh!$A$11:$ZZ$200,186,FALSE)))</f>
        <v/>
      </c>
      <c r="T92" s="195" t="str">
        <f>IF(ISERROR(VLOOKUP($A92,parlvotes_lh!$A$11:$ZZ$200,206,FALSE))=TRUE,"",IF(VLOOKUP($A92,parlvotes_lh!$A$11:$ZZ$200,206,FALSE)=0,"",VLOOKUP($A92,parlvotes_lh!$A$11:$ZZ$200,206,FALSE)))</f>
        <v/>
      </c>
      <c r="U92" s="195" t="str">
        <f>IF(ISERROR(VLOOKUP($A92,parlvotes_lh!$A$11:$ZZ$200,226,FALSE))=TRUE,"",IF(VLOOKUP($A92,parlvotes_lh!$A$11:$ZZ$200,226,FALSE)=0,"",VLOOKUP($A92,parlvotes_lh!$A$11:$ZZ$200,226,FALSE)))</f>
        <v/>
      </c>
      <c r="V92" s="195" t="str">
        <f>IF(ISERROR(VLOOKUP($A92,parlvotes_lh!$A$11:$ZZ$200,246,FALSE))=TRUE,"",IF(VLOOKUP($A92,parlvotes_lh!$A$11:$ZZ$200,246,FALSE)=0,"",VLOOKUP($A92,parlvotes_lh!$A$11:$ZZ$200,246,FALSE)))</f>
        <v/>
      </c>
      <c r="W92" s="195" t="str">
        <f>IF(ISERROR(VLOOKUP($A92,parlvotes_lh!$A$11:$ZZ$200,266,FALSE))=TRUE,"",IF(VLOOKUP($A92,parlvotes_lh!$A$11:$ZZ$200,266,FALSE)=0,"",VLOOKUP($A92,parlvotes_lh!$A$11:$ZZ$200,266,FALSE)))</f>
        <v/>
      </c>
      <c r="X92" s="195" t="str">
        <f>IF(ISERROR(VLOOKUP($A92,parlvotes_lh!$A$11:$ZZ$200,286,FALSE))=TRUE,"",IF(VLOOKUP($A92,parlvotes_lh!$A$11:$ZZ$200,286,FALSE)=0,"",VLOOKUP($A92,parlvotes_lh!$A$11:$ZZ$200,286,FALSE)))</f>
        <v/>
      </c>
      <c r="Y92" s="195" t="str">
        <f>IF(ISERROR(VLOOKUP($A92,parlvotes_lh!$A$11:$ZZ$200,306,FALSE))=TRUE,"",IF(VLOOKUP($A92,parlvotes_lh!$A$11:$ZZ$200,306,FALSE)=0,"",VLOOKUP($A92,parlvotes_lh!$A$11:$ZZ$200,306,FALSE)))</f>
        <v/>
      </c>
      <c r="Z92" s="195" t="str">
        <f>IF(ISERROR(VLOOKUP($A92,parlvotes_lh!$A$11:$ZZ$200,326,FALSE))=TRUE,"",IF(VLOOKUP($A92,parlvotes_lh!$A$11:$ZZ$200,326,FALSE)=0,"",VLOOKUP($A92,parlvotes_lh!$A$11:$ZZ$200,326,FALSE)))</f>
        <v/>
      </c>
      <c r="AA92" s="195" t="str">
        <f>IF(ISERROR(VLOOKUP($A92,parlvotes_lh!$A$11:$ZZ$200,346,FALSE))=TRUE,"",IF(VLOOKUP($A92,parlvotes_lh!$A$11:$ZZ$200,346,FALSE)=0,"",VLOOKUP($A92,parlvotes_lh!$A$11:$ZZ$200,346,FALSE)))</f>
        <v/>
      </c>
      <c r="AB92" s="195" t="str">
        <f>IF(ISERROR(VLOOKUP($A92,parlvotes_lh!$A$11:$ZZ$200,366,FALSE))=TRUE,"",IF(VLOOKUP($A92,parlvotes_lh!$A$11:$ZZ$200,366,FALSE)=0,"",VLOOKUP($A92,parlvotes_lh!$A$11:$ZZ$200,366,FALSE)))</f>
        <v/>
      </c>
      <c r="AC92" s="195" t="str">
        <f>IF(ISERROR(VLOOKUP($A92,parlvotes_lh!$A$11:$ZZ$200,386,FALSE))=TRUE,"",IF(VLOOKUP($A92,parlvotes_lh!$A$11:$ZZ$200,386,FALSE)=0,"",VLOOKUP($A92,parlvotes_lh!$A$11:$ZZ$200,386,FALSE)))</f>
        <v/>
      </c>
    </row>
    <row r="93" spans="1:29" ht="13.5" customHeight="1">
      <c r="A93" s="189" t="str">
        <f>IF(info_parties!A93="","",info_parties!A93)</f>
        <v/>
      </c>
      <c r="B93" s="101" t="str">
        <f>IF(A93="","",MID(info_weblinks!$C$3,32,3))</f>
        <v/>
      </c>
      <c r="C93" s="101" t="str">
        <f>IF(info_parties!G93="","",info_parties!G93)</f>
        <v/>
      </c>
      <c r="D93" s="101" t="str">
        <f>IF(info_parties!K93="","",info_parties!K93)</f>
        <v/>
      </c>
      <c r="E93" s="101" t="str">
        <f>IF(info_parties!H93="","",info_parties!H93)</f>
        <v/>
      </c>
      <c r="F93" s="190" t="str">
        <f t="shared" si="8"/>
        <v/>
      </c>
      <c r="G93" s="191" t="str">
        <f t="shared" si="9"/>
        <v/>
      </c>
      <c r="H93" s="192" t="str">
        <f t="shared" si="10"/>
        <v/>
      </c>
      <c r="I93" s="193" t="str">
        <f t="shared" si="11"/>
        <v/>
      </c>
      <c r="J93" s="194" t="str">
        <f>IF(ISERROR(VLOOKUP($A93,parlvotes_lh!$A$11:$ZZ$200,6,FALSE))=TRUE,"",IF(VLOOKUP($A93,parlvotes_lh!$A$11:$ZZ$200,6,FALSE)=0,"",VLOOKUP($A93,parlvotes_lh!$A$11:$ZZ$200,6,FALSE)))</f>
        <v/>
      </c>
      <c r="K93" s="194" t="str">
        <f>IF(ISERROR(VLOOKUP($A93,parlvotes_lh!$A$11:$ZZ$200,26,FALSE))=TRUE,"",IF(VLOOKUP($A93,parlvotes_lh!$A$11:$ZZ$200,26,FALSE)=0,"",VLOOKUP($A93,parlvotes_lh!$A$11:$ZZ$200,26,FALSE)))</f>
        <v/>
      </c>
      <c r="L93" s="194" t="str">
        <f>IF(ISERROR(VLOOKUP($A93,parlvotes_lh!$A$11:$ZZ$200,46,FALSE))=TRUE,"",IF(VLOOKUP($A93,parlvotes_lh!$A$11:$ZZ$200,46,FALSE)=0,"",VLOOKUP($A93,parlvotes_lh!$A$11:$ZZ$200,46,FALSE)))</f>
        <v/>
      </c>
      <c r="M93" s="194" t="str">
        <f>IF(ISERROR(VLOOKUP($A93,parlvotes_lh!$A$11:$ZZ$200,66,FALSE))=TRUE,"",IF(VLOOKUP($A93,parlvotes_lh!$A$11:$ZZ$200,66,FALSE)=0,"",VLOOKUP($A93,parlvotes_lh!$A$11:$ZZ$200,66,FALSE)))</f>
        <v/>
      </c>
      <c r="N93" s="194" t="str">
        <f>IF(ISERROR(VLOOKUP($A93,parlvotes_lh!$A$11:$ZZ$200,86,FALSE))=TRUE,"",IF(VLOOKUP($A93,parlvotes_lh!$A$11:$ZZ$200,86,FALSE)=0,"",VLOOKUP($A93,parlvotes_lh!$A$11:$ZZ$200,86,FALSE)))</f>
        <v/>
      </c>
      <c r="O93" s="194" t="str">
        <f>IF(ISERROR(VLOOKUP($A93,parlvotes_lh!$A$11:$ZZ$200,106,FALSE))=TRUE,"",IF(VLOOKUP($A93,parlvotes_lh!$A$11:$ZZ$200,106,FALSE)=0,"",VLOOKUP($A93,parlvotes_lh!$A$11:$ZZ$200,106,FALSE)))</f>
        <v/>
      </c>
      <c r="P93" s="194" t="str">
        <f>IF(ISERROR(VLOOKUP($A93,parlvotes_lh!$A$11:$ZZ$200,126,FALSE))=TRUE,"",IF(VLOOKUP($A93,parlvotes_lh!$A$11:$ZZ$200,126,FALSE)=0,"",VLOOKUP($A93,parlvotes_lh!$A$11:$ZZ$200,126,FALSE)))</f>
        <v/>
      </c>
      <c r="Q93" s="195" t="str">
        <f>IF(ISERROR(VLOOKUP($A93,parlvotes_lh!$A$11:$ZZ$200,146,FALSE))=TRUE,"",IF(VLOOKUP($A93,parlvotes_lh!$A$11:$ZZ$200,146,FALSE)=0,"",VLOOKUP($A93,parlvotes_lh!$A$11:$ZZ$200,146,FALSE)))</f>
        <v/>
      </c>
      <c r="R93" s="195" t="str">
        <f>IF(ISERROR(VLOOKUP($A93,parlvotes_lh!$A$11:$ZZ$200,166,FALSE))=TRUE,"",IF(VLOOKUP($A93,parlvotes_lh!$A$11:$ZZ$200,166,FALSE)=0,"",VLOOKUP($A93,parlvotes_lh!$A$11:$ZZ$200,166,FALSE)))</f>
        <v/>
      </c>
      <c r="S93" s="195" t="str">
        <f>IF(ISERROR(VLOOKUP($A93,parlvotes_lh!$A$11:$ZZ$200,186,FALSE))=TRUE,"",IF(VLOOKUP($A93,parlvotes_lh!$A$11:$ZZ$200,186,FALSE)=0,"",VLOOKUP($A93,parlvotes_lh!$A$11:$ZZ$200,186,FALSE)))</f>
        <v/>
      </c>
      <c r="T93" s="195" t="str">
        <f>IF(ISERROR(VLOOKUP($A93,parlvotes_lh!$A$11:$ZZ$200,206,FALSE))=TRUE,"",IF(VLOOKUP($A93,parlvotes_lh!$A$11:$ZZ$200,206,FALSE)=0,"",VLOOKUP($A93,parlvotes_lh!$A$11:$ZZ$200,206,FALSE)))</f>
        <v/>
      </c>
      <c r="U93" s="195" t="str">
        <f>IF(ISERROR(VLOOKUP($A93,parlvotes_lh!$A$11:$ZZ$200,226,FALSE))=TRUE,"",IF(VLOOKUP($A93,parlvotes_lh!$A$11:$ZZ$200,226,FALSE)=0,"",VLOOKUP($A93,parlvotes_lh!$A$11:$ZZ$200,226,FALSE)))</f>
        <v/>
      </c>
      <c r="V93" s="195" t="str">
        <f>IF(ISERROR(VLOOKUP($A93,parlvotes_lh!$A$11:$ZZ$200,246,FALSE))=TRUE,"",IF(VLOOKUP($A93,parlvotes_lh!$A$11:$ZZ$200,246,FALSE)=0,"",VLOOKUP($A93,parlvotes_lh!$A$11:$ZZ$200,246,FALSE)))</f>
        <v/>
      </c>
      <c r="W93" s="195" t="str">
        <f>IF(ISERROR(VLOOKUP($A93,parlvotes_lh!$A$11:$ZZ$200,266,FALSE))=TRUE,"",IF(VLOOKUP($A93,parlvotes_lh!$A$11:$ZZ$200,266,FALSE)=0,"",VLOOKUP($A93,parlvotes_lh!$A$11:$ZZ$200,266,FALSE)))</f>
        <v/>
      </c>
      <c r="X93" s="195" t="str">
        <f>IF(ISERROR(VLOOKUP($A93,parlvotes_lh!$A$11:$ZZ$200,286,FALSE))=TRUE,"",IF(VLOOKUP($A93,parlvotes_lh!$A$11:$ZZ$200,286,FALSE)=0,"",VLOOKUP($A93,parlvotes_lh!$A$11:$ZZ$200,286,FALSE)))</f>
        <v/>
      </c>
      <c r="Y93" s="195" t="str">
        <f>IF(ISERROR(VLOOKUP($A93,parlvotes_lh!$A$11:$ZZ$200,306,FALSE))=TRUE,"",IF(VLOOKUP($A93,parlvotes_lh!$A$11:$ZZ$200,306,FALSE)=0,"",VLOOKUP($A93,parlvotes_lh!$A$11:$ZZ$200,306,FALSE)))</f>
        <v/>
      </c>
      <c r="Z93" s="195" t="str">
        <f>IF(ISERROR(VLOOKUP($A93,parlvotes_lh!$A$11:$ZZ$200,326,FALSE))=TRUE,"",IF(VLOOKUP($A93,parlvotes_lh!$A$11:$ZZ$200,326,FALSE)=0,"",VLOOKUP($A93,parlvotes_lh!$A$11:$ZZ$200,326,FALSE)))</f>
        <v/>
      </c>
      <c r="AA93" s="195" t="str">
        <f>IF(ISERROR(VLOOKUP($A93,parlvotes_lh!$A$11:$ZZ$200,346,FALSE))=TRUE,"",IF(VLOOKUP($A93,parlvotes_lh!$A$11:$ZZ$200,346,FALSE)=0,"",VLOOKUP($A93,parlvotes_lh!$A$11:$ZZ$200,346,FALSE)))</f>
        <v/>
      </c>
      <c r="AB93" s="195" t="str">
        <f>IF(ISERROR(VLOOKUP($A93,parlvotes_lh!$A$11:$ZZ$200,366,FALSE))=TRUE,"",IF(VLOOKUP($A93,parlvotes_lh!$A$11:$ZZ$200,366,FALSE)=0,"",VLOOKUP($A93,parlvotes_lh!$A$11:$ZZ$200,366,FALSE)))</f>
        <v/>
      </c>
      <c r="AC93" s="195" t="str">
        <f>IF(ISERROR(VLOOKUP($A93,parlvotes_lh!$A$11:$ZZ$200,386,FALSE))=TRUE,"",IF(VLOOKUP($A93,parlvotes_lh!$A$11:$ZZ$200,386,FALSE)=0,"",VLOOKUP($A93,parlvotes_lh!$A$11:$ZZ$200,386,FALSE)))</f>
        <v/>
      </c>
    </row>
    <row r="94" spans="1:29" ht="13.5" customHeight="1">
      <c r="A94" s="189" t="str">
        <f>IF(info_parties!A94="","",info_parties!A94)</f>
        <v/>
      </c>
      <c r="B94" s="101" t="str">
        <f>IF(A94="","",MID(info_weblinks!$C$3,32,3))</f>
        <v/>
      </c>
      <c r="C94" s="101" t="str">
        <f>IF(info_parties!G94="","",info_parties!G94)</f>
        <v/>
      </c>
      <c r="D94" s="101" t="str">
        <f>IF(info_parties!K94="","",info_parties!K94)</f>
        <v/>
      </c>
      <c r="E94" s="101" t="str">
        <f>IF(info_parties!H94="","",info_parties!H94)</f>
        <v/>
      </c>
      <c r="F94" s="190" t="str">
        <f t="shared" si="8"/>
        <v/>
      </c>
      <c r="G94" s="191" t="str">
        <f t="shared" si="9"/>
        <v/>
      </c>
      <c r="H94" s="192" t="str">
        <f t="shared" si="10"/>
        <v/>
      </c>
      <c r="I94" s="193" t="str">
        <f t="shared" si="11"/>
        <v/>
      </c>
      <c r="J94" s="194" t="str">
        <f>IF(ISERROR(VLOOKUP($A94,parlvotes_lh!$A$11:$ZZ$200,6,FALSE))=TRUE,"",IF(VLOOKUP($A94,parlvotes_lh!$A$11:$ZZ$200,6,FALSE)=0,"",VLOOKUP($A94,parlvotes_lh!$A$11:$ZZ$200,6,FALSE)))</f>
        <v/>
      </c>
      <c r="K94" s="194" t="str">
        <f>IF(ISERROR(VLOOKUP($A94,parlvotes_lh!$A$11:$ZZ$200,26,FALSE))=TRUE,"",IF(VLOOKUP($A94,parlvotes_lh!$A$11:$ZZ$200,26,FALSE)=0,"",VLOOKUP($A94,parlvotes_lh!$A$11:$ZZ$200,26,FALSE)))</f>
        <v/>
      </c>
      <c r="L94" s="194" t="str">
        <f>IF(ISERROR(VLOOKUP($A94,parlvotes_lh!$A$11:$ZZ$200,46,FALSE))=TRUE,"",IF(VLOOKUP($A94,parlvotes_lh!$A$11:$ZZ$200,46,FALSE)=0,"",VLOOKUP($A94,parlvotes_lh!$A$11:$ZZ$200,46,FALSE)))</f>
        <v/>
      </c>
      <c r="M94" s="194" t="str">
        <f>IF(ISERROR(VLOOKUP($A94,parlvotes_lh!$A$11:$ZZ$200,66,FALSE))=TRUE,"",IF(VLOOKUP($A94,parlvotes_lh!$A$11:$ZZ$200,66,FALSE)=0,"",VLOOKUP($A94,parlvotes_lh!$A$11:$ZZ$200,66,FALSE)))</f>
        <v/>
      </c>
      <c r="N94" s="194" t="str">
        <f>IF(ISERROR(VLOOKUP($A94,parlvotes_lh!$A$11:$ZZ$200,86,FALSE))=TRUE,"",IF(VLOOKUP($A94,parlvotes_lh!$A$11:$ZZ$200,86,FALSE)=0,"",VLOOKUP($A94,parlvotes_lh!$A$11:$ZZ$200,86,FALSE)))</f>
        <v/>
      </c>
      <c r="O94" s="194" t="str">
        <f>IF(ISERROR(VLOOKUP($A94,parlvotes_lh!$A$11:$ZZ$200,106,FALSE))=TRUE,"",IF(VLOOKUP($A94,parlvotes_lh!$A$11:$ZZ$200,106,FALSE)=0,"",VLOOKUP($A94,parlvotes_lh!$A$11:$ZZ$200,106,FALSE)))</f>
        <v/>
      </c>
      <c r="P94" s="194" t="str">
        <f>IF(ISERROR(VLOOKUP($A94,parlvotes_lh!$A$11:$ZZ$200,126,FALSE))=TRUE,"",IF(VLOOKUP($A94,parlvotes_lh!$A$11:$ZZ$200,126,FALSE)=0,"",VLOOKUP($A94,parlvotes_lh!$A$11:$ZZ$200,126,FALSE)))</f>
        <v/>
      </c>
      <c r="Q94" s="195" t="str">
        <f>IF(ISERROR(VLOOKUP($A94,parlvotes_lh!$A$11:$ZZ$200,146,FALSE))=TRUE,"",IF(VLOOKUP($A94,parlvotes_lh!$A$11:$ZZ$200,146,FALSE)=0,"",VLOOKUP($A94,parlvotes_lh!$A$11:$ZZ$200,146,FALSE)))</f>
        <v/>
      </c>
      <c r="R94" s="195" t="str">
        <f>IF(ISERROR(VLOOKUP($A94,parlvotes_lh!$A$11:$ZZ$200,166,FALSE))=TRUE,"",IF(VLOOKUP($A94,parlvotes_lh!$A$11:$ZZ$200,166,FALSE)=0,"",VLOOKUP($A94,parlvotes_lh!$A$11:$ZZ$200,166,FALSE)))</f>
        <v/>
      </c>
      <c r="S94" s="195" t="str">
        <f>IF(ISERROR(VLOOKUP($A94,parlvotes_lh!$A$11:$ZZ$200,186,FALSE))=TRUE,"",IF(VLOOKUP($A94,parlvotes_lh!$A$11:$ZZ$200,186,FALSE)=0,"",VLOOKUP($A94,parlvotes_lh!$A$11:$ZZ$200,186,FALSE)))</f>
        <v/>
      </c>
      <c r="T94" s="195" t="str">
        <f>IF(ISERROR(VLOOKUP($A94,parlvotes_lh!$A$11:$ZZ$200,206,FALSE))=TRUE,"",IF(VLOOKUP($A94,parlvotes_lh!$A$11:$ZZ$200,206,FALSE)=0,"",VLOOKUP($A94,parlvotes_lh!$A$11:$ZZ$200,206,FALSE)))</f>
        <v/>
      </c>
      <c r="U94" s="195" t="str">
        <f>IF(ISERROR(VLOOKUP($A94,parlvotes_lh!$A$11:$ZZ$200,226,FALSE))=TRUE,"",IF(VLOOKUP($A94,parlvotes_lh!$A$11:$ZZ$200,226,FALSE)=0,"",VLOOKUP($A94,parlvotes_lh!$A$11:$ZZ$200,226,FALSE)))</f>
        <v/>
      </c>
      <c r="V94" s="195" t="str">
        <f>IF(ISERROR(VLOOKUP($A94,parlvotes_lh!$A$11:$ZZ$200,246,FALSE))=TRUE,"",IF(VLOOKUP($A94,parlvotes_lh!$A$11:$ZZ$200,246,FALSE)=0,"",VLOOKUP($A94,parlvotes_lh!$A$11:$ZZ$200,246,FALSE)))</f>
        <v/>
      </c>
      <c r="W94" s="195" t="str">
        <f>IF(ISERROR(VLOOKUP($A94,parlvotes_lh!$A$11:$ZZ$200,266,FALSE))=TRUE,"",IF(VLOOKUP($A94,parlvotes_lh!$A$11:$ZZ$200,266,FALSE)=0,"",VLOOKUP($A94,parlvotes_lh!$A$11:$ZZ$200,266,FALSE)))</f>
        <v/>
      </c>
      <c r="X94" s="195" t="str">
        <f>IF(ISERROR(VLOOKUP($A94,parlvotes_lh!$A$11:$ZZ$200,286,FALSE))=TRUE,"",IF(VLOOKUP($A94,parlvotes_lh!$A$11:$ZZ$200,286,FALSE)=0,"",VLOOKUP($A94,parlvotes_lh!$A$11:$ZZ$200,286,FALSE)))</f>
        <v/>
      </c>
      <c r="Y94" s="195" t="str">
        <f>IF(ISERROR(VLOOKUP($A94,parlvotes_lh!$A$11:$ZZ$200,306,FALSE))=TRUE,"",IF(VLOOKUP($A94,parlvotes_lh!$A$11:$ZZ$200,306,FALSE)=0,"",VLOOKUP($A94,parlvotes_lh!$A$11:$ZZ$200,306,FALSE)))</f>
        <v/>
      </c>
      <c r="Z94" s="195" t="str">
        <f>IF(ISERROR(VLOOKUP($A94,parlvotes_lh!$A$11:$ZZ$200,326,FALSE))=TRUE,"",IF(VLOOKUP($A94,parlvotes_lh!$A$11:$ZZ$200,326,FALSE)=0,"",VLOOKUP($A94,parlvotes_lh!$A$11:$ZZ$200,326,FALSE)))</f>
        <v/>
      </c>
      <c r="AA94" s="195" t="str">
        <f>IF(ISERROR(VLOOKUP($A94,parlvotes_lh!$A$11:$ZZ$200,346,FALSE))=TRUE,"",IF(VLOOKUP($A94,parlvotes_lh!$A$11:$ZZ$200,346,FALSE)=0,"",VLOOKUP($A94,parlvotes_lh!$A$11:$ZZ$200,346,FALSE)))</f>
        <v/>
      </c>
      <c r="AB94" s="195" t="str">
        <f>IF(ISERROR(VLOOKUP($A94,parlvotes_lh!$A$11:$ZZ$200,366,FALSE))=TRUE,"",IF(VLOOKUP($A94,parlvotes_lh!$A$11:$ZZ$200,366,FALSE)=0,"",VLOOKUP($A94,parlvotes_lh!$A$11:$ZZ$200,366,FALSE)))</f>
        <v/>
      </c>
      <c r="AC94" s="195" t="str">
        <f>IF(ISERROR(VLOOKUP($A94,parlvotes_lh!$A$11:$ZZ$200,386,FALSE))=TRUE,"",IF(VLOOKUP($A94,parlvotes_lh!$A$11:$ZZ$200,386,FALSE)=0,"",VLOOKUP($A94,parlvotes_lh!$A$11:$ZZ$200,386,FALSE)))</f>
        <v/>
      </c>
    </row>
    <row r="95" spans="1:29" ht="13.5" customHeight="1">
      <c r="A95" s="189" t="str">
        <f>IF(info_parties!A95="","",info_parties!A95)</f>
        <v/>
      </c>
      <c r="B95" s="101" t="str">
        <f>IF(A95="","",MID(info_weblinks!$C$3,32,3))</f>
        <v/>
      </c>
      <c r="C95" s="101" t="str">
        <f>IF(info_parties!G95="","",info_parties!G95)</f>
        <v/>
      </c>
      <c r="D95" s="101" t="str">
        <f>IF(info_parties!K95="","",info_parties!K95)</f>
        <v/>
      </c>
      <c r="E95" s="101" t="str">
        <f>IF(info_parties!H95="","",info_parties!H95)</f>
        <v/>
      </c>
      <c r="F95" s="190" t="str">
        <f t="shared" si="8"/>
        <v/>
      </c>
      <c r="G95" s="191" t="str">
        <f t="shared" si="9"/>
        <v/>
      </c>
      <c r="H95" s="192" t="str">
        <f t="shared" si="10"/>
        <v/>
      </c>
      <c r="I95" s="193" t="str">
        <f t="shared" si="11"/>
        <v/>
      </c>
      <c r="J95" s="194" t="str">
        <f>IF(ISERROR(VLOOKUP($A95,parlvotes_lh!$A$11:$ZZ$200,6,FALSE))=TRUE,"",IF(VLOOKUP($A95,parlvotes_lh!$A$11:$ZZ$200,6,FALSE)=0,"",VLOOKUP($A95,parlvotes_lh!$A$11:$ZZ$200,6,FALSE)))</f>
        <v/>
      </c>
      <c r="K95" s="194" t="str">
        <f>IF(ISERROR(VLOOKUP($A95,parlvotes_lh!$A$11:$ZZ$200,26,FALSE))=TRUE,"",IF(VLOOKUP($A95,parlvotes_lh!$A$11:$ZZ$200,26,FALSE)=0,"",VLOOKUP($A95,parlvotes_lh!$A$11:$ZZ$200,26,FALSE)))</f>
        <v/>
      </c>
      <c r="L95" s="194" t="str">
        <f>IF(ISERROR(VLOOKUP($A95,parlvotes_lh!$A$11:$ZZ$200,46,FALSE))=TRUE,"",IF(VLOOKUP($A95,parlvotes_lh!$A$11:$ZZ$200,46,FALSE)=0,"",VLOOKUP($A95,parlvotes_lh!$A$11:$ZZ$200,46,FALSE)))</f>
        <v/>
      </c>
      <c r="M95" s="194" t="str">
        <f>IF(ISERROR(VLOOKUP($A95,parlvotes_lh!$A$11:$ZZ$200,66,FALSE))=TRUE,"",IF(VLOOKUP($A95,parlvotes_lh!$A$11:$ZZ$200,66,FALSE)=0,"",VLOOKUP($A95,parlvotes_lh!$A$11:$ZZ$200,66,FALSE)))</f>
        <v/>
      </c>
      <c r="N95" s="194" t="str">
        <f>IF(ISERROR(VLOOKUP($A95,parlvotes_lh!$A$11:$ZZ$200,86,FALSE))=TRUE,"",IF(VLOOKUP($A95,parlvotes_lh!$A$11:$ZZ$200,86,FALSE)=0,"",VLOOKUP($A95,parlvotes_lh!$A$11:$ZZ$200,86,FALSE)))</f>
        <v/>
      </c>
      <c r="O95" s="194" t="str">
        <f>IF(ISERROR(VLOOKUP($A95,parlvotes_lh!$A$11:$ZZ$200,106,FALSE))=TRUE,"",IF(VLOOKUP($A95,parlvotes_lh!$A$11:$ZZ$200,106,FALSE)=0,"",VLOOKUP($A95,parlvotes_lh!$A$11:$ZZ$200,106,FALSE)))</f>
        <v/>
      </c>
      <c r="P95" s="194" t="str">
        <f>IF(ISERROR(VLOOKUP($A95,parlvotes_lh!$A$11:$ZZ$200,126,FALSE))=TRUE,"",IF(VLOOKUP($A95,parlvotes_lh!$A$11:$ZZ$200,126,FALSE)=0,"",VLOOKUP($A95,parlvotes_lh!$A$11:$ZZ$200,126,FALSE)))</f>
        <v/>
      </c>
      <c r="Q95" s="195" t="str">
        <f>IF(ISERROR(VLOOKUP($A95,parlvotes_lh!$A$11:$ZZ$200,146,FALSE))=TRUE,"",IF(VLOOKUP($A95,parlvotes_lh!$A$11:$ZZ$200,146,FALSE)=0,"",VLOOKUP($A95,parlvotes_lh!$A$11:$ZZ$200,146,FALSE)))</f>
        <v/>
      </c>
      <c r="R95" s="195" t="str">
        <f>IF(ISERROR(VLOOKUP($A95,parlvotes_lh!$A$11:$ZZ$200,166,FALSE))=TRUE,"",IF(VLOOKUP($A95,parlvotes_lh!$A$11:$ZZ$200,166,FALSE)=0,"",VLOOKUP($A95,parlvotes_lh!$A$11:$ZZ$200,166,FALSE)))</f>
        <v/>
      </c>
      <c r="S95" s="195" t="str">
        <f>IF(ISERROR(VLOOKUP($A95,parlvotes_lh!$A$11:$ZZ$200,186,FALSE))=TRUE,"",IF(VLOOKUP($A95,parlvotes_lh!$A$11:$ZZ$200,186,FALSE)=0,"",VLOOKUP($A95,parlvotes_lh!$A$11:$ZZ$200,186,FALSE)))</f>
        <v/>
      </c>
      <c r="T95" s="195" t="str">
        <f>IF(ISERROR(VLOOKUP($A95,parlvotes_lh!$A$11:$ZZ$200,206,FALSE))=TRUE,"",IF(VLOOKUP($A95,parlvotes_lh!$A$11:$ZZ$200,206,FALSE)=0,"",VLOOKUP($A95,parlvotes_lh!$A$11:$ZZ$200,206,FALSE)))</f>
        <v/>
      </c>
      <c r="U95" s="195" t="str">
        <f>IF(ISERROR(VLOOKUP($A95,parlvotes_lh!$A$11:$ZZ$200,226,FALSE))=TRUE,"",IF(VLOOKUP($A95,parlvotes_lh!$A$11:$ZZ$200,226,FALSE)=0,"",VLOOKUP($A95,parlvotes_lh!$A$11:$ZZ$200,226,FALSE)))</f>
        <v/>
      </c>
      <c r="V95" s="195" t="str">
        <f>IF(ISERROR(VLOOKUP($A95,parlvotes_lh!$A$11:$ZZ$200,246,FALSE))=TRUE,"",IF(VLOOKUP($A95,parlvotes_lh!$A$11:$ZZ$200,246,FALSE)=0,"",VLOOKUP($A95,parlvotes_lh!$A$11:$ZZ$200,246,FALSE)))</f>
        <v/>
      </c>
      <c r="W95" s="195" t="str">
        <f>IF(ISERROR(VLOOKUP($A95,parlvotes_lh!$A$11:$ZZ$200,266,FALSE))=TRUE,"",IF(VLOOKUP($A95,parlvotes_lh!$A$11:$ZZ$200,266,FALSE)=0,"",VLOOKUP($A95,parlvotes_lh!$A$11:$ZZ$200,266,FALSE)))</f>
        <v/>
      </c>
      <c r="X95" s="195" t="str">
        <f>IF(ISERROR(VLOOKUP($A95,parlvotes_lh!$A$11:$ZZ$200,286,FALSE))=TRUE,"",IF(VLOOKUP($A95,parlvotes_lh!$A$11:$ZZ$200,286,FALSE)=0,"",VLOOKUP($A95,parlvotes_lh!$A$11:$ZZ$200,286,FALSE)))</f>
        <v/>
      </c>
      <c r="Y95" s="195" t="str">
        <f>IF(ISERROR(VLOOKUP($A95,parlvotes_lh!$A$11:$ZZ$200,306,FALSE))=TRUE,"",IF(VLOOKUP($A95,parlvotes_lh!$A$11:$ZZ$200,306,FALSE)=0,"",VLOOKUP($A95,parlvotes_lh!$A$11:$ZZ$200,306,FALSE)))</f>
        <v/>
      </c>
      <c r="Z95" s="195" t="str">
        <f>IF(ISERROR(VLOOKUP($A95,parlvotes_lh!$A$11:$ZZ$200,326,FALSE))=TRUE,"",IF(VLOOKUP($A95,parlvotes_lh!$A$11:$ZZ$200,326,FALSE)=0,"",VLOOKUP($A95,parlvotes_lh!$A$11:$ZZ$200,326,FALSE)))</f>
        <v/>
      </c>
      <c r="AA95" s="195" t="str">
        <f>IF(ISERROR(VLOOKUP($A95,parlvotes_lh!$A$11:$ZZ$200,346,FALSE))=TRUE,"",IF(VLOOKUP($A95,parlvotes_lh!$A$11:$ZZ$200,346,FALSE)=0,"",VLOOKUP($A95,parlvotes_lh!$A$11:$ZZ$200,346,FALSE)))</f>
        <v/>
      </c>
      <c r="AB95" s="195" t="str">
        <f>IF(ISERROR(VLOOKUP($A95,parlvotes_lh!$A$11:$ZZ$200,366,FALSE))=TRUE,"",IF(VLOOKUP($A95,parlvotes_lh!$A$11:$ZZ$200,366,FALSE)=0,"",VLOOKUP($A95,parlvotes_lh!$A$11:$ZZ$200,366,FALSE)))</f>
        <v/>
      </c>
      <c r="AC95" s="195" t="str">
        <f>IF(ISERROR(VLOOKUP($A95,parlvotes_lh!$A$11:$ZZ$200,386,FALSE))=TRUE,"",IF(VLOOKUP($A95,parlvotes_lh!$A$11:$ZZ$200,386,FALSE)=0,"",VLOOKUP($A95,parlvotes_lh!$A$11:$ZZ$200,386,FALSE)))</f>
        <v/>
      </c>
    </row>
    <row r="96" spans="1:29" ht="13.5" customHeight="1">
      <c r="A96" s="189" t="str">
        <f>IF(info_parties!A96="","",info_parties!A96)</f>
        <v/>
      </c>
      <c r="B96" s="101" t="str">
        <f>IF(A96="","",MID(info_weblinks!$C$3,32,3))</f>
        <v/>
      </c>
      <c r="C96" s="101" t="str">
        <f>IF(info_parties!G96="","",info_parties!G96)</f>
        <v/>
      </c>
      <c r="D96" s="101" t="str">
        <f>IF(info_parties!K96="","",info_parties!K96)</f>
        <v/>
      </c>
      <c r="E96" s="101" t="str">
        <f>IF(info_parties!H96="","",info_parties!H96)</f>
        <v/>
      </c>
      <c r="F96" s="190" t="str">
        <f t="shared" si="8"/>
        <v/>
      </c>
      <c r="G96" s="191" t="str">
        <f t="shared" si="9"/>
        <v/>
      </c>
      <c r="H96" s="192" t="str">
        <f t="shared" si="10"/>
        <v/>
      </c>
      <c r="I96" s="193" t="str">
        <f t="shared" si="11"/>
        <v/>
      </c>
      <c r="J96" s="194" t="str">
        <f>IF(ISERROR(VLOOKUP($A96,parlvotes_lh!$A$11:$ZZ$200,6,FALSE))=TRUE,"",IF(VLOOKUP($A96,parlvotes_lh!$A$11:$ZZ$200,6,FALSE)=0,"",VLOOKUP($A96,parlvotes_lh!$A$11:$ZZ$200,6,FALSE)))</f>
        <v/>
      </c>
      <c r="K96" s="194" t="str">
        <f>IF(ISERROR(VLOOKUP($A96,parlvotes_lh!$A$11:$ZZ$200,26,FALSE))=TRUE,"",IF(VLOOKUP($A96,parlvotes_lh!$A$11:$ZZ$200,26,FALSE)=0,"",VLOOKUP($A96,parlvotes_lh!$A$11:$ZZ$200,26,FALSE)))</f>
        <v/>
      </c>
      <c r="L96" s="194" t="str">
        <f>IF(ISERROR(VLOOKUP($A96,parlvotes_lh!$A$11:$ZZ$200,46,FALSE))=TRUE,"",IF(VLOOKUP($A96,parlvotes_lh!$A$11:$ZZ$200,46,FALSE)=0,"",VLOOKUP($A96,parlvotes_lh!$A$11:$ZZ$200,46,FALSE)))</f>
        <v/>
      </c>
      <c r="M96" s="194" t="str">
        <f>IF(ISERROR(VLOOKUP($A96,parlvotes_lh!$A$11:$ZZ$200,66,FALSE))=TRUE,"",IF(VLOOKUP($A96,parlvotes_lh!$A$11:$ZZ$200,66,FALSE)=0,"",VLOOKUP($A96,parlvotes_lh!$A$11:$ZZ$200,66,FALSE)))</f>
        <v/>
      </c>
      <c r="N96" s="194" t="str">
        <f>IF(ISERROR(VLOOKUP($A96,parlvotes_lh!$A$11:$ZZ$200,86,FALSE))=TRUE,"",IF(VLOOKUP($A96,parlvotes_lh!$A$11:$ZZ$200,86,FALSE)=0,"",VLOOKUP($A96,parlvotes_lh!$A$11:$ZZ$200,86,FALSE)))</f>
        <v/>
      </c>
      <c r="O96" s="194" t="str">
        <f>IF(ISERROR(VLOOKUP($A96,parlvotes_lh!$A$11:$ZZ$200,106,FALSE))=TRUE,"",IF(VLOOKUP($A96,parlvotes_lh!$A$11:$ZZ$200,106,FALSE)=0,"",VLOOKUP($A96,parlvotes_lh!$A$11:$ZZ$200,106,FALSE)))</f>
        <v/>
      </c>
      <c r="P96" s="194" t="str">
        <f>IF(ISERROR(VLOOKUP($A96,parlvotes_lh!$A$11:$ZZ$200,126,FALSE))=TRUE,"",IF(VLOOKUP($A96,parlvotes_lh!$A$11:$ZZ$200,126,FALSE)=0,"",VLOOKUP($A96,parlvotes_lh!$A$11:$ZZ$200,126,FALSE)))</f>
        <v/>
      </c>
      <c r="Q96" s="195" t="str">
        <f>IF(ISERROR(VLOOKUP($A96,parlvotes_lh!$A$11:$ZZ$200,146,FALSE))=TRUE,"",IF(VLOOKUP($A96,parlvotes_lh!$A$11:$ZZ$200,146,FALSE)=0,"",VLOOKUP($A96,parlvotes_lh!$A$11:$ZZ$200,146,FALSE)))</f>
        <v/>
      </c>
      <c r="R96" s="195" t="str">
        <f>IF(ISERROR(VLOOKUP($A96,parlvotes_lh!$A$11:$ZZ$200,166,FALSE))=TRUE,"",IF(VLOOKUP($A96,parlvotes_lh!$A$11:$ZZ$200,166,FALSE)=0,"",VLOOKUP($A96,parlvotes_lh!$A$11:$ZZ$200,166,FALSE)))</f>
        <v/>
      </c>
      <c r="S96" s="195" t="str">
        <f>IF(ISERROR(VLOOKUP($A96,parlvotes_lh!$A$11:$ZZ$200,186,FALSE))=TRUE,"",IF(VLOOKUP($A96,parlvotes_lh!$A$11:$ZZ$200,186,FALSE)=0,"",VLOOKUP($A96,parlvotes_lh!$A$11:$ZZ$200,186,FALSE)))</f>
        <v/>
      </c>
      <c r="T96" s="195" t="str">
        <f>IF(ISERROR(VLOOKUP($A96,parlvotes_lh!$A$11:$ZZ$200,206,FALSE))=TRUE,"",IF(VLOOKUP($A96,parlvotes_lh!$A$11:$ZZ$200,206,FALSE)=0,"",VLOOKUP($A96,parlvotes_lh!$A$11:$ZZ$200,206,FALSE)))</f>
        <v/>
      </c>
      <c r="U96" s="195" t="str">
        <f>IF(ISERROR(VLOOKUP($A96,parlvotes_lh!$A$11:$ZZ$200,226,FALSE))=TRUE,"",IF(VLOOKUP($A96,parlvotes_lh!$A$11:$ZZ$200,226,FALSE)=0,"",VLOOKUP($A96,parlvotes_lh!$A$11:$ZZ$200,226,FALSE)))</f>
        <v/>
      </c>
      <c r="V96" s="195" t="str">
        <f>IF(ISERROR(VLOOKUP($A96,parlvotes_lh!$A$11:$ZZ$200,246,FALSE))=TRUE,"",IF(VLOOKUP($A96,parlvotes_lh!$A$11:$ZZ$200,246,FALSE)=0,"",VLOOKUP($A96,parlvotes_lh!$A$11:$ZZ$200,246,FALSE)))</f>
        <v/>
      </c>
      <c r="W96" s="195" t="str">
        <f>IF(ISERROR(VLOOKUP($A96,parlvotes_lh!$A$11:$ZZ$200,266,FALSE))=TRUE,"",IF(VLOOKUP($A96,parlvotes_lh!$A$11:$ZZ$200,266,FALSE)=0,"",VLOOKUP($A96,parlvotes_lh!$A$11:$ZZ$200,266,FALSE)))</f>
        <v/>
      </c>
      <c r="X96" s="195" t="str">
        <f>IF(ISERROR(VLOOKUP($A96,parlvotes_lh!$A$11:$ZZ$200,286,FALSE))=TRUE,"",IF(VLOOKUP($A96,parlvotes_lh!$A$11:$ZZ$200,286,FALSE)=0,"",VLOOKUP($A96,parlvotes_lh!$A$11:$ZZ$200,286,FALSE)))</f>
        <v/>
      </c>
      <c r="Y96" s="195" t="str">
        <f>IF(ISERROR(VLOOKUP($A96,parlvotes_lh!$A$11:$ZZ$200,306,FALSE))=TRUE,"",IF(VLOOKUP($A96,parlvotes_lh!$A$11:$ZZ$200,306,FALSE)=0,"",VLOOKUP($A96,parlvotes_lh!$A$11:$ZZ$200,306,FALSE)))</f>
        <v/>
      </c>
      <c r="Z96" s="195" t="str">
        <f>IF(ISERROR(VLOOKUP($A96,parlvotes_lh!$A$11:$ZZ$200,326,FALSE))=TRUE,"",IF(VLOOKUP($A96,parlvotes_lh!$A$11:$ZZ$200,326,FALSE)=0,"",VLOOKUP($A96,parlvotes_lh!$A$11:$ZZ$200,326,FALSE)))</f>
        <v/>
      </c>
      <c r="AA96" s="195" t="str">
        <f>IF(ISERROR(VLOOKUP($A96,parlvotes_lh!$A$11:$ZZ$200,346,FALSE))=TRUE,"",IF(VLOOKUP($A96,parlvotes_lh!$A$11:$ZZ$200,346,FALSE)=0,"",VLOOKUP($A96,parlvotes_lh!$A$11:$ZZ$200,346,FALSE)))</f>
        <v/>
      </c>
      <c r="AB96" s="195" t="str">
        <f>IF(ISERROR(VLOOKUP($A96,parlvotes_lh!$A$11:$ZZ$200,366,FALSE))=TRUE,"",IF(VLOOKUP($A96,parlvotes_lh!$A$11:$ZZ$200,366,FALSE)=0,"",VLOOKUP($A96,parlvotes_lh!$A$11:$ZZ$200,366,FALSE)))</f>
        <v/>
      </c>
      <c r="AC96" s="195" t="str">
        <f>IF(ISERROR(VLOOKUP($A96,parlvotes_lh!$A$11:$ZZ$200,386,FALSE))=TRUE,"",IF(VLOOKUP($A96,parlvotes_lh!$A$11:$ZZ$200,386,FALSE)=0,"",VLOOKUP($A96,parlvotes_lh!$A$11:$ZZ$200,386,FALSE)))</f>
        <v/>
      </c>
    </row>
    <row r="97" spans="1:29" ht="13.5" customHeight="1">
      <c r="A97" s="189" t="str">
        <f>IF(info_parties!A97="","",info_parties!A97)</f>
        <v/>
      </c>
      <c r="B97" s="101" t="str">
        <f>IF(A97="","",MID(info_weblinks!$C$3,32,3))</f>
        <v/>
      </c>
      <c r="C97" s="101" t="str">
        <f>IF(info_parties!G97="","",info_parties!G97)</f>
        <v/>
      </c>
      <c r="D97" s="101" t="str">
        <f>IF(info_parties!K97="","",info_parties!K97)</f>
        <v/>
      </c>
      <c r="E97" s="101" t="str">
        <f>IF(info_parties!H97="","",info_parties!H97)</f>
        <v/>
      </c>
      <c r="F97" s="190" t="str">
        <f t="shared" si="8"/>
        <v/>
      </c>
      <c r="G97" s="191" t="str">
        <f t="shared" si="9"/>
        <v/>
      </c>
      <c r="H97" s="192" t="str">
        <f t="shared" si="10"/>
        <v/>
      </c>
      <c r="I97" s="193" t="str">
        <f t="shared" si="11"/>
        <v/>
      </c>
      <c r="J97" s="194" t="str">
        <f>IF(ISERROR(VLOOKUP($A97,parlvotes_lh!$A$11:$ZZ$200,6,FALSE))=TRUE,"",IF(VLOOKUP($A97,parlvotes_lh!$A$11:$ZZ$200,6,FALSE)=0,"",VLOOKUP($A97,parlvotes_lh!$A$11:$ZZ$200,6,FALSE)))</f>
        <v/>
      </c>
      <c r="K97" s="194" t="str">
        <f>IF(ISERROR(VLOOKUP($A97,parlvotes_lh!$A$11:$ZZ$200,26,FALSE))=TRUE,"",IF(VLOOKUP($A97,parlvotes_lh!$A$11:$ZZ$200,26,FALSE)=0,"",VLOOKUP($A97,parlvotes_lh!$A$11:$ZZ$200,26,FALSE)))</f>
        <v/>
      </c>
      <c r="L97" s="194" t="str">
        <f>IF(ISERROR(VLOOKUP($A97,parlvotes_lh!$A$11:$ZZ$200,46,FALSE))=TRUE,"",IF(VLOOKUP($A97,parlvotes_lh!$A$11:$ZZ$200,46,FALSE)=0,"",VLOOKUP($A97,parlvotes_lh!$A$11:$ZZ$200,46,FALSE)))</f>
        <v/>
      </c>
      <c r="M97" s="194" t="str">
        <f>IF(ISERROR(VLOOKUP($A97,parlvotes_lh!$A$11:$ZZ$200,66,FALSE))=TRUE,"",IF(VLOOKUP($A97,parlvotes_lh!$A$11:$ZZ$200,66,FALSE)=0,"",VLOOKUP($A97,parlvotes_lh!$A$11:$ZZ$200,66,FALSE)))</f>
        <v/>
      </c>
      <c r="N97" s="194" t="str">
        <f>IF(ISERROR(VLOOKUP($A97,parlvotes_lh!$A$11:$ZZ$200,86,FALSE))=TRUE,"",IF(VLOOKUP($A97,parlvotes_lh!$A$11:$ZZ$200,86,FALSE)=0,"",VLOOKUP($A97,parlvotes_lh!$A$11:$ZZ$200,86,FALSE)))</f>
        <v/>
      </c>
      <c r="O97" s="194" t="str">
        <f>IF(ISERROR(VLOOKUP($A97,parlvotes_lh!$A$11:$ZZ$200,106,FALSE))=TRUE,"",IF(VLOOKUP($A97,parlvotes_lh!$A$11:$ZZ$200,106,FALSE)=0,"",VLOOKUP($A97,parlvotes_lh!$A$11:$ZZ$200,106,FALSE)))</f>
        <v/>
      </c>
      <c r="P97" s="194" t="str">
        <f>IF(ISERROR(VLOOKUP($A97,parlvotes_lh!$A$11:$ZZ$200,126,FALSE))=TRUE,"",IF(VLOOKUP($A97,parlvotes_lh!$A$11:$ZZ$200,126,FALSE)=0,"",VLOOKUP($A97,parlvotes_lh!$A$11:$ZZ$200,126,FALSE)))</f>
        <v/>
      </c>
      <c r="Q97" s="195" t="str">
        <f>IF(ISERROR(VLOOKUP($A97,parlvotes_lh!$A$11:$ZZ$200,146,FALSE))=TRUE,"",IF(VLOOKUP($A97,parlvotes_lh!$A$11:$ZZ$200,146,FALSE)=0,"",VLOOKUP($A97,parlvotes_lh!$A$11:$ZZ$200,146,FALSE)))</f>
        <v/>
      </c>
      <c r="R97" s="195" t="str">
        <f>IF(ISERROR(VLOOKUP($A97,parlvotes_lh!$A$11:$ZZ$200,166,FALSE))=TRUE,"",IF(VLOOKUP($A97,parlvotes_lh!$A$11:$ZZ$200,166,FALSE)=0,"",VLOOKUP($A97,parlvotes_lh!$A$11:$ZZ$200,166,FALSE)))</f>
        <v/>
      </c>
      <c r="S97" s="195" t="str">
        <f>IF(ISERROR(VLOOKUP($A97,parlvotes_lh!$A$11:$ZZ$200,186,FALSE))=TRUE,"",IF(VLOOKUP($A97,parlvotes_lh!$A$11:$ZZ$200,186,FALSE)=0,"",VLOOKUP($A97,parlvotes_lh!$A$11:$ZZ$200,186,FALSE)))</f>
        <v/>
      </c>
      <c r="T97" s="195" t="str">
        <f>IF(ISERROR(VLOOKUP($A97,parlvotes_lh!$A$11:$ZZ$200,206,FALSE))=TRUE,"",IF(VLOOKUP($A97,parlvotes_lh!$A$11:$ZZ$200,206,FALSE)=0,"",VLOOKUP($A97,parlvotes_lh!$A$11:$ZZ$200,206,FALSE)))</f>
        <v/>
      </c>
      <c r="U97" s="195" t="str">
        <f>IF(ISERROR(VLOOKUP($A97,parlvotes_lh!$A$11:$ZZ$200,226,FALSE))=TRUE,"",IF(VLOOKUP($A97,parlvotes_lh!$A$11:$ZZ$200,226,FALSE)=0,"",VLOOKUP($A97,parlvotes_lh!$A$11:$ZZ$200,226,FALSE)))</f>
        <v/>
      </c>
      <c r="V97" s="195" t="str">
        <f>IF(ISERROR(VLOOKUP($A97,parlvotes_lh!$A$11:$ZZ$200,246,FALSE))=TRUE,"",IF(VLOOKUP($A97,parlvotes_lh!$A$11:$ZZ$200,246,FALSE)=0,"",VLOOKUP($A97,parlvotes_lh!$A$11:$ZZ$200,246,FALSE)))</f>
        <v/>
      </c>
      <c r="W97" s="195" t="str">
        <f>IF(ISERROR(VLOOKUP($A97,parlvotes_lh!$A$11:$ZZ$200,266,FALSE))=TRUE,"",IF(VLOOKUP($A97,parlvotes_lh!$A$11:$ZZ$200,266,FALSE)=0,"",VLOOKUP($A97,parlvotes_lh!$A$11:$ZZ$200,266,FALSE)))</f>
        <v/>
      </c>
      <c r="X97" s="195" t="str">
        <f>IF(ISERROR(VLOOKUP($A97,parlvotes_lh!$A$11:$ZZ$200,286,FALSE))=TRUE,"",IF(VLOOKUP($A97,parlvotes_lh!$A$11:$ZZ$200,286,FALSE)=0,"",VLOOKUP($A97,parlvotes_lh!$A$11:$ZZ$200,286,FALSE)))</f>
        <v/>
      </c>
      <c r="Y97" s="195" t="str">
        <f>IF(ISERROR(VLOOKUP($A97,parlvotes_lh!$A$11:$ZZ$200,306,FALSE))=TRUE,"",IF(VLOOKUP($A97,parlvotes_lh!$A$11:$ZZ$200,306,FALSE)=0,"",VLOOKUP($A97,parlvotes_lh!$A$11:$ZZ$200,306,FALSE)))</f>
        <v/>
      </c>
      <c r="Z97" s="195" t="str">
        <f>IF(ISERROR(VLOOKUP($A97,parlvotes_lh!$A$11:$ZZ$200,326,FALSE))=TRUE,"",IF(VLOOKUP($A97,parlvotes_lh!$A$11:$ZZ$200,326,FALSE)=0,"",VLOOKUP($A97,parlvotes_lh!$A$11:$ZZ$200,326,FALSE)))</f>
        <v/>
      </c>
      <c r="AA97" s="195" t="str">
        <f>IF(ISERROR(VLOOKUP($A97,parlvotes_lh!$A$11:$ZZ$200,346,FALSE))=TRUE,"",IF(VLOOKUP($A97,parlvotes_lh!$A$11:$ZZ$200,346,FALSE)=0,"",VLOOKUP($A97,parlvotes_lh!$A$11:$ZZ$200,346,FALSE)))</f>
        <v/>
      </c>
      <c r="AB97" s="195" t="str">
        <f>IF(ISERROR(VLOOKUP($A97,parlvotes_lh!$A$11:$ZZ$200,366,FALSE))=TRUE,"",IF(VLOOKUP($A97,parlvotes_lh!$A$11:$ZZ$200,366,FALSE)=0,"",VLOOKUP($A97,parlvotes_lh!$A$11:$ZZ$200,366,FALSE)))</f>
        <v/>
      </c>
      <c r="AC97" s="195" t="str">
        <f>IF(ISERROR(VLOOKUP($A97,parlvotes_lh!$A$11:$ZZ$200,386,FALSE))=TRUE,"",IF(VLOOKUP($A97,parlvotes_lh!$A$11:$ZZ$200,386,FALSE)=0,"",VLOOKUP($A97,parlvotes_lh!$A$11:$ZZ$200,386,FALSE)))</f>
        <v/>
      </c>
    </row>
    <row r="98" spans="1:29" ht="13.5" customHeight="1">
      <c r="A98" s="189" t="str">
        <f>IF(info_parties!A98="","",info_parties!A98)</f>
        <v/>
      </c>
      <c r="B98" s="101" t="str">
        <f>IF(A98="","",MID(info_weblinks!$C$3,32,3))</f>
        <v/>
      </c>
      <c r="C98" s="101" t="str">
        <f>IF(info_parties!G98="","",info_parties!G98)</f>
        <v/>
      </c>
      <c r="D98" s="101" t="str">
        <f>IF(info_parties!K98="","",info_parties!K98)</f>
        <v/>
      </c>
      <c r="E98" s="101" t="str">
        <f>IF(info_parties!H98="","",info_parties!H98)</f>
        <v/>
      </c>
      <c r="F98" s="190" t="str">
        <f t="shared" ref="F98:F129" si="12">IF(MAX(J98:AC98)=0,"",INDEX(J$1:AC$1,MATCH(TRUE,INDEX((J98:AC98&lt;&gt;""),0),0)))</f>
        <v/>
      </c>
      <c r="G98" s="191" t="str">
        <f t="shared" ref="G98:G129" si="13">IF(MAX(J98:AC98)=0,"",INDEX(J$1:AC$1,1,MATCH(LOOKUP(9.99+307,J98:AC98),J98:AC98,0)))</f>
        <v/>
      </c>
      <c r="H98" s="192" t="str">
        <f t="shared" ref="H98:H129" si="14">IF(MAX(J98:AC98)=0,"",MAX(J98:AC98))</f>
        <v/>
      </c>
      <c r="I98" s="193" t="str">
        <f t="shared" ref="I98:I129" si="15">IF(H98="","",INDEX(J$1:AC$1,1,MATCH(H98,J98:AC98,0)))</f>
        <v/>
      </c>
      <c r="J98" s="194" t="str">
        <f>IF(ISERROR(VLOOKUP($A98,parlvotes_lh!$A$11:$ZZ$200,6,FALSE))=TRUE,"",IF(VLOOKUP($A98,parlvotes_lh!$A$11:$ZZ$200,6,FALSE)=0,"",VLOOKUP($A98,parlvotes_lh!$A$11:$ZZ$200,6,FALSE)))</f>
        <v/>
      </c>
      <c r="K98" s="194" t="str">
        <f>IF(ISERROR(VLOOKUP($A98,parlvotes_lh!$A$11:$ZZ$200,26,FALSE))=TRUE,"",IF(VLOOKUP($A98,parlvotes_lh!$A$11:$ZZ$200,26,FALSE)=0,"",VLOOKUP($A98,parlvotes_lh!$A$11:$ZZ$200,26,FALSE)))</f>
        <v/>
      </c>
      <c r="L98" s="194" t="str">
        <f>IF(ISERROR(VLOOKUP($A98,parlvotes_lh!$A$11:$ZZ$200,46,FALSE))=TRUE,"",IF(VLOOKUP($A98,parlvotes_lh!$A$11:$ZZ$200,46,FALSE)=0,"",VLOOKUP($A98,parlvotes_lh!$A$11:$ZZ$200,46,FALSE)))</f>
        <v/>
      </c>
      <c r="M98" s="194" t="str">
        <f>IF(ISERROR(VLOOKUP($A98,parlvotes_lh!$A$11:$ZZ$200,66,FALSE))=TRUE,"",IF(VLOOKUP($A98,parlvotes_lh!$A$11:$ZZ$200,66,FALSE)=0,"",VLOOKUP($A98,parlvotes_lh!$A$11:$ZZ$200,66,FALSE)))</f>
        <v/>
      </c>
      <c r="N98" s="194" t="str">
        <f>IF(ISERROR(VLOOKUP($A98,parlvotes_lh!$A$11:$ZZ$200,86,FALSE))=TRUE,"",IF(VLOOKUP($A98,parlvotes_lh!$A$11:$ZZ$200,86,FALSE)=0,"",VLOOKUP($A98,parlvotes_lh!$A$11:$ZZ$200,86,FALSE)))</f>
        <v/>
      </c>
      <c r="O98" s="194" t="str">
        <f>IF(ISERROR(VLOOKUP($A98,parlvotes_lh!$A$11:$ZZ$200,106,FALSE))=TRUE,"",IF(VLOOKUP($A98,parlvotes_lh!$A$11:$ZZ$200,106,FALSE)=0,"",VLOOKUP($A98,parlvotes_lh!$A$11:$ZZ$200,106,FALSE)))</f>
        <v/>
      </c>
      <c r="P98" s="194" t="str">
        <f>IF(ISERROR(VLOOKUP($A98,parlvotes_lh!$A$11:$ZZ$200,126,FALSE))=TRUE,"",IF(VLOOKUP($A98,parlvotes_lh!$A$11:$ZZ$200,126,FALSE)=0,"",VLOOKUP($A98,parlvotes_lh!$A$11:$ZZ$200,126,FALSE)))</f>
        <v/>
      </c>
      <c r="Q98" s="195" t="str">
        <f>IF(ISERROR(VLOOKUP($A98,parlvotes_lh!$A$11:$ZZ$200,146,FALSE))=TRUE,"",IF(VLOOKUP($A98,parlvotes_lh!$A$11:$ZZ$200,146,FALSE)=0,"",VLOOKUP($A98,parlvotes_lh!$A$11:$ZZ$200,146,FALSE)))</f>
        <v/>
      </c>
      <c r="R98" s="195" t="str">
        <f>IF(ISERROR(VLOOKUP($A98,parlvotes_lh!$A$11:$ZZ$200,166,FALSE))=TRUE,"",IF(VLOOKUP($A98,parlvotes_lh!$A$11:$ZZ$200,166,FALSE)=0,"",VLOOKUP($A98,parlvotes_lh!$A$11:$ZZ$200,166,FALSE)))</f>
        <v/>
      </c>
      <c r="S98" s="195" t="str">
        <f>IF(ISERROR(VLOOKUP($A98,parlvotes_lh!$A$11:$ZZ$200,186,FALSE))=TRUE,"",IF(VLOOKUP($A98,parlvotes_lh!$A$11:$ZZ$200,186,FALSE)=0,"",VLOOKUP($A98,parlvotes_lh!$A$11:$ZZ$200,186,FALSE)))</f>
        <v/>
      </c>
      <c r="T98" s="195" t="str">
        <f>IF(ISERROR(VLOOKUP($A98,parlvotes_lh!$A$11:$ZZ$200,206,FALSE))=TRUE,"",IF(VLOOKUP($A98,parlvotes_lh!$A$11:$ZZ$200,206,FALSE)=0,"",VLOOKUP($A98,parlvotes_lh!$A$11:$ZZ$200,206,FALSE)))</f>
        <v/>
      </c>
      <c r="U98" s="195" t="str">
        <f>IF(ISERROR(VLOOKUP($A98,parlvotes_lh!$A$11:$ZZ$200,226,FALSE))=TRUE,"",IF(VLOOKUP($A98,parlvotes_lh!$A$11:$ZZ$200,226,FALSE)=0,"",VLOOKUP($A98,parlvotes_lh!$A$11:$ZZ$200,226,FALSE)))</f>
        <v/>
      </c>
      <c r="V98" s="195" t="str">
        <f>IF(ISERROR(VLOOKUP($A98,parlvotes_lh!$A$11:$ZZ$200,246,FALSE))=TRUE,"",IF(VLOOKUP($A98,parlvotes_lh!$A$11:$ZZ$200,246,FALSE)=0,"",VLOOKUP($A98,parlvotes_lh!$A$11:$ZZ$200,246,FALSE)))</f>
        <v/>
      </c>
      <c r="W98" s="195" t="str">
        <f>IF(ISERROR(VLOOKUP($A98,parlvotes_lh!$A$11:$ZZ$200,266,FALSE))=TRUE,"",IF(VLOOKUP($A98,parlvotes_lh!$A$11:$ZZ$200,266,FALSE)=0,"",VLOOKUP($A98,parlvotes_lh!$A$11:$ZZ$200,266,FALSE)))</f>
        <v/>
      </c>
      <c r="X98" s="195" t="str">
        <f>IF(ISERROR(VLOOKUP($A98,parlvotes_lh!$A$11:$ZZ$200,286,FALSE))=TRUE,"",IF(VLOOKUP($A98,parlvotes_lh!$A$11:$ZZ$200,286,FALSE)=0,"",VLOOKUP($A98,parlvotes_lh!$A$11:$ZZ$200,286,FALSE)))</f>
        <v/>
      </c>
      <c r="Y98" s="195" t="str">
        <f>IF(ISERROR(VLOOKUP($A98,parlvotes_lh!$A$11:$ZZ$200,306,FALSE))=TRUE,"",IF(VLOOKUP($A98,parlvotes_lh!$A$11:$ZZ$200,306,FALSE)=0,"",VLOOKUP($A98,parlvotes_lh!$A$11:$ZZ$200,306,FALSE)))</f>
        <v/>
      </c>
      <c r="Z98" s="195" t="str">
        <f>IF(ISERROR(VLOOKUP($A98,parlvotes_lh!$A$11:$ZZ$200,326,FALSE))=TRUE,"",IF(VLOOKUP($A98,parlvotes_lh!$A$11:$ZZ$200,326,FALSE)=0,"",VLOOKUP($A98,parlvotes_lh!$A$11:$ZZ$200,326,FALSE)))</f>
        <v/>
      </c>
      <c r="AA98" s="195" t="str">
        <f>IF(ISERROR(VLOOKUP($A98,parlvotes_lh!$A$11:$ZZ$200,346,FALSE))=TRUE,"",IF(VLOOKUP($A98,parlvotes_lh!$A$11:$ZZ$200,346,FALSE)=0,"",VLOOKUP($A98,parlvotes_lh!$A$11:$ZZ$200,346,FALSE)))</f>
        <v/>
      </c>
      <c r="AB98" s="195" t="str">
        <f>IF(ISERROR(VLOOKUP($A98,parlvotes_lh!$A$11:$ZZ$200,366,FALSE))=TRUE,"",IF(VLOOKUP($A98,parlvotes_lh!$A$11:$ZZ$200,366,FALSE)=0,"",VLOOKUP($A98,parlvotes_lh!$A$11:$ZZ$200,366,FALSE)))</f>
        <v/>
      </c>
      <c r="AC98" s="195" t="str">
        <f>IF(ISERROR(VLOOKUP($A98,parlvotes_lh!$A$11:$ZZ$200,386,FALSE))=TRUE,"",IF(VLOOKUP($A98,parlvotes_lh!$A$11:$ZZ$200,386,FALSE)=0,"",VLOOKUP($A98,parlvotes_lh!$A$11:$ZZ$200,386,FALSE)))</f>
        <v/>
      </c>
    </row>
    <row r="99" spans="1:29" ht="13.5" customHeight="1">
      <c r="A99" s="189" t="str">
        <f>IF(info_parties!A99="","",info_parties!A99)</f>
        <v/>
      </c>
      <c r="B99" s="101" t="str">
        <f>IF(A99="","",MID(info_weblinks!$C$3,32,3))</f>
        <v/>
      </c>
      <c r="C99" s="101" t="str">
        <f>IF(info_parties!G99="","",info_parties!G99)</f>
        <v/>
      </c>
      <c r="D99" s="101" t="str">
        <f>IF(info_parties!K99="","",info_parties!K99)</f>
        <v/>
      </c>
      <c r="E99" s="101" t="str">
        <f>IF(info_parties!H99="","",info_parties!H99)</f>
        <v/>
      </c>
      <c r="F99" s="190" t="str">
        <f t="shared" si="12"/>
        <v/>
      </c>
      <c r="G99" s="191" t="str">
        <f t="shared" si="13"/>
        <v/>
      </c>
      <c r="H99" s="192" t="str">
        <f t="shared" si="14"/>
        <v/>
      </c>
      <c r="I99" s="193" t="str">
        <f t="shared" si="15"/>
        <v/>
      </c>
      <c r="J99" s="194" t="str">
        <f>IF(ISERROR(VLOOKUP($A99,parlvotes_lh!$A$11:$ZZ$200,6,FALSE))=TRUE,"",IF(VLOOKUP($A99,parlvotes_lh!$A$11:$ZZ$200,6,FALSE)=0,"",VLOOKUP($A99,parlvotes_lh!$A$11:$ZZ$200,6,FALSE)))</f>
        <v/>
      </c>
      <c r="K99" s="194" t="str">
        <f>IF(ISERROR(VLOOKUP($A99,parlvotes_lh!$A$11:$ZZ$200,26,FALSE))=TRUE,"",IF(VLOOKUP($A99,parlvotes_lh!$A$11:$ZZ$200,26,FALSE)=0,"",VLOOKUP($A99,parlvotes_lh!$A$11:$ZZ$200,26,FALSE)))</f>
        <v/>
      </c>
      <c r="L99" s="194" t="str">
        <f>IF(ISERROR(VLOOKUP($A99,parlvotes_lh!$A$11:$ZZ$200,46,FALSE))=TRUE,"",IF(VLOOKUP($A99,parlvotes_lh!$A$11:$ZZ$200,46,FALSE)=0,"",VLOOKUP($A99,parlvotes_lh!$A$11:$ZZ$200,46,FALSE)))</f>
        <v/>
      </c>
      <c r="M99" s="194" t="str">
        <f>IF(ISERROR(VLOOKUP($A99,parlvotes_lh!$A$11:$ZZ$200,66,FALSE))=TRUE,"",IF(VLOOKUP($A99,parlvotes_lh!$A$11:$ZZ$200,66,FALSE)=0,"",VLOOKUP($A99,parlvotes_lh!$A$11:$ZZ$200,66,FALSE)))</f>
        <v/>
      </c>
      <c r="N99" s="194" t="str">
        <f>IF(ISERROR(VLOOKUP($A99,parlvotes_lh!$A$11:$ZZ$200,86,FALSE))=TRUE,"",IF(VLOOKUP($A99,parlvotes_lh!$A$11:$ZZ$200,86,FALSE)=0,"",VLOOKUP($A99,parlvotes_lh!$A$11:$ZZ$200,86,FALSE)))</f>
        <v/>
      </c>
      <c r="O99" s="194" t="str">
        <f>IF(ISERROR(VLOOKUP($A99,parlvotes_lh!$A$11:$ZZ$200,106,FALSE))=TRUE,"",IF(VLOOKUP($A99,parlvotes_lh!$A$11:$ZZ$200,106,FALSE)=0,"",VLOOKUP($A99,parlvotes_lh!$A$11:$ZZ$200,106,FALSE)))</f>
        <v/>
      </c>
      <c r="P99" s="194" t="str">
        <f>IF(ISERROR(VLOOKUP($A99,parlvotes_lh!$A$11:$ZZ$200,126,FALSE))=TRUE,"",IF(VLOOKUP($A99,parlvotes_lh!$A$11:$ZZ$200,126,FALSE)=0,"",VLOOKUP($A99,parlvotes_lh!$A$11:$ZZ$200,126,FALSE)))</f>
        <v/>
      </c>
      <c r="Q99" s="195" t="str">
        <f>IF(ISERROR(VLOOKUP($A99,parlvotes_lh!$A$11:$ZZ$200,146,FALSE))=TRUE,"",IF(VLOOKUP($A99,parlvotes_lh!$A$11:$ZZ$200,146,FALSE)=0,"",VLOOKUP($A99,parlvotes_lh!$A$11:$ZZ$200,146,FALSE)))</f>
        <v/>
      </c>
      <c r="R99" s="195" t="str">
        <f>IF(ISERROR(VLOOKUP($A99,parlvotes_lh!$A$11:$ZZ$200,166,FALSE))=TRUE,"",IF(VLOOKUP($A99,parlvotes_lh!$A$11:$ZZ$200,166,FALSE)=0,"",VLOOKUP($A99,parlvotes_lh!$A$11:$ZZ$200,166,FALSE)))</f>
        <v/>
      </c>
      <c r="S99" s="195" t="str">
        <f>IF(ISERROR(VLOOKUP($A99,parlvotes_lh!$A$11:$ZZ$200,186,FALSE))=TRUE,"",IF(VLOOKUP($A99,parlvotes_lh!$A$11:$ZZ$200,186,FALSE)=0,"",VLOOKUP($A99,parlvotes_lh!$A$11:$ZZ$200,186,FALSE)))</f>
        <v/>
      </c>
      <c r="T99" s="195" t="str">
        <f>IF(ISERROR(VLOOKUP($A99,parlvotes_lh!$A$11:$ZZ$200,206,FALSE))=TRUE,"",IF(VLOOKUP($A99,parlvotes_lh!$A$11:$ZZ$200,206,FALSE)=0,"",VLOOKUP($A99,parlvotes_lh!$A$11:$ZZ$200,206,FALSE)))</f>
        <v/>
      </c>
      <c r="U99" s="195" t="str">
        <f>IF(ISERROR(VLOOKUP($A99,parlvotes_lh!$A$11:$ZZ$200,226,FALSE))=TRUE,"",IF(VLOOKUP($A99,parlvotes_lh!$A$11:$ZZ$200,226,FALSE)=0,"",VLOOKUP($A99,parlvotes_lh!$A$11:$ZZ$200,226,FALSE)))</f>
        <v/>
      </c>
      <c r="V99" s="195" t="str">
        <f>IF(ISERROR(VLOOKUP($A99,parlvotes_lh!$A$11:$ZZ$200,246,FALSE))=TRUE,"",IF(VLOOKUP($A99,parlvotes_lh!$A$11:$ZZ$200,246,FALSE)=0,"",VLOOKUP($A99,parlvotes_lh!$A$11:$ZZ$200,246,FALSE)))</f>
        <v/>
      </c>
      <c r="W99" s="195" t="str">
        <f>IF(ISERROR(VLOOKUP($A99,parlvotes_lh!$A$11:$ZZ$200,266,FALSE))=TRUE,"",IF(VLOOKUP($A99,parlvotes_lh!$A$11:$ZZ$200,266,FALSE)=0,"",VLOOKUP($A99,parlvotes_lh!$A$11:$ZZ$200,266,FALSE)))</f>
        <v/>
      </c>
      <c r="X99" s="195" t="str">
        <f>IF(ISERROR(VLOOKUP($A99,parlvotes_lh!$A$11:$ZZ$200,286,FALSE))=TRUE,"",IF(VLOOKUP($A99,parlvotes_lh!$A$11:$ZZ$200,286,FALSE)=0,"",VLOOKUP($A99,parlvotes_lh!$A$11:$ZZ$200,286,FALSE)))</f>
        <v/>
      </c>
      <c r="Y99" s="195" t="str">
        <f>IF(ISERROR(VLOOKUP($A99,parlvotes_lh!$A$11:$ZZ$200,306,FALSE))=TRUE,"",IF(VLOOKUP($A99,parlvotes_lh!$A$11:$ZZ$200,306,FALSE)=0,"",VLOOKUP($A99,parlvotes_lh!$A$11:$ZZ$200,306,FALSE)))</f>
        <v/>
      </c>
      <c r="Z99" s="195" t="str">
        <f>IF(ISERROR(VLOOKUP($A99,parlvotes_lh!$A$11:$ZZ$200,326,FALSE))=TRUE,"",IF(VLOOKUP($A99,parlvotes_lh!$A$11:$ZZ$200,326,FALSE)=0,"",VLOOKUP($A99,parlvotes_lh!$A$11:$ZZ$200,326,FALSE)))</f>
        <v/>
      </c>
      <c r="AA99" s="195" t="str">
        <f>IF(ISERROR(VLOOKUP($A99,parlvotes_lh!$A$11:$ZZ$200,346,FALSE))=TRUE,"",IF(VLOOKUP($A99,parlvotes_lh!$A$11:$ZZ$200,346,FALSE)=0,"",VLOOKUP($A99,parlvotes_lh!$A$11:$ZZ$200,346,FALSE)))</f>
        <v/>
      </c>
      <c r="AB99" s="195" t="str">
        <f>IF(ISERROR(VLOOKUP($A99,parlvotes_lh!$A$11:$ZZ$200,366,FALSE))=TRUE,"",IF(VLOOKUP($A99,parlvotes_lh!$A$11:$ZZ$200,366,FALSE)=0,"",VLOOKUP($A99,parlvotes_lh!$A$11:$ZZ$200,366,FALSE)))</f>
        <v/>
      </c>
      <c r="AC99" s="195" t="str">
        <f>IF(ISERROR(VLOOKUP($A99,parlvotes_lh!$A$11:$ZZ$200,386,FALSE))=TRUE,"",IF(VLOOKUP($A99,parlvotes_lh!$A$11:$ZZ$200,386,FALSE)=0,"",VLOOKUP($A99,parlvotes_lh!$A$11:$ZZ$200,386,FALSE)))</f>
        <v/>
      </c>
    </row>
    <row r="100" spans="1:29" ht="13.5" customHeight="1">
      <c r="A100" s="189" t="str">
        <f>IF(info_parties!A100="","",info_parties!A100)</f>
        <v/>
      </c>
      <c r="B100" s="101" t="str">
        <f>IF(A100="","",MID(info_weblinks!$C$3,32,3))</f>
        <v/>
      </c>
      <c r="C100" s="101" t="str">
        <f>IF(info_parties!G100="","",info_parties!G100)</f>
        <v/>
      </c>
      <c r="D100" s="101" t="str">
        <f>IF(info_parties!K100="","",info_parties!K100)</f>
        <v/>
      </c>
      <c r="E100" s="101" t="str">
        <f>IF(info_parties!H100="","",info_parties!H100)</f>
        <v/>
      </c>
      <c r="F100" s="190" t="str">
        <f t="shared" si="12"/>
        <v/>
      </c>
      <c r="G100" s="191" t="str">
        <f t="shared" si="13"/>
        <v/>
      </c>
      <c r="H100" s="192" t="str">
        <f t="shared" si="14"/>
        <v/>
      </c>
      <c r="I100" s="193" t="str">
        <f t="shared" si="15"/>
        <v/>
      </c>
      <c r="J100" s="194" t="str">
        <f>IF(ISERROR(VLOOKUP($A100,parlvotes_lh!$A$11:$ZZ$200,6,FALSE))=TRUE,"",IF(VLOOKUP($A100,parlvotes_lh!$A$11:$ZZ$200,6,FALSE)=0,"",VLOOKUP($A100,parlvotes_lh!$A$11:$ZZ$200,6,FALSE)))</f>
        <v/>
      </c>
      <c r="K100" s="194" t="str">
        <f>IF(ISERROR(VLOOKUP($A100,parlvotes_lh!$A$11:$ZZ$200,26,FALSE))=TRUE,"",IF(VLOOKUP($A100,parlvotes_lh!$A$11:$ZZ$200,26,FALSE)=0,"",VLOOKUP($A100,parlvotes_lh!$A$11:$ZZ$200,26,FALSE)))</f>
        <v/>
      </c>
      <c r="L100" s="194" t="str">
        <f>IF(ISERROR(VLOOKUP($A100,parlvotes_lh!$A$11:$ZZ$200,46,FALSE))=TRUE,"",IF(VLOOKUP($A100,parlvotes_lh!$A$11:$ZZ$200,46,FALSE)=0,"",VLOOKUP($A100,parlvotes_lh!$A$11:$ZZ$200,46,FALSE)))</f>
        <v/>
      </c>
      <c r="M100" s="194" t="str">
        <f>IF(ISERROR(VLOOKUP($A100,parlvotes_lh!$A$11:$ZZ$200,66,FALSE))=TRUE,"",IF(VLOOKUP($A100,parlvotes_lh!$A$11:$ZZ$200,66,FALSE)=0,"",VLOOKUP($A100,parlvotes_lh!$A$11:$ZZ$200,66,FALSE)))</f>
        <v/>
      </c>
      <c r="N100" s="194" t="str">
        <f>IF(ISERROR(VLOOKUP($A100,parlvotes_lh!$A$11:$ZZ$200,86,FALSE))=TRUE,"",IF(VLOOKUP($A100,parlvotes_lh!$A$11:$ZZ$200,86,FALSE)=0,"",VLOOKUP($A100,parlvotes_lh!$A$11:$ZZ$200,86,FALSE)))</f>
        <v/>
      </c>
      <c r="O100" s="194" t="str">
        <f>IF(ISERROR(VLOOKUP($A100,parlvotes_lh!$A$11:$ZZ$200,106,FALSE))=TRUE,"",IF(VLOOKUP($A100,parlvotes_lh!$A$11:$ZZ$200,106,FALSE)=0,"",VLOOKUP($A100,parlvotes_lh!$A$11:$ZZ$200,106,FALSE)))</f>
        <v/>
      </c>
      <c r="P100" s="194" t="str">
        <f>IF(ISERROR(VLOOKUP($A100,parlvotes_lh!$A$11:$ZZ$200,126,FALSE))=TRUE,"",IF(VLOOKUP($A100,parlvotes_lh!$A$11:$ZZ$200,126,FALSE)=0,"",VLOOKUP($A100,parlvotes_lh!$A$11:$ZZ$200,126,FALSE)))</f>
        <v/>
      </c>
      <c r="Q100" s="195" t="str">
        <f>IF(ISERROR(VLOOKUP($A100,parlvotes_lh!$A$11:$ZZ$200,146,FALSE))=TRUE,"",IF(VLOOKUP($A100,parlvotes_lh!$A$11:$ZZ$200,146,FALSE)=0,"",VLOOKUP($A100,parlvotes_lh!$A$11:$ZZ$200,146,FALSE)))</f>
        <v/>
      </c>
      <c r="R100" s="195" t="str">
        <f>IF(ISERROR(VLOOKUP($A100,parlvotes_lh!$A$11:$ZZ$200,166,FALSE))=TRUE,"",IF(VLOOKUP($A100,parlvotes_lh!$A$11:$ZZ$200,166,FALSE)=0,"",VLOOKUP($A100,parlvotes_lh!$A$11:$ZZ$200,166,FALSE)))</f>
        <v/>
      </c>
      <c r="S100" s="195" t="str">
        <f>IF(ISERROR(VLOOKUP($A100,parlvotes_lh!$A$11:$ZZ$200,186,FALSE))=TRUE,"",IF(VLOOKUP($A100,parlvotes_lh!$A$11:$ZZ$200,186,FALSE)=0,"",VLOOKUP($A100,parlvotes_lh!$A$11:$ZZ$200,186,FALSE)))</f>
        <v/>
      </c>
      <c r="T100" s="195" t="str">
        <f>IF(ISERROR(VLOOKUP($A100,parlvotes_lh!$A$11:$ZZ$200,206,FALSE))=TRUE,"",IF(VLOOKUP($A100,parlvotes_lh!$A$11:$ZZ$200,206,FALSE)=0,"",VLOOKUP($A100,parlvotes_lh!$A$11:$ZZ$200,206,FALSE)))</f>
        <v/>
      </c>
      <c r="U100" s="195" t="str">
        <f>IF(ISERROR(VLOOKUP($A100,parlvotes_lh!$A$11:$ZZ$200,226,FALSE))=TRUE,"",IF(VLOOKUP($A100,parlvotes_lh!$A$11:$ZZ$200,226,FALSE)=0,"",VLOOKUP($A100,parlvotes_lh!$A$11:$ZZ$200,226,FALSE)))</f>
        <v/>
      </c>
      <c r="V100" s="195" t="str">
        <f>IF(ISERROR(VLOOKUP($A100,parlvotes_lh!$A$11:$ZZ$200,246,FALSE))=TRUE,"",IF(VLOOKUP($A100,parlvotes_lh!$A$11:$ZZ$200,246,FALSE)=0,"",VLOOKUP($A100,parlvotes_lh!$A$11:$ZZ$200,246,FALSE)))</f>
        <v/>
      </c>
      <c r="W100" s="195" t="str">
        <f>IF(ISERROR(VLOOKUP($A100,parlvotes_lh!$A$11:$ZZ$200,266,FALSE))=TRUE,"",IF(VLOOKUP($A100,parlvotes_lh!$A$11:$ZZ$200,266,FALSE)=0,"",VLOOKUP($A100,parlvotes_lh!$A$11:$ZZ$200,266,FALSE)))</f>
        <v/>
      </c>
      <c r="X100" s="195" t="str">
        <f>IF(ISERROR(VLOOKUP($A100,parlvotes_lh!$A$11:$ZZ$200,286,FALSE))=TRUE,"",IF(VLOOKUP($A100,parlvotes_lh!$A$11:$ZZ$200,286,FALSE)=0,"",VLOOKUP($A100,parlvotes_lh!$A$11:$ZZ$200,286,FALSE)))</f>
        <v/>
      </c>
      <c r="Y100" s="195" t="str">
        <f>IF(ISERROR(VLOOKUP($A100,parlvotes_lh!$A$11:$ZZ$200,306,FALSE))=TRUE,"",IF(VLOOKUP($A100,parlvotes_lh!$A$11:$ZZ$200,306,FALSE)=0,"",VLOOKUP($A100,parlvotes_lh!$A$11:$ZZ$200,306,FALSE)))</f>
        <v/>
      </c>
      <c r="Z100" s="195" t="str">
        <f>IF(ISERROR(VLOOKUP($A100,parlvotes_lh!$A$11:$ZZ$200,326,FALSE))=TRUE,"",IF(VLOOKUP($A100,parlvotes_lh!$A$11:$ZZ$200,326,FALSE)=0,"",VLOOKUP($A100,parlvotes_lh!$A$11:$ZZ$200,326,FALSE)))</f>
        <v/>
      </c>
      <c r="AA100" s="195" t="str">
        <f>IF(ISERROR(VLOOKUP($A100,parlvotes_lh!$A$11:$ZZ$200,346,FALSE))=TRUE,"",IF(VLOOKUP($A100,parlvotes_lh!$A$11:$ZZ$200,346,FALSE)=0,"",VLOOKUP($A100,parlvotes_lh!$A$11:$ZZ$200,346,FALSE)))</f>
        <v/>
      </c>
      <c r="AB100" s="195" t="str">
        <f>IF(ISERROR(VLOOKUP($A100,parlvotes_lh!$A$11:$ZZ$200,366,FALSE))=TRUE,"",IF(VLOOKUP($A100,parlvotes_lh!$A$11:$ZZ$200,366,FALSE)=0,"",VLOOKUP($A100,parlvotes_lh!$A$11:$ZZ$200,366,FALSE)))</f>
        <v/>
      </c>
      <c r="AC100" s="195" t="str">
        <f>IF(ISERROR(VLOOKUP($A100,parlvotes_lh!$A$11:$ZZ$200,386,FALSE))=TRUE,"",IF(VLOOKUP($A100,parlvotes_lh!$A$11:$ZZ$200,386,FALSE)=0,"",VLOOKUP($A100,parlvotes_lh!$A$11:$ZZ$200,386,FALSE)))</f>
        <v/>
      </c>
    </row>
    <row r="101" spans="1:29" ht="13.5" customHeight="1">
      <c r="A101" s="189" t="str">
        <f>IF(info_parties!A101="","",info_parties!A101)</f>
        <v/>
      </c>
      <c r="B101" s="101" t="str">
        <f>IF(A101="","",MID(info_weblinks!$C$3,32,3))</f>
        <v/>
      </c>
      <c r="C101" s="101" t="str">
        <f>IF(info_parties!G101="","",info_parties!G101)</f>
        <v/>
      </c>
      <c r="D101" s="101" t="str">
        <f>IF(info_parties!K101="","",info_parties!K101)</f>
        <v/>
      </c>
      <c r="E101" s="101" t="str">
        <f>IF(info_parties!H101="","",info_parties!H101)</f>
        <v/>
      </c>
      <c r="F101" s="190" t="str">
        <f t="shared" si="12"/>
        <v/>
      </c>
      <c r="G101" s="191" t="str">
        <f t="shared" si="13"/>
        <v/>
      </c>
      <c r="H101" s="192" t="str">
        <f t="shared" si="14"/>
        <v/>
      </c>
      <c r="I101" s="193" t="str">
        <f t="shared" si="15"/>
        <v/>
      </c>
      <c r="J101" s="194" t="str">
        <f>IF(ISERROR(VLOOKUP($A101,parlvotes_lh!$A$11:$ZZ$200,6,FALSE))=TRUE,"",IF(VLOOKUP($A101,parlvotes_lh!$A$11:$ZZ$200,6,FALSE)=0,"",VLOOKUP($A101,parlvotes_lh!$A$11:$ZZ$200,6,FALSE)))</f>
        <v/>
      </c>
      <c r="K101" s="194" t="str">
        <f>IF(ISERROR(VLOOKUP($A101,parlvotes_lh!$A$11:$ZZ$200,26,FALSE))=TRUE,"",IF(VLOOKUP($A101,parlvotes_lh!$A$11:$ZZ$200,26,FALSE)=0,"",VLOOKUP($A101,parlvotes_lh!$A$11:$ZZ$200,26,FALSE)))</f>
        <v/>
      </c>
      <c r="L101" s="194" t="str">
        <f>IF(ISERROR(VLOOKUP($A101,parlvotes_lh!$A$11:$ZZ$200,46,FALSE))=TRUE,"",IF(VLOOKUP($A101,parlvotes_lh!$A$11:$ZZ$200,46,FALSE)=0,"",VLOOKUP($A101,parlvotes_lh!$A$11:$ZZ$200,46,FALSE)))</f>
        <v/>
      </c>
      <c r="M101" s="194" t="str">
        <f>IF(ISERROR(VLOOKUP($A101,parlvotes_lh!$A$11:$ZZ$200,66,FALSE))=TRUE,"",IF(VLOOKUP($A101,parlvotes_lh!$A$11:$ZZ$200,66,FALSE)=0,"",VLOOKUP($A101,parlvotes_lh!$A$11:$ZZ$200,66,FALSE)))</f>
        <v/>
      </c>
      <c r="N101" s="194" t="str">
        <f>IF(ISERROR(VLOOKUP($A101,parlvotes_lh!$A$11:$ZZ$200,86,FALSE))=TRUE,"",IF(VLOOKUP($A101,parlvotes_lh!$A$11:$ZZ$200,86,FALSE)=0,"",VLOOKUP($A101,parlvotes_lh!$A$11:$ZZ$200,86,FALSE)))</f>
        <v/>
      </c>
      <c r="O101" s="194" t="str">
        <f>IF(ISERROR(VLOOKUP($A101,parlvotes_lh!$A$11:$ZZ$200,106,FALSE))=TRUE,"",IF(VLOOKUP($A101,parlvotes_lh!$A$11:$ZZ$200,106,FALSE)=0,"",VLOOKUP($A101,parlvotes_lh!$A$11:$ZZ$200,106,FALSE)))</f>
        <v/>
      </c>
      <c r="P101" s="194" t="str">
        <f>IF(ISERROR(VLOOKUP($A101,parlvotes_lh!$A$11:$ZZ$200,126,FALSE))=TRUE,"",IF(VLOOKUP($A101,parlvotes_lh!$A$11:$ZZ$200,126,FALSE)=0,"",VLOOKUP($A101,parlvotes_lh!$A$11:$ZZ$200,126,FALSE)))</f>
        <v/>
      </c>
      <c r="Q101" s="195" t="str">
        <f>IF(ISERROR(VLOOKUP($A101,parlvotes_lh!$A$11:$ZZ$200,146,FALSE))=TRUE,"",IF(VLOOKUP($A101,parlvotes_lh!$A$11:$ZZ$200,146,FALSE)=0,"",VLOOKUP($A101,parlvotes_lh!$A$11:$ZZ$200,146,FALSE)))</f>
        <v/>
      </c>
      <c r="R101" s="195" t="str">
        <f>IF(ISERROR(VLOOKUP($A101,parlvotes_lh!$A$11:$ZZ$200,166,FALSE))=TRUE,"",IF(VLOOKUP($A101,parlvotes_lh!$A$11:$ZZ$200,166,FALSE)=0,"",VLOOKUP($A101,parlvotes_lh!$A$11:$ZZ$200,166,FALSE)))</f>
        <v/>
      </c>
      <c r="S101" s="195" t="str">
        <f>IF(ISERROR(VLOOKUP($A101,parlvotes_lh!$A$11:$ZZ$200,186,FALSE))=TRUE,"",IF(VLOOKUP($A101,parlvotes_lh!$A$11:$ZZ$200,186,FALSE)=0,"",VLOOKUP($A101,parlvotes_lh!$A$11:$ZZ$200,186,FALSE)))</f>
        <v/>
      </c>
      <c r="T101" s="195" t="str">
        <f>IF(ISERROR(VLOOKUP($A101,parlvotes_lh!$A$11:$ZZ$200,206,FALSE))=TRUE,"",IF(VLOOKUP($A101,parlvotes_lh!$A$11:$ZZ$200,206,FALSE)=0,"",VLOOKUP($A101,parlvotes_lh!$A$11:$ZZ$200,206,FALSE)))</f>
        <v/>
      </c>
      <c r="U101" s="195" t="str">
        <f>IF(ISERROR(VLOOKUP($A101,parlvotes_lh!$A$11:$ZZ$200,226,FALSE))=TRUE,"",IF(VLOOKUP($A101,parlvotes_lh!$A$11:$ZZ$200,226,FALSE)=0,"",VLOOKUP($A101,parlvotes_lh!$A$11:$ZZ$200,226,FALSE)))</f>
        <v/>
      </c>
      <c r="V101" s="195" t="str">
        <f>IF(ISERROR(VLOOKUP($A101,parlvotes_lh!$A$11:$ZZ$200,246,FALSE))=TRUE,"",IF(VLOOKUP($A101,parlvotes_lh!$A$11:$ZZ$200,246,FALSE)=0,"",VLOOKUP($A101,parlvotes_lh!$A$11:$ZZ$200,246,FALSE)))</f>
        <v/>
      </c>
      <c r="W101" s="195" t="str">
        <f>IF(ISERROR(VLOOKUP($A101,parlvotes_lh!$A$11:$ZZ$200,266,FALSE))=TRUE,"",IF(VLOOKUP($A101,parlvotes_lh!$A$11:$ZZ$200,266,FALSE)=0,"",VLOOKUP($A101,parlvotes_lh!$A$11:$ZZ$200,266,FALSE)))</f>
        <v/>
      </c>
      <c r="X101" s="195" t="str">
        <f>IF(ISERROR(VLOOKUP($A101,parlvotes_lh!$A$11:$ZZ$200,286,FALSE))=TRUE,"",IF(VLOOKUP($A101,parlvotes_lh!$A$11:$ZZ$200,286,FALSE)=0,"",VLOOKUP($A101,parlvotes_lh!$A$11:$ZZ$200,286,FALSE)))</f>
        <v/>
      </c>
      <c r="Y101" s="195" t="str">
        <f>IF(ISERROR(VLOOKUP($A101,parlvotes_lh!$A$11:$ZZ$200,306,FALSE))=TRUE,"",IF(VLOOKUP($A101,parlvotes_lh!$A$11:$ZZ$200,306,FALSE)=0,"",VLOOKUP($A101,parlvotes_lh!$A$11:$ZZ$200,306,FALSE)))</f>
        <v/>
      </c>
      <c r="Z101" s="195" t="str">
        <f>IF(ISERROR(VLOOKUP($A101,parlvotes_lh!$A$11:$ZZ$200,326,FALSE))=TRUE,"",IF(VLOOKUP($A101,parlvotes_lh!$A$11:$ZZ$200,326,FALSE)=0,"",VLOOKUP($A101,parlvotes_lh!$A$11:$ZZ$200,326,FALSE)))</f>
        <v/>
      </c>
      <c r="AA101" s="195" t="str">
        <f>IF(ISERROR(VLOOKUP($A101,parlvotes_lh!$A$11:$ZZ$200,346,FALSE))=TRUE,"",IF(VLOOKUP($A101,parlvotes_lh!$A$11:$ZZ$200,346,FALSE)=0,"",VLOOKUP($A101,parlvotes_lh!$A$11:$ZZ$200,346,FALSE)))</f>
        <v/>
      </c>
      <c r="AB101" s="195" t="str">
        <f>IF(ISERROR(VLOOKUP($A101,parlvotes_lh!$A$11:$ZZ$200,366,FALSE))=TRUE,"",IF(VLOOKUP($A101,parlvotes_lh!$A$11:$ZZ$200,366,FALSE)=0,"",VLOOKUP($A101,parlvotes_lh!$A$11:$ZZ$200,366,FALSE)))</f>
        <v/>
      </c>
      <c r="AC101" s="195" t="str">
        <f>IF(ISERROR(VLOOKUP($A101,parlvotes_lh!$A$11:$ZZ$200,386,FALSE))=TRUE,"",IF(VLOOKUP($A101,parlvotes_lh!$A$11:$ZZ$200,386,FALSE)=0,"",VLOOKUP($A101,parlvotes_lh!$A$11:$ZZ$200,386,FALSE)))</f>
        <v/>
      </c>
    </row>
    <row r="102" spans="1:29" ht="13.5" customHeight="1">
      <c r="A102" s="189"/>
      <c r="B102" s="101" t="str">
        <f>IF(A102="","",MID(info_weblinks!$C$3,32,3))</f>
        <v/>
      </c>
      <c r="C102" s="101" t="str">
        <f>IF(info_parties!G102="","",info_parties!G102)</f>
        <v/>
      </c>
      <c r="D102" s="101" t="str">
        <f>IF(info_parties!K102="","",info_parties!K102)</f>
        <v/>
      </c>
      <c r="E102" s="101" t="str">
        <f>IF(info_parties!H102="","",info_parties!H102)</f>
        <v/>
      </c>
      <c r="F102" s="190" t="str">
        <f t="shared" si="12"/>
        <v/>
      </c>
      <c r="G102" s="191" t="str">
        <f t="shared" si="13"/>
        <v/>
      </c>
      <c r="H102" s="192" t="str">
        <f t="shared" si="14"/>
        <v/>
      </c>
      <c r="I102" s="193" t="str">
        <f t="shared" si="15"/>
        <v/>
      </c>
      <c r="J102" s="194" t="str">
        <f>IF(ISERROR(VLOOKUP($A102,parlvotes_lh!$A$11:$ZZ$200,6,FALSE))=TRUE,"",IF(VLOOKUP($A102,parlvotes_lh!$A$11:$ZZ$200,6,FALSE)=0,"",VLOOKUP($A102,parlvotes_lh!$A$11:$ZZ$200,6,FALSE)))</f>
        <v/>
      </c>
      <c r="K102" s="194" t="str">
        <f>IF(ISERROR(VLOOKUP($A102,parlvotes_lh!$A$11:$ZZ$200,26,FALSE))=TRUE,"",IF(VLOOKUP($A102,parlvotes_lh!$A$11:$ZZ$200,26,FALSE)=0,"",VLOOKUP($A102,parlvotes_lh!$A$11:$ZZ$200,26,FALSE)))</f>
        <v/>
      </c>
      <c r="L102" s="194" t="str">
        <f>IF(ISERROR(VLOOKUP($A102,parlvotes_lh!$A$11:$ZZ$200,46,FALSE))=TRUE,"",IF(VLOOKUP($A102,parlvotes_lh!$A$11:$ZZ$200,46,FALSE)=0,"",VLOOKUP($A102,parlvotes_lh!$A$11:$ZZ$200,46,FALSE)))</f>
        <v/>
      </c>
      <c r="M102" s="194" t="str">
        <f>IF(ISERROR(VLOOKUP($A102,parlvotes_lh!$A$11:$ZZ$200,66,FALSE))=TRUE,"",IF(VLOOKUP($A102,parlvotes_lh!$A$11:$ZZ$200,66,FALSE)=0,"",VLOOKUP($A102,parlvotes_lh!$A$11:$ZZ$200,66,FALSE)))</f>
        <v/>
      </c>
      <c r="N102" s="194" t="str">
        <f>IF(ISERROR(VLOOKUP($A102,parlvotes_lh!$A$11:$ZZ$200,86,FALSE))=TRUE,"",IF(VLOOKUP($A102,parlvotes_lh!$A$11:$ZZ$200,86,FALSE)=0,"",VLOOKUP($A102,parlvotes_lh!$A$11:$ZZ$200,86,FALSE)))</f>
        <v/>
      </c>
      <c r="O102" s="194" t="str">
        <f>IF(ISERROR(VLOOKUP($A102,parlvotes_lh!$A$11:$ZZ$200,106,FALSE))=TRUE,"",IF(VLOOKUP($A102,parlvotes_lh!$A$11:$ZZ$200,106,FALSE)=0,"",VLOOKUP($A102,parlvotes_lh!$A$11:$ZZ$200,106,FALSE)))</f>
        <v/>
      </c>
      <c r="P102" s="194" t="str">
        <f>IF(ISERROR(VLOOKUP($A102,parlvotes_lh!$A$11:$ZZ$200,126,FALSE))=TRUE,"",IF(VLOOKUP($A102,parlvotes_lh!$A$11:$ZZ$200,126,FALSE)=0,"",VLOOKUP($A102,parlvotes_lh!$A$11:$ZZ$200,126,FALSE)))</f>
        <v/>
      </c>
      <c r="Q102" s="195" t="str">
        <f>IF(ISERROR(VLOOKUP($A102,parlvotes_lh!$A$11:$ZZ$200,146,FALSE))=TRUE,"",IF(VLOOKUP($A102,parlvotes_lh!$A$11:$ZZ$200,146,FALSE)=0,"",VLOOKUP($A102,parlvotes_lh!$A$11:$ZZ$200,146,FALSE)))</f>
        <v/>
      </c>
      <c r="R102" s="195" t="str">
        <f>IF(ISERROR(VLOOKUP($A102,parlvotes_lh!$A$11:$ZZ$200,166,FALSE))=TRUE,"",IF(VLOOKUP($A102,parlvotes_lh!$A$11:$ZZ$200,166,FALSE)=0,"",VLOOKUP($A102,parlvotes_lh!$A$11:$ZZ$200,166,FALSE)))</f>
        <v/>
      </c>
      <c r="S102" s="195" t="str">
        <f>IF(ISERROR(VLOOKUP($A102,parlvotes_lh!$A$11:$ZZ$200,186,FALSE))=TRUE,"",IF(VLOOKUP($A102,parlvotes_lh!$A$11:$ZZ$200,186,FALSE)=0,"",VLOOKUP($A102,parlvotes_lh!$A$11:$ZZ$200,186,FALSE)))</f>
        <v/>
      </c>
      <c r="T102" s="195" t="str">
        <f>IF(ISERROR(VLOOKUP($A102,parlvotes_lh!$A$11:$ZZ$200,206,FALSE))=TRUE,"",IF(VLOOKUP($A102,parlvotes_lh!$A$11:$ZZ$200,206,FALSE)=0,"",VLOOKUP($A102,parlvotes_lh!$A$11:$ZZ$200,206,FALSE)))</f>
        <v/>
      </c>
      <c r="U102" s="195" t="str">
        <f>IF(ISERROR(VLOOKUP($A102,parlvotes_lh!$A$11:$ZZ$200,226,FALSE))=TRUE,"",IF(VLOOKUP($A102,parlvotes_lh!$A$11:$ZZ$200,226,FALSE)=0,"",VLOOKUP($A102,parlvotes_lh!$A$11:$ZZ$200,226,FALSE)))</f>
        <v/>
      </c>
      <c r="V102" s="195" t="str">
        <f>IF(ISERROR(VLOOKUP($A102,parlvotes_lh!$A$11:$ZZ$200,246,FALSE))=TRUE,"",IF(VLOOKUP($A102,parlvotes_lh!$A$11:$ZZ$200,246,FALSE)=0,"",VLOOKUP($A102,parlvotes_lh!$A$11:$ZZ$200,246,FALSE)))</f>
        <v/>
      </c>
      <c r="W102" s="195" t="str">
        <f>IF(ISERROR(VLOOKUP($A102,parlvotes_lh!$A$11:$ZZ$200,266,FALSE))=TRUE,"",IF(VLOOKUP($A102,parlvotes_lh!$A$11:$ZZ$200,266,FALSE)=0,"",VLOOKUP($A102,parlvotes_lh!$A$11:$ZZ$200,266,FALSE)))</f>
        <v/>
      </c>
      <c r="X102" s="195" t="str">
        <f>IF(ISERROR(VLOOKUP($A102,parlvotes_lh!$A$11:$ZZ$200,286,FALSE))=TRUE,"",IF(VLOOKUP($A102,parlvotes_lh!$A$11:$ZZ$200,286,FALSE)=0,"",VLOOKUP($A102,parlvotes_lh!$A$11:$ZZ$200,286,FALSE)))</f>
        <v/>
      </c>
      <c r="Y102" s="195" t="str">
        <f>IF(ISERROR(VLOOKUP($A102,parlvotes_lh!$A$11:$ZZ$200,306,FALSE))=TRUE,"",IF(VLOOKUP($A102,parlvotes_lh!$A$11:$ZZ$200,306,FALSE)=0,"",VLOOKUP($A102,parlvotes_lh!$A$11:$ZZ$200,306,FALSE)))</f>
        <v/>
      </c>
      <c r="Z102" s="195" t="str">
        <f>IF(ISERROR(VLOOKUP($A102,parlvotes_lh!$A$11:$ZZ$200,326,FALSE))=TRUE,"",IF(VLOOKUP($A102,parlvotes_lh!$A$11:$ZZ$200,326,FALSE)=0,"",VLOOKUP($A102,parlvotes_lh!$A$11:$ZZ$200,326,FALSE)))</f>
        <v/>
      </c>
      <c r="AA102" s="195" t="str">
        <f>IF(ISERROR(VLOOKUP($A102,parlvotes_lh!$A$11:$ZZ$200,346,FALSE))=TRUE,"",IF(VLOOKUP($A102,parlvotes_lh!$A$11:$ZZ$200,346,FALSE)=0,"",VLOOKUP($A102,parlvotes_lh!$A$11:$ZZ$200,346,FALSE)))</f>
        <v/>
      </c>
      <c r="AB102" s="195" t="str">
        <f>IF(ISERROR(VLOOKUP($A102,parlvotes_lh!$A$11:$ZZ$200,366,FALSE))=TRUE,"",IF(VLOOKUP($A102,parlvotes_lh!$A$11:$ZZ$200,366,FALSE)=0,"",VLOOKUP($A102,parlvotes_lh!$A$11:$ZZ$200,366,FALSE)))</f>
        <v/>
      </c>
      <c r="AC102" s="195" t="str">
        <f>IF(ISERROR(VLOOKUP($A102,parlvotes_lh!$A$11:$ZZ$200,386,FALSE))=TRUE,"",IF(VLOOKUP($A102,parlvotes_lh!$A$11:$ZZ$200,386,FALSE)=0,"",VLOOKUP($A102,parlvotes_lh!$A$11:$ZZ$200,386,FALSE)))</f>
        <v/>
      </c>
    </row>
    <row r="103" spans="1:29" ht="13.5" customHeight="1">
      <c r="A103" s="189"/>
      <c r="B103" s="101" t="str">
        <f>IF(A103="","",MID(info_weblinks!$C$3,32,3))</f>
        <v/>
      </c>
      <c r="C103" s="101" t="str">
        <f>IF(info_parties!G103="","",info_parties!G103)</f>
        <v/>
      </c>
      <c r="D103" s="101" t="str">
        <f>IF(info_parties!K103="","",info_parties!K103)</f>
        <v/>
      </c>
      <c r="E103" s="101" t="str">
        <f>IF(info_parties!H103="","",info_parties!H103)</f>
        <v/>
      </c>
      <c r="F103" s="190" t="str">
        <f t="shared" si="12"/>
        <v/>
      </c>
      <c r="G103" s="191" t="str">
        <f t="shared" si="13"/>
        <v/>
      </c>
      <c r="H103" s="192" t="str">
        <f t="shared" si="14"/>
        <v/>
      </c>
      <c r="I103" s="193" t="str">
        <f t="shared" si="15"/>
        <v/>
      </c>
      <c r="J103" s="194" t="str">
        <f>IF(ISERROR(VLOOKUP($A103,parlvotes_lh!$A$11:$ZZ$200,6,FALSE))=TRUE,"",IF(VLOOKUP($A103,parlvotes_lh!$A$11:$ZZ$200,6,FALSE)=0,"",VLOOKUP($A103,parlvotes_lh!$A$11:$ZZ$200,6,FALSE)))</f>
        <v/>
      </c>
      <c r="K103" s="194" t="str">
        <f>IF(ISERROR(VLOOKUP($A103,parlvotes_lh!$A$11:$ZZ$200,26,FALSE))=TRUE,"",IF(VLOOKUP($A103,parlvotes_lh!$A$11:$ZZ$200,26,FALSE)=0,"",VLOOKUP($A103,parlvotes_lh!$A$11:$ZZ$200,26,FALSE)))</f>
        <v/>
      </c>
      <c r="L103" s="194" t="str">
        <f>IF(ISERROR(VLOOKUP($A103,parlvotes_lh!$A$11:$ZZ$200,46,FALSE))=TRUE,"",IF(VLOOKUP($A103,parlvotes_lh!$A$11:$ZZ$200,46,FALSE)=0,"",VLOOKUP($A103,parlvotes_lh!$A$11:$ZZ$200,46,FALSE)))</f>
        <v/>
      </c>
      <c r="M103" s="194" t="str">
        <f>IF(ISERROR(VLOOKUP($A103,parlvotes_lh!$A$11:$ZZ$200,66,FALSE))=TRUE,"",IF(VLOOKUP($A103,parlvotes_lh!$A$11:$ZZ$200,66,FALSE)=0,"",VLOOKUP($A103,parlvotes_lh!$A$11:$ZZ$200,66,FALSE)))</f>
        <v/>
      </c>
      <c r="N103" s="194" t="str">
        <f>IF(ISERROR(VLOOKUP($A103,parlvotes_lh!$A$11:$ZZ$200,86,FALSE))=TRUE,"",IF(VLOOKUP($A103,parlvotes_lh!$A$11:$ZZ$200,86,FALSE)=0,"",VLOOKUP($A103,parlvotes_lh!$A$11:$ZZ$200,86,FALSE)))</f>
        <v/>
      </c>
      <c r="O103" s="194" t="str">
        <f>IF(ISERROR(VLOOKUP($A103,parlvotes_lh!$A$11:$ZZ$200,106,FALSE))=TRUE,"",IF(VLOOKUP($A103,parlvotes_lh!$A$11:$ZZ$200,106,FALSE)=0,"",VLOOKUP($A103,parlvotes_lh!$A$11:$ZZ$200,106,FALSE)))</f>
        <v/>
      </c>
      <c r="P103" s="194" t="str">
        <f>IF(ISERROR(VLOOKUP($A103,parlvotes_lh!$A$11:$ZZ$200,126,FALSE))=TRUE,"",IF(VLOOKUP($A103,parlvotes_lh!$A$11:$ZZ$200,126,FALSE)=0,"",VLOOKUP($A103,parlvotes_lh!$A$11:$ZZ$200,126,FALSE)))</f>
        <v/>
      </c>
      <c r="Q103" s="195" t="str">
        <f>IF(ISERROR(VLOOKUP($A103,parlvotes_lh!$A$11:$ZZ$200,146,FALSE))=TRUE,"",IF(VLOOKUP($A103,parlvotes_lh!$A$11:$ZZ$200,146,FALSE)=0,"",VLOOKUP($A103,parlvotes_lh!$A$11:$ZZ$200,146,FALSE)))</f>
        <v/>
      </c>
      <c r="R103" s="195" t="str">
        <f>IF(ISERROR(VLOOKUP($A103,parlvotes_lh!$A$11:$ZZ$200,166,FALSE))=TRUE,"",IF(VLOOKUP($A103,parlvotes_lh!$A$11:$ZZ$200,166,FALSE)=0,"",VLOOKUP($A103,parlvotes_lh!$A$11:$ZZ$200,166,FALSE)))</f>
        <v/>
      </c>
      <c r="S103" s="195" t="str">
        <f>IF(ISERROR(VLOOKUP($A103,parlvotes_lh!$A$11:$ZZ$200,186,FALSE))=TRUE,"",IF(VLOOKUP($A103,parlvotes_lh!$A$11:$ZZ$200,186,FALSE)=0,"",VLOOKUP($A103,parlvotes_lh!$A$11:$ZZ$200,186,FALSE)))</f>
        <v/>
      </c>
      <c r="T103" s="195" t="str">
        <f>IF(ISERROR(VLOOKUP($A103,parlvotes_lh!$A$11:$ZZ$200,206,FALSE))=TRUE,"",IF(VLOOKUP($A103,parlvotes_lh!$A$11:$ZZ$200,206,FALSE)=0,"",VLOOKUP($A103,parlvotes_lh!$A$11:$ZZ$200,206,FALSE)))</f>
        <v/>
      </c>
      <c r="U103" s="195" t="str">
        <f>IF(ISERROR(VLOOKUP($A103,parlvotes_lh!$A$11:$ZZ$200,226,FALSE))=TRUE,"",IF(VLOOKUP($A103,parlvotes_lh!$A$11:$ZZ$200,226,FALSE)=0,"",VLOOKUP($A103,parlvotes_lh!$A$11:$ZZ$200,226,FALSE)))</f>
        <v/>
      </c>
      <c r="V103" s="195" t="str">
        <f>IF(ISERROR(VLOOKUP($A103,parlvotes_lh!$A$11:$ZZ$200,246,FALSE))=TRUE,"",IF(VLOOKUP($A103,parlvotes_lh!$A$11:$ZZ$200,246,FALSE)=0,"",VLOOKUP($A103,parlvotes_lh!$A$11:$ZZ$200,246,FALSE)))</f>
        <v/>
      </c>
      <c r="W103" s="195" t="str">
        <f>IF(ISERROR(VLOOKUP($A103,parlvotes_lh!$A$11:$ZZ$200,266,FALSE))=TRUE,"",IF(VLOOKUP($A103,parlvotes_lh!$A$11:$ZZ$200,266,FALSE)=0,"",VLOOKUP($A103,parlvotes_lh!$A$11:$ZZ$200,266,FALSE)))</f>
        <v/>
      </c>
      <c r="X103" s="195" t="str">
        <f>IF(ISERROR(VLOOKUP($A103,parlvotes_lh!$A$11:$ZZ$200,286,FALSE))=TRUE,"",IF(VLOOKUP($A103,parlvotes_lh!$A$11:$ZZ$200,286,FALSE)=0,"",VLOOKUP($A103,parlvotes_lh!$A$11:$ZZ$200,286,FALSE)))</f>
        <v/>
      </c>
      <c r="Y103" s="195" t="str">
        <f>IF(ISERROR(VLOOKUP($A103,parlvotes_lh!$A$11:$ZZ$200,306,FALSE))=TRUE,"",IF(VLOOKUP($A103,parlvotes_lh!$A$11:$ZZ$200,306,FALSE)=0,"",VLOOKUP($A103,parlvotes_lh!$A$11:$ZZ$200,306,FALSE)))</f>
        <v/>
      </c>
      <c r="Z103" s="195" t="str">
        <f>IF(ISERROR(VLOOKUP($A103,parlvotes_lh!$A$11:$ZZ$200,326,FALSE))=TRUE,"",IF(VLOOKUP($A103,parlvotes_lh!$A$11:$ZZ$200,326,FALSE)=0,"",VLOOKUP($A103,parlvotes_lh!$A$11:$ZZ$200,326,FALSE)))</f>
        <v/>
      </c>
      <c r="AA103" s="195" t="str">
        <f>IF(ISERROR(VLOOKUP($A103,parlvotes_lh!$A$11:$ZZ$200,346,FALSE))=TRUE,"",IF(VLOOKUP($A103,parlvotes_lh!$A$11:$ZZ$200,346,FALSE)=0,"",VLOOKUP($A103,parlvotes_lh!$A$11:$ZZ$200,346,FALSE)))</f>
        <v/>
      </c>
      <c r="AB103" s="195" t="str">
        <f>IF(ISERROR(VLOOKUP($A103,parlvotes_lh!$A$11:$ZZ$200,366,FALSE))=TRUE,"",IF(VLOOKUP($A103,parlvotes_lh!$A$11:$ZZ$200,366,FALSE)=0,"",VLOOKUP($A103,parlvotes_lh!$A$11:$ZZ$200,366,FALSE)))</f>
        <v/>
      </c>
      <c r="AC103" s="195" t="str">
        <f>IF(ISERROR(VLOOKUP($A103,parlvotes_lh!$A$11:$ZZ$200,386,FALSE))=TRUE,"",IF(VLOOKUP($A103,parlvotes_lh!$A$11:$ZZ$200,386,FALSE)=0,"",VLOOKUP($A103,parlvotes_lh!$A$11:$ZZ$200,386,FALSE)))</f>
        <v/>
      </c>
    </row>
    <row r="104" spans="1:29" ht="13.5" customHeight="1">
      <c r="A104" s="189"/>
      <c r="B104" s="101" t="str">
        <f>IF(A104="","",MID(info_weblinks!$C$3,32,3))</f>
        <v/>
      </c>
      <c r="C104" s="101" t="str">
        <f>IF(info_parties!G104="","",info_parties!G104)</f>
        <v/>
      </c>
      <c r="D104" s="101" t="str">
        <f>IF(info_parties!K104="","",info_parties!K104)</f>
        <v/>
      </c>
      <c r="E104" s="101" t="str">
        <f>IF(info_parties!H104="","",info_parties!H104)</f>
        <v/>
      </c>
      <c r="F104" s="190" t="str">
        <f t="shared" si="12"/>
        <v/>
      </c>
      <c r="G104" s="191" t="str">
        <f t="shared" si="13"/>
        <v/>
      </c>
      <c r="H104" s="192" t="str">
        <f t="shared" si="14"/>
        <v/>
      </c>
      <c r="I104" s="193" t="str">
        <f t="shared" si="15"/>
        <v/>
      </c>
      <c r="J104" s="194" t="str">
        <f>IF(ISERROR(VLOOKUP($A104,parlvotes_lh!$A$11:$ZZ$200,6,FALSE))=TRUE,"",IF(VLOOKUP($A104,parlvotes_lh!$A$11:$ZZ$200,6,FALSE)=0,"",VLOOKUP($A104,parlvotes_lh!$A$11:$ZZ$200,6,FALSE)))</f>
        <v/>
      </c>
      <c r="K104" s="194" t="str">
        <f>IF(ISERROR(VLOOKUP($A104,parlvotes_lh!$A$11:$ZZ$200,26,FALSE))=TRUE,"",IF(VLOOKUP($A104,parlvotes_lh!$A$11:$ZZ$200,26,FALSE)=0,"",VLOOKUP($A104,parlvotes_lh!$A$11:$ZZ$200,26,FALSE)))</f>
        <v/>
      </c>
      <c r="L104" s="194" t="str">
        <f>IF(ISERROR(VLOOKUP($A104,parlvotes_lh!$A$11:$ZZ$200,46,FALSE))=TRUE,"",IF(VLOOKUP($A104,parlvotes_lh!$A$11:$ZZ$200,46,FALSE)=0,"",VLOOKUP($A104,parlvotes_lh!$A$11:$ZZ$200,46,FALSE)))</f>
        <v/>
      </c>
      <c r="M104" s="194" t="str">
        <f>IF(ISERROR(VLOOKUP($A104,parlvotes_lh!$A$11:$ZZ$200,66,FALSE))=TRUE,"",IF(VLOOKUP($A104,parlvotes_lh!$A$11:$ZZ$200,66,FALSE)=0,"",VLOOKUP($A104,parlvotes_lh!$A$11:$ZZ$200,66,FALSE)))</f>
        <v/>
      </c>
      <c r="N104" s="194" t="str">
        <f>IF(ISERROR(VLOOKUP($A104,parlvotes_lh!$A$11:$ZZ$200,86,FALSE))=TRUE,"",IF(VLOOKUP($A104,parlvotes_lh!$A$11:$ZZ$200,86,FALSE)=0,"",VLOOKUP($A104,parlvotes_lh!$A$11:$ZZ$200,86,FALSE)))</f>
        <v/>
      </c>
      <c r="O104" s="194" t="str">
        <f>IF(ISERROR(VLOOKUP($A104,parlvotes_lh!$A$11:$ZZ$200,106,FALSE))=TRUE,"",IF(VLOOKUP($A104,parlvotes_lh!$A$11:$ZZ$200,106,FALSE)=0,"",VLOOKUP($A104,parlvotes_lh!$A$11:$ZZ$200,106,FALSE)))</f>
        <v/>
      </c>
      <c r="P104" s="194" t="str">
        <f>IF(ISERROR(VLOOKUP($A104,parlvotes_lh!$A$11:$ZZ$200,126,FALSE))=TRUE,"",IF(VLOOKUP($A104,parlvotes_lh!$A$11:$ZZ$200,126,FALSE)=0,"",VLOOKUP($A104,parlvotes_lh!$A$11:$ZZ$200,126,FALSE)))</f>
        <v/>
      </c>
      <c r="Q104" s="195" t="str">
        <f>IF(ISERROR(VLOOKUP($A104,parlvotes_lh!$A$11:$ZZ$200,146,FALSE))=TRUE,"",IF(VLOOKUP($A104,parlvotes_lh!$A$11:$ZZ$200,146,FALSE)=0,"",VLOOKUP($A104,parlvotes_lh!$A$11:$ZZ$200,146,FALSE)))</f>
        <v/>
      </c>
      <c r="R104" s="195" t="str">
        <f>IF(ISERROR(VLOOKUP($A104,parlvotes_lh!$A$11:$ZZ$200,166,FALSE))=TRUE,"",IF(VLOOKUP($A104,parlvotes_lh!$A$11:$ZZ$200,166,FALSE)=0,"",VLOOKUP($A104,parlvotes_lh!$A$11:$ZZ$200,166,FALSE)))</f>
        <v/>
      </c>
      <c r="S104" s="195" t="str">
        <f>IF(ISERROR(VLOOKUP($A104,parlvotes_lh!$A$11:$ZZ$200,186,FALSE))=TRUE,"",IF(VLOOKUP($A104,parlvotes_lh!$A$11:$ZZ$200,186,FALSE)=0,"",VLOOKUP($A104,parlvotes_lh!$A$11:$ZZ$200,186,FALSE)))</f>
        <v/>
      </c>
      <c r="T104" s="195" t="str">
        <f>IF(ISERROR(VLOOKUP($A104,parlvotes_lh!$A$11:$ZZ$200,206,FALSE))=TRUE,"",IF(VLOOKUP($A104,parlvotes_lh!$A$11:$ZZ$200,206,FALSE)=0,"",VLOOKUP($A104,parlvotes_lh!$A$11:$ZZ$200,206,FALSE)))</f>
        <v/>
      </c>
      <c r="U104" s="195" t="str">
        <f>IF(ISERROR(VLOOKUP($A104,parlvotes_lh!$A$11:$ZZ$200,226,FALSE))=TRUE,"",IF(VLOOKUP($A104,parlvotes_lh!$A$11:$ZZ$200,226,FALSE)=0,"",VLOOKUP($A104,parlvotes_lh!$A$11:$ZZ$200,226,FALSE)))</f>
        <v/>
      </c>
      <c r="V104" s="195" t="str">
        <f>IF(ISERROR(VLOOKUP($A104,parlvotes_lh!$A$11:$ZZ$200,246,FALSE))=TRUE,"",IF(VLOOKUP($A104,parlvotes_lh!$A$11:$ZZ$200,246,FALSE)=0,"",VLOOKUP($A104,parlvotes_lh!$A$11:$ZZ$200,246,FALSE)))</f>
        <v/>
      </c>
      <c r="W104" s="195" t="str">
        <f>IF(ISERROR(VLOOKUP($A104,parlvotes_lh!$A$11:$ZZ$200,266,FALSE))=TRUE,"",IF(VLOOKUP($A104,parlvotes_lh!$A$11:$ZZ$200,266,FALSE)=0,"",VLOOKUP($A104,parlvotes_lh!$A$11:$ZZ$200,266,FALSE)))</f>
        <v/>
      </c>
      <c r="X104" s="195" t="str">
        <f>IF(ISERROR(VLOOKUP($A104,parlvotes_lh!$A$11:$ZZ$200,286,FALSE))=TRUE,"",IF(VLOOKUP($A104,parlvotes_lh!$A$11:$ZZ$200,286,FALSE)=0,"",VLOOKUP($A104,parlvotes_lh!$A$11:$ZZ$200,286,FALSE)))</f>
        <v/>
      </c>
      <c r="Y104" s="195" t="str">
        <f>IF(ISERROR(VLOOKUP($A104,parlvotes_lh!$A$11:$ZZ$200,306,FALSE))=TRUE,"",IF(VLOOKUP($A104,parlvotes_lh!$A$11:$ZZ$200,306,FALSE)=0,"",VLOOKUP($A104,parlvotes_lh!$A$11:$ZZ$200,306,FALSE)))</f>
        <v/>
      </c>
      <c r="Z104" s="195" t="str">
        <f>IF(ISERROR(VLOOKUP($A104,parlvotes_lh!$A$11:$ZZ$200,326,FALSE))=TRUE,"",IF(VLOOKUP($A104,parlvotes_lh!$A$11:$ZZ$200,326,FALSE)=0,"",VLOOKUP($A104,parlvotes_lh!$A$11:$ZZ$200,326,FALSE)))</f>
        <v/>
      </c>
      <c r="AA104" s="195" t="str">
        <f>IF(ISERROR(VLOOKUP($A104,parlvotes_lh!$A$11:$ZZ$200,346,FALSE))=TRUE,"",IF(VLOOKUP($A104,parlvotes_lh!$A$11:$ZZ$200,346,FALSE)=0,"",VLOOKUP($A104,parlvotes_lh!$A$11:$ZZ$200,346,FALSE)))</f>
        <v/>
      </c>
      <c r="AB104" s="195" t="str">
        <f>IF(ISERROR(VLOOKUP($A104,parlvotes_lh!$A$11:$ZZ$200,366,FALSE))=TRUE,"",IF(VLOOKUP($A104,parlvotes_lh!$A$11:$ZZ$200,366,FALSE)=0,"",VLOOKUP($A104,parlvotes_lh!$A$11:$ZZ$200,366,FALSE)))</f>
        <v/>
      </c>
      <c r="AC104" s="195" t="str">
        <f>IF(ISERROR(VLOOKUP($A104,parlvotes_lh!$A$11:$ZZ$200,386,FALSE))=TRUE,"",IF(VLOOKUP($A104,parlvotes_lh!$A$11:$ZZ$200,386,FALSE)=0,"",VLOOKUP($A104,parlvotes_lh!$A$11:$ZZ$200,386,FALSE)))</f>
        <v/>
      </c>
    </row>
    <row r="105" spans="1:29" ht="13.5" customHeight="1">
      <c r="A105" s="189"/>
      <c r="B105" s="101" t="str">
        <f>IF(A105="","",MID(info_weblinks!$C$3,32,3))</f>
        <v/>
      </c>
      <c r="C105" s="101" t="str">
        <f>IF(info_parties!G105="","",info_parties!G105)</f>
        <v/>
      </c>
      <c r="D105" s="101" t="str">
        <f>IF(info_parties!K105="","",info_parties!K105)</f>
        <v/>
      </c>
      <c r="E105" s="101" t="str">
        <f>IF(info_parties!H105="","",info_parties!H105)</f>
        <v/>
      </c>
      <c r="F105" s="190" t="str">
        <f t="shared" si="12"/>
        <v/>
      </c>
      <c r="G105" s="191" t="str">
        <f t="shared" si="13"/>
        <v/>
      </c>
      <c r="H105" s="192" t="str">
        <f t="shared" si="14"/>
        <v/>
      </c>
      <c r="I105" s="193" t="str">
        <f t="shared" si="15"/>
        <v/>
      </c>
      <c r="J105" s="194" t="str">
        <f>IF(ISERROR(VLOOKUP($A105,parlvotes_lh!$A$11:$ZZ$200,6,FALSE))=TRUE,"",IF(VLOOKUP($A105,parlvotes_lh!$A$11:$ZZ$200,6,FALSE)=0,"",VLOOKUP($A105,parlvotes_lh!$A$11:$ZZ$200,6,FALSE)))</f>
        <v/>
      </c>
      <c r="K105" s="194" t="str">
        <f>IF(ISERROR(VLOOKUP($A105,parlvotes_lh!$A$11:$ZZ$200,26,FALSE))=TRUE,"",IF(VLOOKUP($A105,parlvotes_lh!$A$11:$ZZ$200,26,FALSE)=0,"",VLOOKUP($A105,parlvotes_lh!$A$11:$ZZ$200,26,FALSE)))</f>
        <v/>
      </c>
      <c r="L105" s="194" t="str">
        <f>IF(ISERROR(VLOOKUP($A105,parlvotes_lh!$A$11:$ZZ$200,46,FALSE))=TRUE,"",IF(VLOOKUP($A105,parlvotes_lh!$A$11:$ZZ$200,46,FALSE)=0,"",VLOOKUP($A105,parlvotes_lh!$A$11:$ZZ$200,46,FALSE)))</f>
        <v/>
      </c>
      <c r="M105" s="194" t="str">
        <f>IF(ISERROR(VLOOKUP($A105,parlvotes_lh!$A$11:$ZZ$200,66,FALSE))=TRUE,"",IF(VLOOKUP($A105,parlvotes_lh!$A$11:$ZZ$200,66,FALSE)=0,"",VLOOKUP($A105,parlvotes_lh!$A$11:$ZZ$200,66,FALSE)))</f>
        <v/>
      </c>
      <c r="N105" s="194" t="str">
        <f>IF(ISERROR(VLOOKUP($A105,parlvotes_lh!$A$11:$ZZ$200,86,FALSE))=TRUE,"",IF(VLOOKUP($A105,parlvotes_lh!$A$11:$ZZ$200,86,FALSE)=0,"",VLOOKUP($A105,parlvotes_lh!$A$11:$ZZ$200,86,FALSE)))</f>
        <v/>
      </c>
      <c r="O105" s="194" t="str">
        <f>IF(ISERROR(VLOOKUP($A105,parlvotes_lh!$A$11:$ZZ$200,106,FALSE))=TRUE,"",IF(VLOOKUP($A105,parlvotes_lh!$A$11:$ZZ$200,106,FALSE)=0,"",VLOOKUP($A105,parlvotes_lh!$A$11:$ZZ$200,106,FALSE)))</f>
        <v/>
      </c>
      <c r="P105" s="194" t="str">
        <f>IF(ISERROR(VLOOKUP($A105,parlvotes_lh!$A$11:$ZZ$200,126,FALSE))=TRUE,"",IF(VLOOKUP($A105,parlvotes_lh!$A$11:$ZZ$200,126,FALSE)=0,"",VLOOKUP($A105,parlvotes_lh!$A$11:$ZZ$200,126,FALSE)))</f>
        <v/>
      </c>
      <c r="Q105" s="195" t="str">
        <f>IF(ISERROR(VLOOKUP($A105,parlvotes_lh!$A$11:$ZZ$200,146,FALSE))=TRUE,"",IF(VLOOKUP($A105,parlvotes_lh!$A$11:$ZZ$200,146,FALSE)=0,"",VLOOKUP($A105,parlvotes_lh!$A$11:$ZZ$200,146,FALSE)))</f>
        <v/>
      </c>
      <c r="R105" s="195" t="str">
        <f>IF(ISERROR(VLOOKUP($A105,parlvotes_lh!$A$11:$ZZ$200,166,FALSE))=TRUE,"",IF(VLOOKUP($A105,parlvotes_lh!$A$11:$ZZ$200,166,FALSE)=0,"",VLOOKUP($A105,parlvotes_lh!$A$11:$ZZ$200,166,FALSE)))</f>
        <v/>
      </c>
      <c r="S105" s="195" t="str">
        <f>IF(ISERROR(VLOOKUP($A105,parlvotes_lh!$A$11:$ZZ$200,186,FALSE))=TRUE,"",IF(VLOOKUP($A105,parlvotes_lh!$A$11:$ZZ$200,186,FALSE)=0,"",VLOOKUP($A105,parlvotes_lh!$A$11:$ZZ$200,186,FALSE)))</f>
        <v/>
      </c>
      <c r="T105" s="195" t="str">
        <f>IF(ISERROR(VLOOKUP($A105,parlvotes_lh!$A$11:$ZZ$200,206,FALSE))=TRUE,"",IF(VLOOKUP($A105,parlvotes_lh!$A$11:$ZZ$200,206,FALSE)=0,"",VLOOKUP($A105,parlvotes_lh!$A$11:$ZZ$200,206,FALSE)))</f>
        <v/>
      </c>
      <c r="U105" s="195" t="str">
        <f>IF(ISERROR(VLOOKUP($A105,parlvotes_lh!$A$11:$ZZ$200,226,FALSE))=TRUE,"",IF(VLOOKUP($A105,parlvotes_lh!$A$11:$ZZ$200,226,FALSE)=0,"",VLOOKUP($A105,parlvotes_lh!$A$11:$ZZ$200,226,FALSE)))</f>
        <v/>
      </c>
      <c r="V105" s="195" t="str">
        <f>IF(ISERROR(VLOOKUP($A105,parlvotes_lh!$A$11:$ZZ$200,246,FALSE))=TRUE,"",IF(VLOOKUP($A105,parlvotes_lh!$A$11:$ZZ$200,246,FALSE)=0,"",VLOOKUP($A105,parlvotes_lh!$A$11:$ZZ$200,246,FALSE)))</f>
        <v/>
      </c>
      <c r="W105" s="195" t="str">
        <f>IF(ISERROR(VLOOKUP($A105,parlvotes_lh!$A$11:$ZZ$200,266,FALSE))=TRUE,"",IF(VLOOKUP($A105,parlvotes_lh!$A$11:$ZZ$200,266,FALSE)=0,"",VLOOKUP($A105,parlvotes_lh!$A$11:$ZZ$200,266,FALSE)))</f>
        <v/>
      </c>
      <c r="X105" s="195" t="str">
        <f>IF(ISERROR(VLOOKUP($A105,parlvotes_lh!$A$11:$ZZ$200,286,FALSE))=TRUE,"",IF(VLOOKUP($A105,parlvotes_lh!$A$11:$ZZ$200,286,FALSE)=0,"",VLOOKUP($A105,parlvotes_lh!$A$11:$ZZ$200,286,FALSE)))</f>
        <v/>
      </c>
      <c r="Y105" s="195" t="str">
        <f>IF(ISERROR(VLOOKUP($A105,parlvotes_lh!$A$11:$ZZ$200,306,FALSE))=TRUE,"",IF(VLOOKUP($A105,parlvotes_lh!$A$11:$ZZ$200,306,FALSE)=0,"",VLOOKUP($A105,parlvotes_lh!$A$11:$ZZ$200,306,FALSE)))</f>
        <v/>
      </c>
      <c r="Z105" s="195" t="str">
        <f>IF(ISERROR(VLOOKUP($A105,parlvotes_lh!$A$11:$ZZ$200,326,FALSE))=TRUE,"",IF(VLOOKUP($A105,parlvotes_lh!$A$11:$ZZ$200,326,FALSE)=0,"",VLOOKUP($A105,parlvotes_lh!$A$11:$ZZ$200,326,FALSE)))</f>
        <v/>
      </c>
      <c r="AA105" s="195" t="str">
        <f>IF(ISERROR(VLOOKUP($A105,parlvotes_lh!$A$11:$ZZ$200,346,FALSE))=TRUE,"",IF(VLOOKUP($A105,parlvotes_lh!$A$11:$ZZ$200,346,FALSE)=0,"",VLOOKUP($A105,parlvotes_lh!$A$11:$ZZ$200,346,FALSE)))</f>
        <v/>
      </c>
      <c r="AB105" s="195" t="str">
        <f>IF(ISERROR(VLOOKUP($A105,parlvotes_lh!$A$11:$ZZ$200,366,FALSE))=TRUE,"",IF(VLOOKUP($A105,parlvotes_lh!$A$11:$ZZ$200,366,FALSE)=0,"",VLOOKUP($A105,parlvotes_lh!$A$11:$ZZ$200,366,FALSE)))</f>
        <v/>
      </c>
      <c r="AC105" s="195" t="str">
        <f>IF(ISERROR(VLOOKUP($A105,parlvotes_lh!$A$11:$ZZ$200,386,FALSE))=TRUE,"",IF(VLOOKUP($A105,parlvotes_lh!$A$11:$ZZ$200,386,FALSE)=0,"",VLOOKUP($A105,parlvotes_lh!$A$11:$ZZ$200,386,FALSE)))</f>
        <v/>
      </c>
    </row>
    <row r="106" spans="1:29" ht="13.5" customHeight="1">
      <c r="A106" s="189"/>
      <c r="B106" s="101" t="str">
        <f>IF(A106="","",MID(info_weblinks!$C$3,32,3))</f>
        <v/>
      </c>
      <c r="C106" s="101" t="str">
        <f>IF(info_parties!G106="","",info_parties!G106)</f>
        <v/>
      </c>
      <c r="D106" s="101" t="str">
        <f>IF(info_parties!K106="","",info_parties!K106)</f>
        <v/>
      </c>
      <c r="E106" s="101" t="str">
        <f>IF(info_parties!H106="","",info_parties!H106)</f>
        <v/>
      </c>
      <c r="F106" s="190" t="str">
        <f t="shared" si="12"/>
        <v/>
      </c>
      <c r="G106" s="191" t="str">
        <f t="shared" si="13"/>
        <v/>
      </c>
      <c r="H106" s="192" t="str">
        <f t="shared" si="14"/>
        <v/>
      </c>
      <c r="I106" s="193" t="str">
        <f t="shared" si="15"/>
        <v/>
      </c>
      <c r="J106" s="194" t="str">
        <f>IF(ISERROR(VLOOKUP($A106,parlvotes_lh!$A$11:$ZZ$200,6,FALSE))=TRUE,"",IF(VLOOKUP($A106,parlvotes_lh!$A$11:$ZZ$200,6,FALSE)=0,"",VLOOKUP($A106,parlvotes_lh!$A$11:$ZZ$200,6,FALSE)))</f>
        <v/>
      </c>
      <c r="K106" s="194" t="str">
        <f>IF(ISERROR(VLOOKUP($A106,parlvotes_lh!$A$11:$ZZ$200,26,FALSE))=TRUE,"",IF(VLOOKUP($A106,parlvotes_lh!$A$11:$ZZ$200,26,FALSE)=0,"",VLOOKUP($A106,parlvotes_lh!$A$11:$ZZ$200,26,FALSE)))</f>
        <v/>
      </c>
      <c r="L106" s="194" t="str">
        <f>IF(ISERROR(VLOOKUP($A106,parlvotes_lh!$A$11:$ZZ$200,46,FALSE))=TRUE,"",IF(VLOOKUP($A106,parlvotes_lh!$A$11:$ZZ$200,46,FALSE)=0,"",VLOOKUP($A106,parlvotes_lh!$A$11:$ZZ$200,46,FALSE)))</f>
        <v/>
      </c>
      <c r="M106" s="194" t="str">
        <f>IF(ISERROR(VLOOKUP($A106,parlvotes_lh!$A$11:$ZZ$200,66,FALSE))=TRUE,"",IF(VLOOKUP($A106,parlvotes_lh!$A$11:$ZZ$200,66,FALSE)=0,"",VLOOKUP($A106,parlvotes_lh!$A$11:$ZZ$200,66,FALSE)))</f>
        <v/>
      </c>
      <c r="N106" s="194" t="str">
        <f>IF(ISERROR(VLOOKUP($A106,parlvotes_lh!$A$11:$ZZ$200,86,FALSE))=TRUE,"",IF(VLOOKUP($A106,parlvotes_lh!$A$11:$ZZ$200,86,FALSE)=0,"",VLOOKUP($A106,parlvotes_lh!$A$11:$ZZ$200,86,FALSE)))</f>
        <v/>
      </c>
      <c r="O106" s="194" t="str">
        <f>IF(ISERROR(VLOOKUP($A106,parlvotes_lh!$A$11:$ZZ$200,106,FALSE))=TRUE,"",IF(VLOOKUP($A106,parlvotes_lh!$A$11:$ZZ$200,106,FALSE)=0,"",VLOOKUP($A106,parlvotes_lh!$A$11:$ZZ$200,106,FALSE)))</f>
        <v/>
      </c>
      <c r="P106" s="194" t="str">
        <f>IF(ISERROR(VLOOKUP($A106,parlvotes_lh!$A$11:$ZZ$200,126,FALSE))=TRUE,"",IF(VLOOKUP($A106,parlvotes_lh!$A$11:$ZZ$200,126,FALSE)=0,"",VLOOKUP($A106,parlvotes_lh!$A$11:$ZZ$200,126,FALSE)))</f>
        <v/>
      </c>
      <c r="Q106" s="195" t="str">
        <f>IF(ISERROR(VLOOKUP($A106,parlvotes_lh!$A$11:$ZZ$200,146,FALSE))=TRUE,"",IF(VLOOKUP($A106,parlvotes_lh!$A$11:$ZZ$200,146,FALSE)=0,"",VLOOKUP($A106,parlvotes_lh!$A$11:$ZZ$200,146,FALSE)))</f>
        <v/>
      </c>
      <c r="R106" s="195" t="str">
        <f>IF(ISERROR(VLOOKUP($A106,parlvotes_lh!$A$11:$ZZ$200,166,FALSE))=TRUE,"",IF(VLOOKUP($A106,parlvotes_lh!$A$11:$ZZ$200,166,FALSE)=0,"",VLOOKUP($A106,parlvotes_lh!$A$11:$ZZ$200,166,FALSE)))</f>
        <v/>
      </c>
      <c r="S106" s="195" t="str">
        <f>IF(ISERROR(VLOOKUP($A106,parlvotes_lh!$A$11:$ZZ$200,186,FALSE))=TRUE,"",IF(VLOOKUP($A106,parlvotes_lh!$A$11:$ZZ$200,186,FALSE)=0,"",VLOOKUP($A106,parlvotes_lh!$A$11:$ZZ$200,186,FALSE)))</f>
        <v/>
      </c>
      <c r="T106" s="195" t="str">
        <f>IF(ISERROR(VLOOKUP($A106,parlvotes_lh!$A$11:$ZZ$200,206,FALSE))=TRUE,"",IF(VLOOKUP($A106,parlvotes_lh!$A$11:$ZZ$200,206,FALSE)=0,"",VLOOKUP($A106,parlvotes_lh!$A$11:$ZZ$200,206,FALSE)))</f>
        <v/>
      </c>
      <c r="U106" s="195" t="str">
        <f>IF(ISERROR(VLOOKUP($A106,parlvotes_lh!$A$11:$ZZ$200,226,FALSE))=TRUE,"",IF(VLOOKUP($A106,parlvotes_lh!$A$11:$ZZ$200,226,FALSE)=0,"",VLOOKUP($A106,parlvotes_lh!$A$11:$ZZ$200,226,FALSE)))</f>
        <v/>
      </c>
      <c r="V106" s="195" t="str">
        <f>IF(ISERROR(VLOOKUP($A106,parlvotes_lh!$A$11:$ZZ$200,246,FALSE))=TRUE,"",IF(VLOOKUP($A106,parlvotes_lh!$A$11:$ZZ$200,246,FALSE)=0,"",VLOOKUP($A106,parlvotes_lh!$A$11:$ZZ$200,246,FALSE)))</f>
        <v/>
      </c>
      <c r="W106" s="195" t="str">
        <f>IF(ISERROR(VLOOKUP($A106,parlvotes_lh!$A$11:$ZZ$200,266,FALSE))=TRUE,"",IF(VLOOKUP($A106,parlvotes_lh!$A$11:$ZZ$200,266,FALSE)=0,"",VLOOKUP($A106,parlvotes_lh!$A$11:$ZZ$200,266,FALSE)))</f>
        <v/>
      </c>
      <c r="X106" s="195" t="str">
        <f>IF(ISERROR(VLOOKUP($A106,parlvotes_lh!$A$11:$ZZ$200,286,FALSE))=TRUE,"",IF(VLOOKUP($A106,parlvotes_lh!$A$11:$ZZ$200,286,FALSE)=0,"",VLOOKUP($A106,parlvotes_lh!$A$11:$ZZ$200,286,FALSE)))</f>
        <v/>
      </c>
      <c r="Y106" s="195" t="str">
        <f>IF(ISERROR(VLOOKUP($A106,parlvotes_lh!$A$11:$ZZ$200,306,FALSE))=TRUE,"",IF(VLOOKUP($A106,parlvotes_lh!$A$11:$ZZ$200,306,FALSE)=0,"",VLOOKUP($A106,parlvotes_lh!$A$11:$ZZ$200,306,FALSE)))</f>
        <v/>
      </c>
      <c r="Z106" s="195" t="str">
        <f>IF(ISERROR(VLOOKUP($A106,parlvotes_lh!$A$11:$ZZ$200,326,FALSE))=TRUE,"",IF(VLOOKUP($A106,parlvotes_lh!$A$11:$ZZ$200,326,FALSE)=0,"",VLOOKUP($A106,parlvotes_lh!$A$11:$ZZ$200,326,FALSE)))</f>
        <v/>
      </c>
      <c r="AA106" s="195" t="str">
        <f>IF(ISERROR(VLOOKUP($A106,parlvotes_lh!$A$11:$ZZ$200,346,FALSE))=TRUE,"",IF(VLOOKUP($A106,parlvotes_lh!$A$11:$ZZ$200,346,FALSE)=0,"",VLOOKUP($A106,parlvotes_lh!$A$11:$ZZ$200,346,FALSE)))</f>
        <v/>
      </c>
      <c r="AB106" s="195" t="str">
        <f>IF(ISERROR(VLOOKUP($A106,parlvotes_lh!$A$11:$ZZ$200,366,FALSE))=TRUE,"",IF(VLOOKUP($A106,parlvotes_lh!$A$11:$ZZ$200,366,FALSE)=0,"",VLOOKUP($A106,parlvotes_lh!$A$11:$ZZ$200,366,FALSE)))</f>
        <v/>
      </c>
      <c r="AC106" s="195" t="str">
        <f>IF(ISERROR(VLOOKUP($A106,parlvotes_lh!$A$11:$ZZ$200,386,FALSE))=TRUE,"",IF(VLOOKUP($A106,parlvotes_lh!$A$11:$ZZ$200,386,FALSE)=0,"",VLOOKUP($A106,parlvotes_lh!$A$11:$ZZ$200,386,FALSE)))</f>
        <v/>
      </c>
    </row>
    <row r="107" spans="1:29" ht="13.5" customHeight="1">
      <c r="A107" s="189"/>
      <c r="B107" s="101" t="str">
        <f>IF(A107="","",MID(info_weblinks!$C$3,32,3))</f>
        <v/>
      </c>
      <c r="C107" s="101" t="str">
        <f>IF(info_parties!G107="","",info_parties!G107)</f>
        <v/>
      </c>
      <c r="D107" s="101" t="str">
        <f>IF(info_parties!K107="","",info_parties!K107)</f>
        <v/>
      </c>
      <c r="E107" s="101" t="str">
        <f>IF(info_parties!H107="","",info_parties!H107)</f>
        <v/>
      </c>
      <c r="F107" s="190" t="str">
        <f t="shared" si="12"/>
        <v/>
      </c>
      <c r="G107" s="191" t="str">
        <f t="shared" si="13"/>
        <v/>
      </c>
      <c r="H107" s="192" t="str">
        <f t="shared" si="14"/>
        <v/>
      </c>
      <c r="I107" s="193" t="str">
        <f t="shared" si="15"/>
        <v/>
      </c>
      <c r="J107" s="194" t="str">
        <f>IF(ISERROR(VLOOKUP($A107,parlvotes_lh!$A$11:$ZZ$200,6,FALSE))=TRUE,"",IF(VLOOKUP($A107,parlvotes_lh!$A$11:$ZZ$200,6,FALSE)=0,"",VLOOKUP($A107,parlvotes_lh!$A$11:$ZZ$200,6,FALSE)))</f>
        <v/>
      </c>
      <c r="K107" s="194" t="str">
        <f>IF(ISERROR(VLOOKUP($A107,parlvotes_lh!$A$11:$ZZ$200,26,FALSE))=TRUE,"",IF(VLOOKUP($A107,parlvotes_lh!$A$11:$ZZ$200,26,FALSE)=0,"",VLOOKUP($A107,parlvotes_lh!$A$11:$ZZ$200,26,FALSE)))</f>
        <v/>
      </c>
      <c r="L107" s="194" t="str">
        <f>IF(ISERROR(VLOOKUP($A107,parlvotes_lh!$A$11:$ZZ$200,46,FALSE))=TRUE,"",IF(VLOOKUP($A107,parlvotes_lh!$A$11:$ZZ$200,46,FALSE)=0,"",VLOOKUP($A107,parlvotes_lh!$A$11:$ZZ$200,46,FALSE)))</f>
        <v/>
      </c>
      <c r="M107" s="194" t="str">
        <f>IF(ISERROR(VLOOKUP($A107,parlvotes_lh!$A$11:$ZZ$200,66,FALSE))=TRUE,"",IF(VLOOKUP($A107,parlvotes_lh!$A$11:$ZZ$200,66,FALSE)=0,"",VLOOKUP($A107,parlvotes_lh!$A$11:$ZZ$200,66,FALSE)))</f>
        <v/>
      </c>
      <c r="N107" s="194" t="str">
        <f>IF(ISERROR(VLOOKUP($A107,parlvotes_lh!$A$11:$ZZ$200,86,FALSE))=TRUE,"",IF(VLOOKUP($A107,parlvotes_lh!$A$11:$ZZ$200,86,FALSE)=0,"",VLOOKUP($A107,parlvotes_lh!$A$11:$ZZ$200,86,FALSE)))</f>
        <v/>
      </c>
      <c r="O107" s="194" t="str">
        <f>IF(ISERROR(VLOOKUP($A107,parlvotes_lh!$A$11:$ZZ$200,106,FALSE))=TRUE,"",IF(VLOOKUP($A107,parlvotes_lh!$A$11:$ZZ$200,106,FALSE)=0,"",VLOOKUP($A107,parlvotes_lh!$A$11:$ZZ$200,106,FALSE)))</f>
        <v/>
      </c>
      <c r="P107" s="194" t="str">
        <f>IF(ISERROR(VLOOKUP($A107,parlvotes_lh!$A$11:$ZZ$200,126,FALSE))=TRUE,"",IF(VLOOKUP($A107,parlvotes_lh!$A$11:$ZZ$200,126,FALSE)=0,"",VLOOKUP($A107,parlvotes_lh!$A$11:$ZZ$200,126,FALSE)))</f>
        <v/>
      </c>
      <c r="Q107" s="195" t="str">
        <f>IF(ISERROR(VLOOKUP($A107,parlvotes_lh!$A$11:$ZZ$200,146,FALSE))=TRUE,"",IF(VLOOKUP($A107,parlvotes_lh!$A$11:$ZZ$200,146,FALSE)=0,"",VLOOKUP($A107,parlvotes_lh!$A$11:$ZZ$200,146,FALSE)))</f>
        <v/>
      </c>
      <c r="R107" s="195" t="str">
        <f>IF(ISERROR(VLOOKUP($A107,parlvotes_lh!$A$11:$ZZ$200,166,FALSE))=TRUE,"",IF(VLOOKUP($A107,parlvotes_lh!$A$11:$ZZ$200,166,FALSE)=0,"",VLOOKUP($A107,parlvotes_lh!$A$11:$ZZ$200,166,FALSE)))</f>
        <v/>
      </c>
      <c r="S107" s="195" t="str">
        <f>IF(ISERROR(VLOOKUP($A107,parlvotes_lh!$A$11:$ZZ$200,186,FALSE))=TRUE,"",IF(VLOOKUP($A107,parlvotes_lh!$A$11:$ZZ$200,186,FALSE)=0,"",VLOOKUP($A107,parlvotes_lh!$A$11:$ZZ$200,186,FALSE)))</f>
        <v/>
      </c>
      <c r="T107" s="195" t="str">
        <f>IF(ISERROR(VLOOKUP($A107,parlvotes_lh!$A$11:$ZZ$200,206,FALSE))=TRUE,"",IF(VLOOKUP($A107,parlvotes_lh!$A$11:$ZZ$200,206,FALSE)=0,"",VLOOKUP($A107,parlvotes_lh!$A$11:$ZZ$200,206,FALSE)))</f>
        <v/>
      </c>
      <c r="U107" s="195" t="str">
        <f>IF(ISERROR(VLOOKUP($A107,parlvotes_lh!$A$11:$ZZ$200,226,FALSE))=TRUE,"",IF(VLOOKUP($A107,parlvotes_lh!$A$11:$ZZ$200,226,FALSE)=0,"",VLOOKUP($A107,parlvotes_lh!$A$11:$ZZ$200,226,FALSE)))</f>
        <v/>
      </c>
      <c r="V107" s="195" t="str">
        <f>IF(ISERROR(VLOOKUP($A107,parlvotes_lh!$A$11:$ZZ$200,246,FALSE))=TRUE,"",IF(VLOOKUP($A107,parlvotes_lh!$A$11:$ZZ$200,246,FALSE)=0,"",VLOOKUP($A107,parlvotes_lh!$A$11:$ZZ$200,246,FALSE)))</f>
        <v/>
      </c>
      <c r="W107" s="195" t="str">
        <f>IF(ISERROR(VLOOKUP($A107,parlvotes_lh!$A$11:$ZZ$200,266,FALSE))=TRUE,"",IF(VLOOKUP($A107,parlvotes_lh!$A$11:$ZZ$200,266,FALSE)=0,"",VLOOKUP($A107,parlvotes_lh!$A$11:$ZZ$200,266,FALSE)))</f>
        <v/>
      </c>
      <c r="X107" s="195" t="str">
        <f>IF(ISERROR(VLOOKUP($A107,parlvotes_lh!$A$11:$ZZ$200,286,FALSE))=TRUE,"",IF(VLOOKUP($A107,parlvotes_lh!$A$11:$ZZ$200,286,FALSE)=0,"",VLOOKUP($A107,parlvotes_lh!$A$11:$ZZ$200,286,FALSE)))</f>
        <v/>
      </c>
      <c r="Y107" s="195" t="str">
        <f>IF(ISERROR(VLOOKUP($A107,parlvotes_lh!$A$11:$ZZ$200,306,FALSE))=TRUE,"",IF(VLOOKUP($A107,parlvotes_lh!$A$11:$ZZ$200,306,FALSE)=0,"",VLOOKUP($A107,parlvotes_lh!$A$11:$ZZ$200,306,FALSE)))</f>
        <v/>
      </c>
      <c r="Z107" s="195" t="str">
        <f>IF(ISERROR(VLOOKUP($A107,parlvotes_lh!$A$11:$ZZ$200,326,FALSE))=TRUE,"",IF(VLOOKUP($A107,parlvotes_lh!$A$11:$ZZ$200,326,FALSE)=0,"",VLOOKUP($A107,parlvotes_lh!$A$11:$ZZ$200,326,FALSE)))</f>
        <v/>
      </c>
      <c r="AA107" s="195" t="str">
        <f>IF(ISERROR(VLOOKUP($A107,parlvotes_lh!$A$11:$ZZ$200,346,FALSE))=TRUE,"",IF(VLOOKUP($A107,parlvotes_lh!$A$11:$ZZ$200,346,FALSE)=0,"",VLOOKUP($A107,parlvotes_lh!$A$11:$ZZ$200,346,FALSE)))</f>
        <v/>
      </c>
      <c r="AB107" s="195" t="str">
        <f>IF(ISERROR(VLOOKUP($A107,parlvotes_lh!$A$11:$ZZ$200,366,FALSE))=TRUE,"",IF(VLOOKUP($A107,parlvotes_lh!$A$11:$ZZ$200,366,FALSE)=0,"",VLOOKUP($A107,parlvotes_lh!$A$11:$ZZ$200,366,FALSE)))</f>
        <v/>
      </c>
      <c r="AC107" s="195" t="str">
        <f>IF(ISERROR(VLOOKUP($A107,parlvotes_lh!$A$11:$ZZ$200,386,FALSE))=TRUE,"",IF(VLOOKUP($A107,parlvotes_lh!$A$11:$ZZ$200,386,FALSE)=0,"",VLOOKUP($A107,parlvotes_lh!$A$11:$ZZ$200,386,FALSE)))</f>
        <v/>
      </c>
    </row>
    <row r="108" spans="1:29" ht="13.5" customHeight="1">
      <c r="A108" s="189"/>
      <c r="B108" s="101" t="str">
        <f>IF(A108="","",MID(info_weblinks!$C$3,32,3))</f>
        <v/>
      </c>
      <c r="C108" s="101" t="str">
        <f>IF(info_parties!G108="","",info_parties!G108)</f>
        <v/>
      </c>
      <c r="D108" s="101" t="str">
        <f>IF(info_parties!K108="","",info_parties!K108)</f>
        <v/>
      </c>
      <c r="E108" s="101" t="str">
        <f>IF(info_parties!H108="","",info_parties!H108)</f>
        <v/>
      </c>
      <c r="F108" s="190" t="str">
        <f t="shared" si="12"/>
        <v/>
      </c>
      <c r="G108" s="191" t="str">
        <f t="shared" si="13"/>
        <v/>
      </c>
      <c r="H108" s="192" t="str">
        <f t="shared" si="14"/>
        <v/>
      </c>
      <c r="I108" s="193" t="str">
        <f t="shared" si="15"/>
        <v/>
      </c>
      <c r="J108" s="194" t="str">
        <f>IF(ISERROR(VLOOKUP($A108,parlvotes_lh!$A$11:$ZZ$200,6,FALSE))=TRUE,"",IF(VLOOKUP($A108,parlvotes_lh!$A$11:$ZZ$200,6,FALSE)=0,"",VLOOKUP($A108,parlvotes_lh!$A$11:$ZZ$200,6,FALSE)))</f>
        <v/>
      </c>
      <c r="K108" s="194" t="str">
        <f>IF(ISERROR(VLOOKUP($A108,parlvotes_lh!$A$11:$ZZ$200,26,FALSE))=TRUE,"",IF(VLOOKUP($A108,parlvotes_lh!$A$11:$ZZ$200,26,FALSE)=0,"",VLOOKUP($A108,parlvotes_lh!$A$11:$ZZ$200,26,FALSE)))</f>
        <v/>
      </c>
      <c r="L108" s="194" t="str">
        <f>IF(ISERROR(VLOOKUP($A108,parlvotes_lh!$A$11:$ZZ$200,46,FALSE))=TRUE,"",IF(VLOOKUP($A108,parlvotes_lh!$A$11:$ZZ$200,46,FALSE)=0,"",VLOOKUP($A108,parlvotes_lh!$A$11:$ZZ$200,46,FALSE)))</f>
        <v/>
      </c>
      <c r="M108" s="194" t="str">
        <f>IF(ISERROR(VLOOKUP($A108,parlvotes_lh!$A$11:$ZZ$200,66,FALSE))=TRUE,"",IF(VLOOKUP($A108,parlvotes_lh!$A$11:$ZZ$200,66,FALSE)=0,"",VLOOKUP($A108,parlvotes_lh!$A$11:$ZZ$200,66,FALSE)))</f>
        <v/>
      </c>
      <c r="N108" s="194" t="str">
        <f>IF(ISERROR(VLOOKUP($A108,parlvotes_lh!$A$11:$ZZ$200,86,FALSE))=TRUE,"",IF(VLOOKUP($A108,parlvotes_lh!$A$11:$ZZ$200,86,FALSE)=0,"",VLOOKUP($A108,parlvotes_lh!$A$11:$ZZ$200,86,FALSE)))</f>
        <v/>
      </c>
      <c r="O108" s="194" t="str">
        <f>IF(ISERROR(VLOOKUP($A108,parlvotes_lh!$A$11:$ZZ$200,106,FALSE))=TRUE,"",IF(VLOOKUP($A108,parlvotes_lh!$A$11:$ZZ$200,106,FALSE)=0,"",VLOOKUP($A108,parlvotes_lh!$A$11:$ZZ$200,106,FALSE)))</f>
        <v/>
      </c>
      <c r="P108" s="194" t="str">
        <f>IF(ISERROR(VLOOKUP($A108,parlvotes_lh!$A$11:$ZZ$200,126,FALSE))=TRUE,"",IF(VLOOKUP($A108,parlvotes_lh!$A$11:$ZZ$200,126,FALSE)=0,"",VLOOKUP($A108,parlvotes_lh!$A$11:$ZZ$200,126,FALSE)))</f>
        <v/>
      </c>
      <c r="Q108" s="195" t="str">
        <f>IF(ISERROR(VLOOKUP($A108,parlvotes_lh!$A$11:$ZZ$200,146,FALSE))=TRUE,"",IF(VLOOKUP($A108,parlvotes_lh!$A$11:$ZZ$200,146,FALSE)=0,"",VLOOKUP($A108,parlvotes_lh!$A$11:$ZZ$200,146,FALSE)))</f>
        <v/>
      </c>
      <c r="R108" s="195" t="str">
        <f>IF(ISERROR(VLOOKUP($A108,parlvotes_lh!$A$11:$ZZ$200,166,FALSE))=TRUE,"",IF(VLOOKUP($A108,parlvotes_lh!$A$11:$ZZ$200,166,FALSE)=0,"",VLOOKUP($A108,parlvotes_lh!$A$11:$ZZ$200,166,FALSE)))</f>
        <v/>
      </c>
      <c r="S108" s="195" t="str">
        <f>IF(ISERROR(VLOOKUP($A108,parlvotes_lh!$A$11:$ZZ$200,186,FALSE))=TRUE,"",IF(VLOOKUP($A108,parlvotes_lh!$A$11:$ZZ$200,186,FALSE)=0,"",VLOOKUP($A108,parlvotes_lh!$A$11:$ZZ$200,186,FALSE)))</f>
        <v/>
      </c>
      <c r="T108" s="195" t="str">
        <f>IF(ISERROR(VLOOKUP($A108,parlvotes_lh!$A$11:$ZZ$200,206,FALSE))=TRUE,"",IF(VLOOKUP($A108,parlvotes_lh!$A$11:$ZZ$200,206,FALSE)=0,"",VLOOKUP($A108,parlvotes_lh!$A$11:$ZZ$200,206,FALSE)))</f>
        <v/>
      </c>
      <c r="U108" s="195" t="str">
        <f>IF(ISERROR(VLOOKUP($A108,parlvotes_lh!$A$11:$ZZ$200,226,FALSE))=TRUE,"",IF(VLOOKUP($A108,parlvotes_lh!$A$11:$ZZ$200,226,FALSE)=0,"",VLOOKUP($A108,parlvotes_lh!$A$11:$ZZ$200,226,FALSE)))</f>
        <v/>
      </c>
      <c r="V108" s="195" t="str">
        <f>IF(ISERROR(VLOOKUP($A108,parlvotes_lh!$A$11:$ZZ$200,246,FALSE))=TRUE,"",IF(VLOOKUP($A108,parlvotes_lh!$A$11:$ZZ$200,246,FALSE)=0,"",VLOOKUP($A108,parlvotes_lh!$A$11:$ZZ$200,246,FALSE)))</f>
        <v/>
      </c>
      <c r="W108" s="195" t="str">
        <f>IF(ISERROR(VLOOKUP($A108,parlvotes_lh!$A$11:$ZZ$200,266,FALSE))=TRUE,"",IF(VLOOKUP($A108,parlvotes_lh!$A$11:$ZZ$200,266,FALSE)=0,"",VLOOKUP($A108,parlvotes_lh!$A$11:$ZZ$200,266,FALSE)))</f>
        <v/>
      </c>
      <c r="X108" s="195" t="str">
        <f>IF(ISERROR(VLOOKUP($A108,parlvotes_lh!$A$11:$ZZ$200,286,FALSE))=TRUE,"",IF(VLOOKUP($A108,parlvotes_lh!$A$11:$ZZ$200,286,FALSE)=0,"",VLOOKUP($A108,parlvotes_lh!$A$11:$ZZ$200,286,FALSE)))</f>
        <v/>
      </c>
      <c r="Y108" s="195" t="str">
        <f>IF(ISERROR(VLOOKUP($A108,parlvotes_lh!$A$11:$ZZ$200,306,FALSE))=TRUE,"",IF(VLOOKUP($A108,parlvotes_lh!$A$11:$ZZ$200,306,FALSE)=0,"",VLOOKUP($A108,parlvotes_lh!$A$11:$ZZ$200,306,FALSE)))</f>
        <v/>
      </c>
      <c r="Z108" s="195" t="str">
        <f>IF(ISERROR(VLOOKUP($A108,parlvotes_lh!$A$11:$ZZ$200,326,FALSE))=TRUE,"",IF(VLOOKUP($A108,parlvotes_lh!$A$11:$ZZ$200,326,FALSE)=0,"",VLOOKUP($A108,parlvotes_lh!$A$11:$ZZ$200,326,FALSE)))</f>
        <v/>
      </c>
      <c r="AA108" s="195" t="str">
        <f>IF(ISERROR(VLOOKUP($A108,parlvotes_lh!$A$11:$ZZ$200,346,FALSE))=TRUE,"",IF(VLOOKUP($A108,parlvotes_lh!$A$11:$ZZ$200,346,FALSE)=0,"",VLOOKUP($A108,parlvotes_lh!$A$11:$ZZ$200,346,FALSE)))</f>
        <v/>
      </c>
      <c r="AB108" s="195" t="str">
        <f>IF(ISERROR(VLOOKUP($A108,parlvotes_lh!$A$11:$ZZ$200,366,FALSE))=TRUE,"",IF(VLOOKUP($A108,parlvotes_lh!$A$11:$ZZ$200,366,FALSE)=0,"",VLOOKUP($A108,parlvotes_lh!$A$11:$ZZ$200,366,FALSE)))</f>
        <v/>
      </c>
      <c r="AC108" s="195" t="str">
        <f>IF(ISERROR(VLOOKUP($A108,parlvotes_lh!$A$11:$ZZ$200,386,FALSE))=TRUE,"",IF(VLOOKUP($A108,parlvotes_lh!$A$11:$ZZ$200,386,FALSE)=0,"",VLOOKUP($A108,parlvotes_lh!$A$11:$ZZ$200,386,FALSE)))</f>
        <v/>
      </c>
    </row>
    <row r="109" spans="1:29" ht="13.5" customHeight="1">
      <c r="A109" s="189"/>
      <c r="B109" s="101" t="str">
        <f>IF(A109="","",MID(info_weblinks!$C$3,32,3))</f>
        <v/>
      </c>
      <c r="C109" s="101" t="str">
        <f>IF(info_parties!G109="","",info_parties!G109)</f>
        <v/>
      </c>
      <c r="D109" s="101" t="str">
        <f>IF(info_parties!K109="","",info_parties!K109)</f>
        <v/>
      </c>
      <c r="E109" s="101" t="str">
        <f>IF(info_parties!H109="","",info_parties!H109)</f>
        <v/>
      </c>
      <c r="F109" s="190" t="str">
        <f t="shared" si="12"/>
        <v/>
      </c>
      <c r="G109" s="191" t="str">
        <f t="shared" si="13"/>
        <v/>
      </c>
      <c r="H109" s="192" t="str">
        <f t="shared" si="14"/>
        <v/>
      </c>
      <c r="I109" s="193" t="str">
        <f t="shared" si="15"/>
        <v/>
      </c>
      <c r="J109" s="194" t="str">
        <f>IF(ISERROR(VLOOKUP($A109,parlvotes_lh!$A$11:$ZZ$200,6,FALSE))=TRUE,"",IF(VLOOKUP($A109,parlvotes_lh!$A$11:$ZZ$200,6,FALSE)=0,"",VLOOKUP($A109,parlvotes_lh!$A$11:$ZZ$200,6,FALSE)))</f>
        <v/>
      </c>
      <c r="K109" s="194" t="str">
        <f>IF(ISERROR(VLOOKUP($A109,parlvotes_lh!$A$11:$ZZ$200,26,FALSE))=TRUE,"",IF(VLOOKUP($A109,parlvotes_lh!$A$11:$ZZ$200,26,FALSE)=0,"",VLOOKUP($A109,parlvotes_lh!$A$11:$ZZ$200,26,FALSE)))</f>
        <v/>
      </c>
      <c r="L109" s="194" t="str">
        <f>IF(ISERROR(VLOOKUP($A109,parlvotes_lh!$A$11:$ZZ$200,46,FALSE))=TRUE,"",IF(VLOOKUP($A109,parlvotes_lh!$A$11:$ZZ$200,46,FALSE)=0,"",VLOOKUP($A109,parlvotes_lh!$A$11:$ZZ$200,46,FALSE)))</f>
        <v/>
      </c>
      <c r="M109" s="194" t="str">
        <f>IF(ISERROR(VLOOKUP($A109,parlvotes_lh!$A$11:$ZZ$200,66,FALSE))=TRUE,"",IF(VLOOKUP($A109,parlvotes_lh!$A$11:$ZZ$200,66,FALSE)=0,"",VLOOKUP($A109,parlvotes_lh!$A$11:$ZZ$200,66,FALSE)))</f>
        <v/>
      </c>
      <c r="N109" s="194" t="str">
        <f>IF(ISERROR(VLOOKUP($A109,parlvotes_lh!$A$11:$ZZ$200,86,FALSE))=TRUE,"",IF(VLOOKUP($A109,parlvotes_lh!$A$11:$ZZ$200,86,FALSE)=0,"",VLOOKUP($A109,parlvotes_lh!$A$11:$ZZ$200,86,FALSE)))</f>
        <v/>
      </c>
      <c r="O109" s="194" t="str">
        <f>IF(ISERROR(VLOOKUP($A109,parlvotes_lh!$A$11:$ZZ$200,106,FALSE))=TRUE,"",IF(VLOOKUP($A109,parlvotes_lh!$A$11:$ZZ$200,106,FALSE)=0,"",VLOOKUP($A109,parlvotes_lh!$A$11:$ZZ$200,106,FALSE)))</f>
        <v/>
      </c>
      <c r="P109" s="194" t="str">
        <f>IF(ISERROR(VLOOKUP($A109,parlvotes_lh!$A$11:$ZZ$200,126,FALSE))=TRUE,"",IF(VLOOKUP($A109,parlvotes_lh!$A$11:$ZZ$200,126,FALSE)=0,"",VLOOKUP($A109,parlvotes_lh!$A$11:$ZZ$200,126,FALSE)))</f>
        <v/>
      </c>
      <c r="Q109" s="195" t="str">
        <f>IF(ISERROR(VLOOKUP($A109,parlvotes_lh!$A$11:$ZZ$200,146,FALSE))=TRUE,"",IF(VLOOKUP($A109,parlvotes_lh!$A$11:$ZZ$200,146,FALSE)=0,"",VLOOKUP($A109,parlvotes_lh!$A$11:$ZZ$200,146,FALSE)))</f>
        <v/>
      </c>
      <c r="R109" s="195" t="str">
        <f>IF(ISERROR(VLOOKUP($A109,parlvotes_lh!$A$11:$ZZ$200,166,FALSE))=TRUE,"",IF(VLOOKUP($A109,parlvotes_lh!$A$11:$ZZ$200,166,FALSE)=0,"",VLOOKUP($A109,parlvotes_lh!$A$11:$ZZ$200,166,FALSE)))</f>
        <v/>
      </c>
      <c r="S109" s="195" t="str">
        <f>IF(ISERROR(VLOOKUP($A109,parlvotes_lh!$A$11:$ZZ$200,186,FALSE))=TRUE,"",IF(VLOOKUP($A109,parlvotes_lh!$A$11:$ZZ$200,186,FALSE)=0,"",VLOOKUP($A109,parlvotes_lh!$A$11:$ZZ$200,186,FALSE)))</f>
        <v/>
      </c>
      <c r="T109" s="195" t="str">
        <f>IF(ISERROR(VLOOKUP($A109,parlvotes_lh!$A$11:$ZZ$200,206,FALSE))=TRUE,"",IF(VLOOKUP($A109,parlvotes_lh!$A$11:$ZZ$200,206,FALSE)=0,"",VLOOKUP($A109,parlvotes_lh!$A$11:$ZZ$200,206,FALSE)))</f>
        <v/>
      </c>
      <c r="U109" s="195" t="str">
        <f>IF(ISERROR(VLOOKUP($A109,parlvotes_lh!$A$11:$ZZ$200,226,FALSE))=TRUE,"",IF(VLOOKUP($A109,parlvotes_lh!$A$11:$ZZ$200,226,FALSE)=0,"",VLOOKUP($A109,parlvotes_lh!$A$11:$ZZ$200,226,FALSE)))</f>
        <v/>
      </c>
      <c r="V109" s="195" t="str">
        <f>IF(ISERROR(VLOOKUP($A109,parlvotes_lh!$A$11:$ZZ$200,246,FALSE))=TRUE,"",IF(VLOOKUP($A109,parlvotes_lh!$A$11:$ZZ$200,246,FALSE)=0,"",VLOOKUP($A109,parlvotes_lh!$A$11:$ZZ$200,246,FALSE)))</f>
        <v/>
      </c>
      <c r="W109" s="195" t="str">
        <f>IF(ISERROR(VLOOKUP($A109,parlvotes_lh!$A$11:$ZZ$200,266,FALSE))=TRUE,"",IF(VLOOKUP($A109,parlvotes_lh!$A$11:$ZZ$200,266,FALSE)=0,"",VLOOKUP($A109,parlvotes_lh!$A$11:$ZZ$200,266,FALSE)))</f>
        <v/>
      </c>
      <c r="X109" s="195" t="str">
        <f>IF(ISERROR(VLOOKUP($A109,parlvotes_lh!$A$11:$ZZ$200,286,FALSE))=TRUE,"",IF(VLOOKUP($A109,parlvotes_lh!$A$11:$ZZ$200,286,FALSE)=0,"",VLOOKUP($A109,parlvotes_lh!$A$11:$ZZ$200,286,FALSE)))</f>
        <v/>
      </c>
      <c r="Y109" s="195" t="str">
        <f>IF(ISERROR(VLOOKUP($A109,parlvotes_lh!$A$11:$ZZ$200,306,FALSE))=TRUE,"",IF(VLOOKUP($A109,parlvotes_lh!$A$11:$ZZ$200,306,FALSE)=0,"",VLOOKUP($A109,parlvotes_lh!$A$11:$ZZ$200,306,FALSE)))</f>
        <v/>
      </c>
      <c r="Z109" s="195" t="str">
        <f>IF(ISERROR(VLOOKUP($A109,parlvotes_lh!$A$11:$ZZ$200,326,FALSE))=TRUE,"",IF(VLOOKUP($A109,parlvotes_lh!$A$11:$ZZ$200,326,FALSE)=0,"",VLOOKUP($A109,parlvotes_lh!$A$11:$ZZ$200,326,FALSE)))</f>
        <v/>
      </c>
      <c r="AA109" s="195" t="str">
        <f>IF(ISERROR(VLOOKUP($A109,parlvotes_lh!$A$11:$ZZ$200,346,FALSE))=TRUE,"",IF(VLOOKUP($A109,parlvotes_lh!$A$11:$ZZ$200,346,FALSE)=0,"",VLOOKUP($A109,parlvotes_lh!$A$11:$ZZ$200,346,FALSE)))</f>
        <v/>
      </c>
      <c r="AB109" s="195" t="str">
        <f>IF(ISERROR(VLOOKUP($A109,parlvotes_lh!$A$11:$ZZ$200,366,FALSE))=TRUE,"",IF(VLOOKUP($A109,parlvotes_lh!$A$11:$ZZ$200,366,FALSE)=0,"",VLOOKUP($A109,parlvotes_lh!$A$11:$ZZ$200,366,FALSE)))</f>
        <v/>
      </c>
      <c r="AC109" s="195" t="str">
        <f>IF(ISERROR(VLOOKUP($A109,parlvotes_lh!$A$11:$ZZ$200,386,FALSE))=TRUE,"",IF(VLOOKUP($A109,parlvotes_lh!$A$11:$ZZ$200,386,FALSE)=0,"",VLOOKUP($A109,parlvotes_lh!$A$11:$ZZ$200,386,FALSE)))</f>
        <v/>
      </c>
    </row>
    <row r="110" spans="1:29" ht="13.5" customHeight="1">
      <c r="A110" s="189"/>
      <c r="B110" s="101" t="str">
        <f>IF(A110="","",MID(info_weblinks!$C$3,32,3))</f>
        <v/>
      </c>
      <c r="C110" s="101" t="str">
        <f>IF(info_parties!G110="","",info_parties!G110)</f>
        <v/>
      </c>
      <c r="D110" s="101" t="str">
        <f>IF(info_parties!K110="","",info_parties!K110)</f>
        <v/>
      </c>
      <c r="E110" s="101" t="str">
        <f>IF(info_parties!H110="","",info_parties!H110)</f>
        <v/>
      </c>
      <c r="F110" s="190" t="str">
        <f t="shared" si="12"/>
        <v/>
      </c>
      <c r="G110" s="191" t="str">
        <f t="shared" si="13"/>
        <v/>
      </c>
      <c r="H110" s="192" t="str">
        <f t="shared" si="14"/>
        <v/>
      </c>
      <c r="I110" s="193" t="str">
        <f t="shared" si="15"/>
        <v/>
      </c>
      <c r="J110" s="194" t="str">
        <f>IF(ISERROR(VLOOKUP($A110,parlvotes_lh!$A$11:$ZZ$200,6,FALSE))=TRUE,"",IF(VLOOKUP($A110,parlvotes_lh!$A$11:$ZZ$200,6,FALSE)=0,"",VLOOKUP($A110,parlvotes_lh!$A$11:$ZZ$200,6,FALSE)))</f>
        <v/>
      </c>
      <c r="K110" s="194" t="str">
        <f>IF(ISERROR(VLOOKUP($A110,parlvotes_lh!$A$11:$ZZ$200,26,FALSE))=TRUE,"",IF(VLOOKUP($A110,parlvotes_lh!$A$11:$ZZ$200,26,FALSE)=0,"",VLOOKUP($A110,parlvotes_lh!$A$11:$ZZ$200,26,FALSE)))</f>
        <v/>
      </c>
      <c r="L110" s="194" t="str">
        <f>IF(ISERROR(VLOOKUP($A110,parlvotes_lh!$A$11:$ZZ$200,46,FALSE))=TRUE,"",IF(VLOOKUP($A110,parlvotes_lh!$A$11:$ZZ$200,46,FALSE)=0,"",VLOOKUP($A110,parlvotes_lh!$A$11:$ZZ$200,46,FALSE)))</f>
        <v/>
      </c>
      <c r="M110" s="194" t="str">
        <f>IF(ISERROR(VLOOKUP($A110,parlvotes_lh!$A$11:$ZZ$200,66,FALSE))=TRUE,"",IF(VLOOKUP($A110,parlvotes_lh!$A$11:$ZZ$200,66,FALSE)=0,"",VLOOKUP($A110,parlvotes_lh!$A$11:$ZZ$200,66,FALSE)))</f>
        <v/>
      </c>
      <c r="N110" s="194" t="str">
        <f>IF(ISERROR(VLOOKUP($A110,parlvotes_lh!$A$11:$ZZ$200,86,FALSE))=TRUE,"",IF(VLOOKUP($A110,parlvotes_lh!$A$11:$ZZ$200,86,FALSE)=0,"",VLOOKUP($A110,parlvotes_lh!$A$11:$ZZ$200,86,FALSE)))</f>
        <v/>
      </c>
      <c r="O110" s="194" t="str">
        <f>IF(ISERROR(VLOOKUP($A110,parlvotes_lh!$A$11:$ZZ$200,106,FALSE))=TRUE,"",IF(VLOOKUP($A110,parlvotes_lh!$A$11:$ZZ$200,106,FALSE)=0,"",VLOOKUP($A110,parlvotes_lh!$A$11:$ZZ$200,106,FALSE)))</f>
        <v/>
      </c>
      <c r="P110" s="194" t="str">
        <f>IF(ISERROR(VLOOKUP($A110,parlvotes_lh!$A$11:$ZZ$200,126,FALSE))=TRUE,"",IF(VLOOKUP($A110,parlvotes_lh!$A$11:$ZZ$200,126,FALSE)=0,"",VLOOKUP($A110,parlvotes_lh!$A$11:$ZZ$200,126,FALSE)))</f>
        <v/>
      </c>
      <c r="Q110" s="195" t="str">
        <f>IF(ISERROR(VLOOKUP($A110,parlvotes_lh!$A$11:$ZZ$200,146,FALSE))=TRUE,"",IF(VLOOKUP($A110,parlvotes_lh!$A$11:$ZZ$200,146,FALSE)=0,"",VLOOKUP($A110,parlvotes_lh!$A$11:$ZZ$200,146,FALSE)))</f>
        <v/>
      </c>
      <c r="R110" s="195" t="str">
        <f>IF(ISERROR(VLOOKUP($A110,parlvotes_lh!$A$11:$ZZ$200,166,FALSE))=TRUE,"",IF(VLOOKUP($A110,parlvotes_lh!$A$11:$ZZ$200,166,FALSE)=0,"",VLOOKUP($A110,parlvotes_lh!$A$11:$ZZ$200,166,FALSE)))</f>
        <v/>
      </c>
      <c r="S110" s="195" t="str">
        <f>IF(ISERROR(VLOOKUP($A110,parlvotes_lh!$A$11:$ZZ$200,186,FALSE))=TRUE,"",IF(VLOOKUP($A110,parlvotes_lh!$A$11:$ZZ$200,186,FALSE)=0,"",VLOOKUP($A110,parlvotes_lh!$A$11:$ZZ$200,186,FALSE)))</f>
        <v/>
      </c>
      <c r="T110" s="195" t="str">
        <f>IF(ISERROR(VLOOKUP($A110,parlvotes_lh!$A$11:$ZZ$200,206,FALSE))=TRUE,"",IF(VLOOKUP($A110,parlvotes_lh!$A$11:$ZZ$200,206,FALSE)=0,"",VLOOKUP($A110,parlvotes_lh!$A$11:$ZZ$200,206,FALSE)))</f>
        <v/>
      </c>
      <c r="U110" s="195" t="str">
        <f>IF(ISERROR(VLOOKUP($A110,parlvotes_lh!$A$11:$ZZ$200,226,FALSE))=TRUE,"",IF(VLOOKUP($A110,parlvotes_lh!$A$11:$ZZ$200,226,FALSE)=0,"",VLOOKUP($A110,parlvotes_lh!$A$11:$ZZ$200,226,FALSE)))</f>
        <v/>
      </c>
      <c r="V110" s="195" t="str">
        <f>IF(ISERROR(VLOOKUP($A110,parlvotes_lh!$A$11:$ZZ$200,246,FALSE))=TRUE,"",IF(VLOOKUP($A110,parlvotes_lh!$A$11:$ZZ$200,246,FALSE)=0,"",VLOOKUP($A110,parlvotes_lh!$A$11:$ZZ$200,246,FALSE)))</f>
        <v/>
      </c>
      <c r="W110" s="195" t="str">
        <f>IF(ISERROR(VLOOKUP($A110,parlvotes_lh!$A$11:$ZZ$200,266,FALSE))=TRUE,"",IF(VLOOKUP($A110,parlvotes_lh!$A$11:$ZZ$200,266,FALSE)=0,"",VLOOKUP($A110,parlvotes_lh!$A$11:$ZZ$200,266,FALSE)))</f>
        <v/>
      </c>
      <c r="X110" s="195" t="str">
        <f>IF(ISERROR(VLOOKUP($A110,parlvotes_lh!$A$11:$ZZ$200,286,FALSE))=TRUE,"",IF(VLOOKUP($A110,parlvotes_lh!$A$11:$ZZ$200,286,FALSE)=0,"",VLOOKUP($A110,parlvotes_lh!$A$11:$ZZ$200,286,FALSE)))</f>
        <v/>
      </c>
      <c r="Y110" s="195" t="str">
        <f>IF(ISERROR(VLOOKUP($A110,parlvotes_lh!$A$11:$ZZ$200,306,FALSE))=TRUE,"",IF(VLOOKUP($A110,parlvotes_lh!$A$11:$ZZ$200,306,FALSE)=0,"",VLOOKUP($A110,parlvotes_lh!$A$11:$ZZ$200,306,FALSE)))</f>
        <v/>
      </c>
      <c r="Z110" s="195" t="str">
        <f>IF(ISERROR(VLOOKUP($A110,parlvotes_lh!$A$11:$ZZ$200,326,FALSE))=TRUE,"",IF(VLOOKUP($A110,parlvotes_lh!$A$11:$ZZ$200,326,FALSE)=0,"",VLOOKUP($A110,parlvotes_lh!$A$11:$ZZ$200,326,FALSE)))</f>
        <v/>
      </c>
      <c r="AA110" s="195" t="str">
        <f>IF(ISERROR(VLOOKUP($A110,parlvotes_lh!$A$11:$ZZ$200,346,FALSE))=TRUE,"",IF(VLOOKUP($A110,parlvotes_lh!$A$11:$ZZ$200,346,FALSE)=0,"",VLOOKUP($A110,parlvotes_lh!$A$11:$ZZ$200,346,FALSE)))</f>
        <v/>
      </c>
      <c r="AB110" s="195" t="str">
        <f>IF(ISERROR(VLOOKUP($A110,parlvotes_lh!$A$11:$ZZ$200,366,FALSE))=TRUE,"",IF(VLOOKUP($A110,parlvotes_lh!$A$11:$ZZ$200,366,FALSE)=0,"",VLOOKUP($A110,parlvotes_lh!$A$11:$ZZ$200,366,FALSE)))</f>
        <v/>
      </c>
      <c r="AC110" s="195" t="str">
        <f>IF(ISERROR(VLOOKUP($A110,parlvotes_lh!$A$11:$ZZ$200,386,FALSE))=TRUE,"",IF(VLOOKUP($A110,parlvotes_lh!$A$11:$ZZ$200,386,FALSE)=0,"",VLOOKUP($A110,parlvotes_lh!$A$11:$ZZ$200,386,FALSE)))</f>
        <v/>
      </c>
    </row>
    <row r="111" spans="1:29" ht="13.5" customHeight="1">
      <c r="A111" s="189"/>
      <c r="B111" s="101" t="str">
        <f>IF(A111="","",MID(info_weblinks!$C$3,32,3))</f>
        <v/>
      </c>
      <c r="C111" s="101" t="str">
        <f>IF(info_parties!G111="","",info_parties!G111)</f>
        <v/>
      </c>
      <c r="D111" s="101" t="str">
        <f>IF(info_parties!K111="","",info_parties!K111)</f>
        <v/>
      </c>
      <c r="E111" s="101" t="str">
        <f>IF(info_parties!H111="","",info_parties!H111)</f>
        <v/>
      </c>
      <c r="F111" s="190" t="str">
        <f t="shared" si="12"/>
        <v/>
      </c>
      <c r="G111" s="191" t="str">
        <f t="shared" si="13"/>
        <v/>
      </c>
      <c r="H111" s="192" t="str">
        <f t="shared" si="14"/>
        <v/>
      </c>
      <c r="I111" s="193" t="str">
        <f t="shared" si="15"/>
        <v/>
      </c>
      <c r="J111" s="194" t="str">
        <f>IF(ISERROR(VLOOKUP($A111,parlvotes_lh!$A$11:$ZZ$200,6,FALSE))=TRUE,"",IF(VLOOKUP($A111,parlvotes_lh!$A$11:$ZZ$200,6,FALSE)=0,"",VLOOKUP($A111,parlvotes_lh!$A$11:$ZZ$200,6,FALSE)))</f>
        <v/>
      </c>
      <c r="K111" s="194" t="str">
        <f>IF(ISERROR(VLOOKUP($A111,parlvotes_lh!$A$11:$ZZ$200,26,FALSE))=TRUE,"",IF(VLOOKUP($A111,parlvotes_lh!$A$11:$ZZ$200,26,FALSE)=0,"",VLOOKUP($A111,parlvotes_lh!$A$11:$ZZ$200,26,FALSE)))</f>
        <v/>
      </c>
      <c r="L111" s="194" t="str">
        <f>IF(ISERROR(VLOOKUP($A111,parlvotes_lh!$A$11:$ZZ$200,46,FALSE))=TRUE,"",IF(VLOOKUP($A111,parlvotes_lh!$A$11:$ZZ$200,46,FALSE)=0,"",VLOOKUP($A111,parlvotes_lh!$A$11:$ZZ$200,46,FALSE)))</f>
        <v/>
      </c>
      <c r="M111" s="194" t="str">
        <f>IF(ISERROR(VLOOKUP($A111,parlvotes_lh!$A$11:$ZZ$200,66,FALSE))=TRUE,"",IF(VLOOKUP($A111,parlvotes_lh!$A$11:$ZZ$200,66,FALSE)=0,"",VLOOKUP($A111,parlvotes_lh!$A$11:$ZZ$200,66,FALSE)))</f>
        <v/>
      </c>
      <c r="N111" s="194" t="str">
        <f>IF(ISERROR(VLOOKUP($A111,parlvotes_lh!$A$11:$ZZ$200,86,FALSE))=TRUE,"",IF(VLOOKUP($A111,parlvotes_lh!$A$11:$ZZ$200,86,FALSE)=0,"",VLOOKUP($A111,parlvotes_lh!$A$11:$ZZ$200,86,FALSE)))</f>
        <v/>
      </c>
      <c r="O111" s="194" t="str">
        <f>IF(ISERROR(VLOOKUP($A111,parlvotes_lh!$A$11:$ZZ$200,106,FALSE))=TRUE,"",IF(VLOOKUP($A111,parlvotes_lh!$A$11:$ZZ$200,106,FALSE)=0,"",VLOOKUP($A111,parlvotes_lh!$A$11:$ZZ$200,106,FALSE)))</f>
        <v/>
      </c>
      <c r="P111" s="194" t="str">
        <f>IF(ISERROR(VLOOKUP($A111,parlvotes_lh!$A$11:$ZZ$200,126,FALSE))=TRUE,"",IF(VLOOKUP($A111,parlvotes_lh!$A$11:$ZZ$200,126,FALSE)=0,"",VLOOKUP($A111,parlvotes_lh!$A$11:$ZZ$200,126,FALSE)))</f>
        <v/>
      </c>
      <c r="Q111" s="195" t="str">
        <f>IF(ISERROR(VLOOKUP($A111,parlvotes_lh!$A$11:$ZZ$200,146,FALSE))=TRUE,"",IF(VLOOKUP($A111,parlvotes_lh!$A$11:$ZZ$200,146,FALSE)=0,"",VLOOKUP($A111,parlvotes_lh!$A$11:$ZZ$200,146,FALSE)))</f>
        <v/>
      </c>
      <c r="R111" s="195" t="str">
        <f>IF(ISERROR(VLOOKUP($A111,parlvotes_lh!$A$11:$ZZ$200,166,FALSE))=TRUE,"",IF(VLOOKUP($A111,parlvotes_lh!$A$11:$ZZ$200,166,FALSE)=0,"",VLOOKUP($A111,parlvotes_lh!$A$11:$ZZ$200,166,FALSE)))</f>
        <v/>
      </c>
      <c r="S111" s="195" t="str">
        <f>IF(ISERROR(VLOOKUP($A111,parlvotes_lh!$A$11:$ZZ$200,186,FALSE))=TRUE,"",IF(VLOOKUP($A111,parlvotes_lh!$A$11:$ZZ$200,186,FALSE)=0,"",VLOOKUP($A111,parlvotes_lh!$A$11:$ZZ$200,186,FALSE)))</f>
        <v/>
      </c>
      <c r="T111" s="195" t="str">
        <f>IF(ISERROR(VLOOKUP($A111,parlvotes_lh!$A$11:$ZZ$200,206,FALSE))=TRUE,"",IF(VLOOKUP($A111,parlvotes_lh!$A$11:$ZZ$200,206,FALSE)=0,"",VLOOKUP($A111,parlvotes_lh!$A$11:$ZZ$200,206,FALSE)))</f>
        <v/>
      </c>
      <c r="U111" s="195" t="str">
        <f>IF(ISERROR(VLOOKUP($A111,parlvotes_lh!$A$11:$ZZ$200,226,FALSE))=TRUE,"",IF(VLOOKUP($A111,parlvotes_lh!$A$11:$ZZ$200,226,FALSE)=0,"",VLOOKUP($A111,parlvotes_lh!$A$11:$ZZ$200,226,FALSE)))</f>
        <v/>
      </c>
      <c r="V111" s="195" t="str">
        <f>IF(ISERROR(VLOOKUP($A111,parlvotes_lh!$A$11:$ZZ$200,246,FALSE))=TRUE,"",IF(VLOOKUP($A111,parlvotes_lh!$A$11:$ZZ$200,246,FALSE)=0,"",VLOOKUP($A111,parlvotes_lh!$A$11:$ZZ$200,246,FALSE)))</f>
        <v/>
      </c>
      <c r="W111" s="195" t="str">
        <f>IF(ISERROR(VLOOKUP($A111,parlvotes_lh!$A$11:$ZZ$200,266,FALSE))=TRUE,"",IF(VLOOKUP($A111,parlvotes_lh!$A$11:$ZZ$200,266,FALSE)=0,"",VLOOKUP($A111,parlvotes_lh!$A$11:$ZZ$200,266,FALSE)))</f>
        <v/>
      </c>
      <c r="X111" s="195" t="str">
        <f>IF(ISERROR(VLOOKUP($A111,parlvotes_lh!$A$11:$ZZ$200,286,FALSE))=TRUE,"",IF(VLOOKUP($A111,parlvotes_lh!$A$11:$ZZ$200,286,FALSE)=0,"",VLOOKUP($A111,parlvotes_lh!$A$11:$ZZ$200,286,FALSE)))</f>
        <v/>
      </c>
      <c r="Y111" s="195" t="str">
        <f>IF(ISERROR(VLOOKUP($A111,parlvotes_lh!$A$11:$ZZ$200,306,FALSE))=TRUE,"",IF(VLOOKUP($A111,parlvotes_lh!$A$11:$ZZ$200,306,FALSE)=0,"",VLOOKUP($A111,parlvotes_lh!$A$11:$ZZ$200,306,FALSE)))</f>
        <v/>
      </c>
      <c r="Z111" s="195" t="str">
        <f>IF(ISERROR(VLOOKUP($A111,parlvotes_lh!$A$11:$ZZ$200,326,FALSE))=TRUE,"",IF(VLOOKUP($A111,parlvotes_lh!$A$11:$ZZ$200,326,FALSE)=0,"",VLOOKUP($A111,parlvotes_lh!$A$11:$ZZ$200,326,FALSE)))</f>
        <v/>
      </c>
      <c r="AA111" s="195" t="str">
        <f>IF(ISERROR(VLOOKUP($A111,parlvotes_lh!$A$11:$ZZ$200,346,FALSE))=TRUE,"",IF(VLOOKUP($A111,parlvotes_lh!$A$11:$ZZ$200,346,FALSE)=0,"",VLOOKUP($A111,parlvotes_lh!$A$11:$ZZ$200,346,FALSE)))</f>
        <v/>
      </c>
      <c r="AB111" s="195" t="str">
        <f>IF(ISERROR(VLOOKUP($A111,parlvotes_lh!$A$11:$ZZ$200,366,FALSE))=TRUE,"",IF(VLOOKUP($A111,parlvotes_lh!$A$11:$ZZ$200,366,FALSE)=0,"",VLOOKUP($A111,parlvotes_lh!$A$11:$ZZ$200,366,FALSE)))</f>
        <v/>
      </c>
      <c r="AC111" s="195" t="str">
        <f>IF(ISERROR(VLOOKUP($A111,parlvotes_lh!$A$11:$ZZ$200,386,FALSE))=TRUE,"",IF(VLOOKUP($A111,parlvotes_lh!$A$11:$ZZ$200,386,FALSE)=0,"",VLOOKUP($A111,parlvotes_lh!$A$11:$ZZ$200,386,FALSE)))</f>
        <v/>
      </c>
    </row>
    <row r="112" spans="1:29" ht="13.5" customHeight="1">
      <c r="A112" s="189"/>
      <c r="B112" s="101" t="str">
        <f>IF(A112="","",MID(info_weblinks!$C$3,32,3))</f>
        <v/>
      </c>
      <c r="C112" s="101" t="str">
        <f>IF(info_parties!G112="","",info_parties!G112)</f>
        <v/>
      </c>
      <c r="D112" s="101" t="str">
        <f>IF(info_parties!K112="","",info_parties!K112)</f>
        <v/>
      </c>
      <c r="E112" s="101" t="str">
        <f>IF(info_parties!H112="","",info_parties!H112)</f>
        <v/>
      </c>
      <c r="F112" s="190" t="str">
        <f t="shared" si="12"/>
        <v/>
      </c>
      <c r="G112" s="191" t="str">
        <f t="shared" si="13"/>
        <v/>
      </c>
      <c r="H112" s="192" t="str">
        <f t="shared" si="14"/>
        <v/>
      </c>
      <c r="I112" s="193" t="str">
        <f t="shared" si="15"/>
        <v/>
      </c>
      <c r="J112" s="194" t="str">
        <f>IF(ISERROR(VLOOKUP($A112,parlvotes_lh!$A$11:$ZZ$200,6,FALSE))=TRUE,"",IF(VLOOKUP($A112,parlvotes_lh!$A$11:$ZZ$200,6,FALSE)=0,"",VLOOKUP($A112,parlvotes_lh!$A$11:$ZZ$200,6,FALSE)))</f>
        <v/>
      </c>
      <c r="K112" s="194" t="str">
        <f>IF(ISERROR(VLOOKUP($A112,parlvotes_lh!$A$11:$ZZ$200,26,FALSE))=TRUE,"",IF(VLOOKUP($A112,parlvotes_lh!$A$11:$ZZ$200,26,FALSE)=0,"",VLOOKUP($A112,parlvotes_lh!$A$11:$ZZ$200,26,FALSE)))</f>
        <v/>
      </c>
      <c r="L112" s="194" t="str">
        <f>IF(ISERROR(VLOOKUP($A112,parlvotes_lh!$A$11:$ZZ$200,46,FALSE))=TRUE,"",IF(VLOOKUP($A112,parlvotes_lh!$A$11:$ZZ$200,46,FALSE)=0,"",VLOOKUP($A112,parlvotes_lh!$A$11:$ZZ$200,46,FALSE)))</f>
        <v/>
      </c>
      <c r="M112" s="194" t="str">
        <f>IF(ISERROR(VLOOKUP($A112,parlvotes_lh!$A$11:$ZZ$200,66,FALSE))=TRUE,"",IF(VLOOKUP($A112,parlvotes_lh!$A$11:$ZZ$200,66,FALSE)=0,"",VLOOKUP($A112,parlvotes_lh!$A$11:$ZZ$200,66,FALSE)))</f>
        <v/>
      </c>
      <c r="N112" s="194" t="str">
        <f>IF(ISERROR(VLOOKUP($A112,parlvotes_lh!$A$11:$ZZ$200,86,FALSE))=TRUE,"",IF(VLOOKUP($A112,parlvotes_lh!$A$11:$ZZ$200,86,FALSE)=0,"",VLOOKUP($A112,parlvotes_lh!$A$11:$ZZ$200,86,FALSE)))</f>
        <v/>
      </c>
      <c r="O112" s="194" t="str">
        <f>IF(ISERROR(VLOOKUP($A112,parlvotes_lh!$A$11:$ZZ$200,106,FALSE))=TRUE,"",IF(VLOOKUP($A112,parlvotes_lh!$A$11:$ZZ$200,106,FALSE)=0,"",VLOOKUP($A112,parlvotes_lh!$A$11:$ZZ$200,106,FALSE)))</f>
        <v/>
      </c>
      <c r="P112" s="194" t="str">
        <f>IF(ISERROR(VLOOKUP($A112,parlvotes_lh!$A$11:$ZZ$200,126,FALSE))=TRUE,"",IF(VLOOKUP($A112,parlvotes_lh!$A$11:$ZZ$200,126,FALSE)=0,"",VLOOKUP($A112,parlvotes_lh!$A$11:$ZZ$200,126,FALSE)))</f>
        <v/>
      </c>
      <c r="Q112" s="195" t="str">
        <f>IF(ISERROR(VLOOKUP($A112,parlvotes_lh!$A$11:$ZZ$200,146,FALSE))=TRUE,"",IF(VLOOKUP($A112,parlvotes_lh!$A$11:$ZZ$200,146,FALSE)=0,"",VLOOKUP($A112,parlvotes_lh!$A$11:$ZZ$200,146,FALSE)))</f>
        <v/>
      </c>
      <c r="R112" s="195" t="str">
        <f>IF(ISERROR(VLOOKUP($A112,parlvotes_lh!$A$11:$ZZ$200,166,FALSE))=TRUE,"",IF(VLOOKUP($A112,parlvotes_lh!$A$11:$ZZ$200,166,FALSE)=0,"",VLOOKUP($A112,parlvotes_lh!$A$11:$ZZ$200,166,FALSE)))</f>
        <v/>
      </c>
      <c r="S112" s="195" t="str">
        <f>IF(ISERROR(VLOOKUP($A112,parlvotes_lh!$A$11:$ZZ$200,186,FALSE))=TRUE,"",IF(VLOOKUP($A112,parlvotes_lh!$A$11:$ZZ$200,186,FALSE)=0,"",VLOOKUP($A112,parlvotes_lh!$A$11:$ZZ$200,186,FALSE)))</f>
        <v/>
      </c>
      <c r="T112" s="195" t="str">
        <f>IF(ISERROR(VLOOKUP($A112,parlvotes_lh!$A$11:$ZZ$200,206,FALSE))=TRUE,"",IF(VLOOKUP($A112,parlvotes_lh!$A$11:$ZZ$200,206,FALSE)=0,"",VLOOKUP($A112,parlvotes_lh!$A$11:$ZZ$200,206,FALSE)))</f>
        <v/>
      </c>
      <c r="U112" s="195" t="str">
        <f>IF(ISERROR(VLOOKUP($A112,parlvotes_lh!$A$11:$ZZ$200,226,FALSE))=TRUE,"",IF(VLOOKUP($A112,parlvotes_lh!$A$11:$ZZ$200,226,FALSE)=0,"",VLOOKUP($A112,parlvotes_lh!$A$11:$ZZ$200,226,FALSE)))</f>
        <v/>
      </c>
      <c r="V112" s="195" t="str">
        <f>IF(ISERROR(VLOOKUP($A112,parlvotes_lh!$A$11:$ZZ$200,246,FALSE))=TRUE,"",IF(VLOOKUP($A112,parlvotes_lh!$A$11:$ZZ$200,246,FALSE)=0,"",VLOOKUP($A112,parlvotes_lh!$A$11:$ZZ$200,246,FALSE)))</f>
        <v/>
      </c>
      <c r="W112" s="195" t="str">
        <f>IF(ISERROR(VLOOKUP($A112,parlvotes_lh!$A$11:$ZZ$200,266,FALSE))=TRUE,"",IF(VLOOKUP($A112,parlvotes_lh!$A$11:$ZZ$200,266,FALSE)=0,"",VLOOKUP($A112,parlvotes_lh!$A$11:$ZZ$200,266,FALSE)))</f>
        <v/>
      </c>
      <c r="X112" s="195" t="str">
        <f>IF(ISERROR(VLOOKUP($A112,parlvotes_lh!$A$11:$ZZ$200,286,FALSE))=TRUE,"",IF(VLOOKUP($A112,parlvotes_lh!$A$11:$ZZ$200,286,FALSE)=0,"",VLOOKUP($A112,parlvotes_lh!$A$11:$ZZ$200,286,FALSE)))</f>
        <v/>
      </c>
      <c r="Y112" s="195" t="str">
        <f>IF(ISERROR(VLOOKUP($A112,parlvotes_lh!$A$11:$ZZ$200,306,FALSE))=TRUE,"",IF(VLOOKUP($A112,parlvotes_lh!$A$11:$ZZ$200,306,FALSE)=0,"",VLOOKUP($A112,parlvotes_lh!$A$11:$ZZ$200,306,FALSE)))</f>
        <v/>
      </c>
      <c r="Z112" s="195" t="str">
        <f>IF(ISERROR(VLOOKUP($A112,parlvotes_lh!$A$11:$ZZ$200,326,FALSE))=TRUE,"",IF(VLOOKUP($A112,parlvotes_lh!$A$11:$ZZ$200,326,FALSE)=0,"",VLOOKUP($A112,parlvotes_lh!$A$11:$ZZ$200,326,FALSE)))</f>
        <v/>
      </c>
      <c r="AA112" s="195" t="str">
        <f>IF(ISERROR(VLOOKUP($A112,parlvotes_lh!$A$11:$ZZ$200,346,FALSE))=TRUE,"",IF(VLOOKUP($A112,parlvotes_lh!$A$11:$ZZ$200,346,FALSE)=0,"",VLOOKUP($A112,parlvotes_lh!$A$11:$ZZ$200,346,FALSE)))</f>
        <v/>
      </c>
      <c r="AB112" s="195" t="str">
        <f>IF(ISERROR(VLOOKUP($A112,parlvotes_lh!$A$11:$ZZ$200,366,FALSE))=TRUE,"",IF(VLOOKUP($A112,parlvotes_lh!$A$11:$ZZ$200,366,FALSE)=0,"",VLOOKUP($A112,parlvotes_lh!$A$11:$ZZ$200,366,FALSE)))</f>
        <v/>
      </c>
      <c r="AC112" s="195" t="str">
        <f>IF(ISERROR(VLOOKUP($A112,parlvotes_lh!$A$11:$ZZ$200,386,FALSE))=TRUE,"",IF(VLOOKUP($A112,parlvotes_lh!$A$11:$ZZ$200,386,FALSE)=0,"",VLOOKUP($A112,parlvotes_lh!$A$11:$ZZ$200,386,FALSE)))</f>
        <v/>
      </c>
    </row>
    <row r="113" spans="1:29" ht="13.5" customHeight="1">
      <c r="A113" s="189"/>
      <c r="B113" s="101" t="str">
        <f>IF(A113="","",MID(info_weblinks!$C$3,32,3))</f>
        <v/>
      </c>
      <c r="C113" s="101" t="str">
        <f>IF(info_parties!G113="","",info_parties!G113)</f>
        <v/>
      </c>
      <c r="D113" s="101" t="str">
        <f>IF(info_parties!K113="","",info_parties!K113)</f>
        <v/>
      </c>
      <c r="E113" s="101" t="str">
        <f>IF(info_parties!H113="","",info_parties!H113)</f>
        <v/>
      </c>
      <c r="F113" s="190" t="str">
        <f t="shared" si="12"/>
        <v/>
      </c>
      <c r="G113" s="191" t="str">
        <f t="shared" si="13"/>
        <v/>
      </c>
      <c r="H113" s="192" t="str">
        <f t="shared" si="14"/>
        <v/>
      </c>
      <c r="I113" s="193" t="str">
        <f t="shared" si="15"/>
        <v/>
      </c>
      <c r="J113" s="194" t="str">
        <f>IF(ISERROR(VLOOKUP($A113,parlvotes_lh!$A$11:$ZZ$200,6,FALSE))=TRUE,"",IF(VLOOKUP($A113,parlvotes_lh!$A$11:$ZZ$200,6,FALSE)=0,"",VLOOKUP($A113,parlvotes_lh!$A$11:$ZZ$200,6,FALSE)))</f>
        <v/>
      </c>
      <c r="K113" s="194" t="str">
        <f>IF(ISERROR(VLOOKUP($A113,parlvotes_lh!$A$11:$ZZ$200,26,FALSE))=TRUE,"",IF(VLOOKUP($A113,parlvotes_lh!$A$11:$ZZ$200,26,FALSE)=0,"",VLOOKUP($A113,parlvotes_lh!$A$11:$ZZ$200,26,FALSE)))</f>
        <v/>
      </c>
      <c r="L113" s="194" t="str">
        <f>IF(ISERROR(VLOOKUP($A113,parlvotes_lh!$A$11:$ZZ$200,46,FALSE))=TRUE,"",IF(VLOOKUP($A113,parlvotes_lh!$A$11:$ZZ$200,46,FALSE)=0,"",VLOOKUP($A113,parlvotes_lh!$A$11:$ZZ$200,46,FALSE)))</f>
        <v/>
      </c>
      <c r="M113" s="194" t="str">
        <f>IF(ISERROR(VLOOKUP($A113,parlvotes_lh!$A$11:$ZZ$200,66,FALSE))=TRUE,"",IF(VLOOKUP($A113,parlvotes_lh!$A$11:$ZZ$200,66,FALSE)=0,"",VLOOKUP($A113,parlvotes_lh!$A$11:$ZZ$200,66,FALSE)))</f>
        <v/>
      </c>
      <c r="N113" s="194" t="str">
        <f>IF(ISERROR(VLOOKUP($A113,parlvotes_lh!$A$11:$ZZ$200,86,FALSE))=TRUE,"",IF(VLOOKUP($A113,parlvotes_lh!$A$11:$ZZ$200,86,FALSE)=0,"",VLOOKUP($A113,parlvotes_lh!$A$11:$ZZ$200,86,FALSE)))</f>
        <v/>
      </c>
      <c r="O113" s="194" t="str">
        <f>IF(ISERROR(VLOOKUP($A113,parlvotes_lh!$A$11:$ZZ$200,106,FALSE))=TRUE,"",IF(VLOOKUP($A113,parlvotes_lh!$A$11:$ZZ$200,106,FALSE)=0,"",VLOOKUP($A113,parlvotes_lh!$A$11:$ZZ$200,106,FALSE)))</f>
        <v/>
      </c>
      <c r="P113" s="194" t="str">
        <f>IF(ISERROR(VLOOKUP($A113,parlvotes_lh!$A$11:$ZZ$200,126,FALSE))=TRUE,"",IF(VLOOKUP($A113,parlvotes_lh!$A$11:$ZZ$200,126,FALSE)=0,"",VLOOKUP($A113,parlvotes_lh!$A$11:$ZZ$200,126,FALSE)))</f>
        <v/>
      </c>
      <c r="Q113" s="195" t="str">
        <f>IF(ISERROR(VLOOKUP($A113,parlvotes_lh!$A$11:$ZZ$200,146,FALSE))=TRUE,"",IF(VLOOKUP($A113,parlvotes_lh!$A$11:$ZZ$200,146,FALSE)=0,"",VLOOKUP($A113,parlvotes_lh!$A$11:$ZZ$200,146,FALSE)))</f>
        <v/>
      </c>
      <c r="R113" s="195" t="str">
        <f>IF(ISERROR(VLOOKUP($A113,parlvotes_lh!$A$11:$ZZ$200,166,FALSE))=TRUE,"",IF(VLOOKUP($A113,parlvotes_lh!$A$11:$ZZ$200,166,FALSE)=0,"",VLOOKUP($A113,parlvotes_lh!$A$11:$ZZ$200,166,FALSE)))</f>
        <v/>
      </c>
      <c r="S113" s="195" t="str">
        <f>IF(ISERROR(VLOOKUP($A113,parlvotes_lh!$A$11:$ZZ$200,186,FALSE))=TRUE,"",IF(VLOOKUP($A113,parlvotes_lh!$A$11:$ZZ$200,186,FALSE)=0,"",VLOOKUP($A113,parlvotes_lh!$A$11:$ZZ$200,186,FALSE)))</f>
        <v/>
      </c>
      <c r="T113" s="195" t="str">
        <f>IF(ISERROR(VLOOKUP($A113,parlvotes_lh!$A$11:$ZZ$200,206,FALSE))=TRUE,"",IF(VLOOKUP($A113,parlvotes_lh!$A$11:$ZZ$200,206,FALSE)=0,"",VLOOKUP($A113,parlvotes_lh!$A$11:$ZZ$200,206,FALSE)))</f>
        <v/>
      </c>
      <c r="U113" s="195" t="str">
        <f>IF(ISERROR(VLOOKUP($A113,parlvotes_lh!$A$11:$ZZ$200,226,FALSE))=TRUE,"",IF(VLOOKUP($A113,parlvotes_lh!$A$11:$ZZ$200,226,FALSE)=0,"",VLOOKUP($A113,parlvotes_lh!$A$11:$ZZ$200,226,FALSE)))</f>
        <v/>
      </c>
      <c r="V113" s="195" t="str">
        <f>IF(ISERROR(VLOOKUP($A113,parlvotes_lh!$A$11:$ZZ$200,246,FALSE))=TRUE,"",IF(VLOOKUP($A113,parlvotes_lh!$A$11:$ZZ$200,246,FALSE)=0,"",VLOOKUP($A113,parlvotes_lh!$A$11:$ZZ$200,246,FALSE)))</f>
        <v/>
      </c>
      <c r="W113" s="195" t="str">
        <f>IF(ISERROR(VLOOKUP($A113,parlvotes_lh!$A$11:$ZZ$200,266,FALSE))=TRUE,"",IF(VLOOKUP($A113,parlvotes_lh!$A$11:$ZZ$200,266,FALSE)=0,"",VLOOKUP($A113,parlvotes_lh!$A$11:$ZZ$200,266,FALSE)))</f>
        <v/>
      </c>
      <c r="X113" s="195" t="str">
        <f>IF(ISERROR(VLOOKUP($A113,parlvotes_lh!$A$11:$ZZ$200,286,FALSE))=TRUE,"",IF(VLOOKUP($A113,parlvotes_lh!$A$11:$ZZ$200,286,FALSE)=0,"",VLOOKUP($A113,parlvotes_lh!$A$11:$ZZ$200,286,FALSE)))</f>
        <v/>
      </c>
      <c r="Y113" s="195" t="str">
        <f>IF(ISERROR(VLOOKUP($A113,parlvotes_lh!$A$11:$ZZ$200,306,FALSE))=TRUE,"",IF(VLOOKUP($A113,parlvotes_lh!$A$11:$ZZ$200,306,FALSE)=0,"",VLOOKUP($A113,parlvotes_lh!$A$11:$ZZ$200,306,FALSE)))</f>
        <v/>
      </c>
      <c r="Z113" s="195" t="str">
        <f>IF(ISERROR(VLOOKUP($A113,parlvotes_lh!$A$11:$ZZ$200,326,FALSE))=TRUE,"",IF(VLOOKUP($A113,parlvotes_lh!$A$11:$ZZ$200,326,FALSE)=0,"",VLOOKUP($A113,parlvotes_lh!$A$11:$ZZ$200,326,FALSE)))</f>
        <v/>
      </c>
      <c r="AA113" s="195" t="str">
        <f>IF(ISERROR(VLOOKUP($A113,parlvotes_lh!$A$11:$ZZ$200,346,FALSE))=TRUE,"",IF(VLOOKUP($A113,parlvotes_lh!$A$11:$ZZ$200,346,FALSE)=0,"",VLOOKUP($A113,parlvotes_lh!$A$11:$ZZ$200,346,FALSE)))</f>
        <v/>
      </c>
      <c r="AB113" s="195" t="str">
        <f>IF(ISERROR(VLOOKUP($A113,parlvotes_lh!$A$11:$ZZ$200,366,FALSE))=TRUE,"",IF(VLOOKUP($A113,parlvotes_lh!$A$11:$ZZ$200,366,FALSE)=0,"",VLOOKUP($A113,parlvotes_lh!$A$11:$ZZ$200,366,FALSE)))</f>
        <v/>
      </c>
      <c r="AC113" s="195" t="str">
        <f>IF(ISERROR(VLOOKUP($A113,parlvotes_lh!$A$11:$ZZ$200,386,FALSE))=TRUE,"",IF(VLOOKUP($A113,parlvotes_lh!$A$11:$ZZ$200,386,FALSE)=0,"",VLOOKUP($A113,parlvotes_lh!$A$11:$ZZ$200,386,FALSE)))</f>
        <v/>
      </c>
    </row>
    <row r="114" spans="1:29" ht="13.5" customHeight="1">
      <c r="A114" s="189"/>
      <c r="B114" s="101" t="str">
        <f>IF(A114="","",MID(info_weblinks!$C$3,32,3))</f>
        <v/>
      </c>
      <c r="C114" s="101" t="str">
        <f>IF(info_parties!G114="","",info_parties!G114)</f>
        <v/>
      </c>
      <c r="D114" s="101" t="str">
        <f>IF(info_parties!K114="","",info_parties!K114)</f>
        <v/>
      </c>
      <c r="E114" s="101" t="str">
        <f>IF(info_parties!H114="","",info_parties!H114)</f>
        <v/>
      </c>
      <c r="F114" s="190" t="str">
        <f t="shared" si="12"/>
        <v/>
      </c>
      <c r="G114" s="191" t="str">
        <f t="shared" si="13"/>
        <v/>
      </c>
      <c r="H114" s="192" t="str">
        <f t="shared" si="14"/>
        <v/>
      </c>
      <c r="I114" s="193" t="str">
        <f t="shared" si="15"/>
        <v/>
      </c>
      <c r="J114" s="194" t="str">
        <f>IF(ISERROR(VLOOKUP($A114,parlvotes_lh!$A$11:$ZZ$200,6,FALSE))=TRUE,"",IF(VLOOKUP($A114,parlvotes_lh!$A$11:$ZZ$200,6,FALSE)=0,"",VLOOKUP($A114,parlvotes_lh!$A$11:$ZZ$200,6,FALSE)))</f>
        <v/>
      </c>
      <c r="K114" s="194" t="str">
        <f>IF(ISERROR(VLOOKUP($A114,parlvotes_lh!$A$11:$ZZ$200,26,FALSE))=TRUE,"",IF(VLOOKUP($A114,parlvotes_lh!$A$11:$ZZ$200,26,FALSE)=0,"",VLOOKUP($A114,parlvotes_lh!$A$11:$ZZ$200,26,FALSE)))</f>
        <v/>
      </c>
      <c r="L114" s="194" t="str">
        <f>IF(ISERROR(VLOOKUP($A114,parlvotes_lh!$A$11:$ZZ$200,46,FALSE))=TRUE,"",IF(VLOOKUP($A114,parlvotes_lh!$A$11:$ZZ$200,46,FALSE)=0,"",VLOOKUP($A114,parlvotes_lh!$A$11:$ZZ$200,46,FALSE)))</f>
        <v/>
      </c>
      <c r="M114" s="194" t="str">
        <f>IF(ISERROR(VLOOKUP($A114,parlvotes_lh!$A$11:$ZZ$200,66,FALSE))=TRUE,"",IF(VLOOKUP($A114,parlvotes_lh!$A$11:$ZZ$200,66,FALSE)=0,"",VLOOKUP($A114,parlvotes_lh!$A$11:$ZZ$200,66,FALSE)))</f>
        <v/>
      </c>
      <c r="N114" s="194" t="str">
        <f>IF(ISERROR(VLOOKUP($A114,parlvotes_lh!$A$11:$ZZ$200,86,FALSE))=TRUE,"",IF(VLOOKUP($A114,parlvotes_lh!$A$11:$ZZ$200,86,FALSE)=0,"",VLOOKUP($A114,parlvotes_lh!$A$11:$ZZ$200,86,FALSE)))</f>
        <v/>
      </c>
      <c r="O114" s="194" t="str">
        <f>IF(ISERROR(VLOOKUP($A114,parlvotes_lh!$A$11:$ZZ$200,106,FALSE))=TRUE,"",IF(VLOOKUP($A114,parlvotes_lh!$A$11:$ZZ$200,106,FALSE)=0,"",VLOOKUP($A114,parlvotes_lh!$A$11:$ZZ$200,106,FALSE)))</f>
        <v/>
      </c>
      <c r="P114" s="194" t="str">
        <f>IF(ISERROR(VLOOKUP($A114,parlvotes_lh!$A$11:$ZZ$200,126,FALSE))=TRUE,"",IF(VLOOKUP($A114,parlvotes_lh!$A$11:$ZZ$200,126,FALSE)=0,"",VLOOKUP($A114,parlvotes_lh!$A$11:$ZZ$200,126,FALSE)))</f>
        <v/>
      </c>
      <c r="Q114" s="195" t="str">
        <f>IF(ISERROR(VLOOKUP($A114,parlvotes_lh!$A$11:$ZZ$200,146,FALSE))=TRUE,"",IF(VLOOKUP($A114,parlvotes_lh!$A$11:$ZZ$200,146,FALSE)=0,"",VLOOKUP($A114,parlvotes_lh!$A$11:$ZZ$200,146,FALSE)))</f>
        <v/>
      </c>
      <c r="R114" s="195" t="str">
        <f>IF(ISERROR(VLOOKUP($A114,parlvotes_lh!$A$11:$ZZ$200,166,FALSE))=TRUE,"",IF(VLOOKUP($A114,parlvotes_lh!$A$11:$ZZ$200,166,FALSE)=0,"",VLOOKUP($A114,parlvotes_lh!$A$11:$ZZ$200,166,FALSE)))</f>
        <v/>
      </c>
      <c r="S114" s="195" t="str">
        <f>IF(ISERROR(VLOOKUP($A114,parlvotes_lh!$A$11:$ZZ$200,186,FALSE))=TRUE,"",IF(VLOOKUP($A114,parlvotes_lh!$A$11:$ZZ$200,186,FALSE)=0,"",VLOOKUP($A114,parlvotes_lh!$A$11:$ZZ$200,186,FALSE)))</f>
        <v/>
      </c>
      <c r="T114" s="195" t="str">
        <f>IF(ISERROR(VLOOKUP($A114,parlvotes_lh!$A$11:$ZZ$200,206,FALSE))=TRUE,"",IF(VLOOKUP($A114,parlvotes_lh!$A$11:$ZZ$200,206,FALSE)=0,"",VLOOKUP($A114,parlvotes_lh!$A$11:$ZZ$200,206,FALSE)))</f>
        <v/>
      </c>
      <c r="U114" s="195" t="str">
        <f>IF(ISERROR(VLOOKUP($A114,parlvotes_lh!$A$11:$ZZ$200,226,FALSE))=TRUE,"",IF(VLOOKUP($A114,parlvotes_lh!$A$11:$ZZ$200,226,FALSE)=0,"",VLOOKUP($A114,parlvotes_lh!$A$11:$ZZ$200,226,FALSE)))</f>
        <v/>
      </c>
      <c r="V114" s="195" t="str">
        <f>IF(ISERROR(VLOOKUP($A114,parlvotes_lh!$A$11:$ZZ$200,246,FALSE))=TRUE,"",IF(VLOOKUP($A114,parlvotes_lh!$A$11:$ZZ$200,246,FALSE)=0,"",VLOOKUP($A114,parlvotes_lh!$A$11:$ZZ$200,246,FALSE)))</f>
        <v/>
      </c>
      <c r="W114" s="195" t="str">
        <f>IF(ISERROR(VLOOKUP($A114,parlvotes_lh!$A$11:$ZZ$200,266,FALSE))=TRUE,"",IF(VLOOKUP($A114,parlvotes_lh!$A$11:$ZZ$200,266,FALSE)=0,"",VLOOKUP($A114,parlvotes_lh!$A$11:$ZZ$200,266,FALSE)))</f>
        <v/>
      </c>
      <c r="X114" s="195" t="str">
        <f>IF(ISERROR(VLOOKUP($A114,parlvotes_lh!$A$11:$ZZ$200,286,FALSE))=TRUE,"",IF(VLOOKUP($A114,parlvotes_lh!$A$11:$ZZ$200,286,FALSE)=0,"",VLOOKUP($A114,parlvotes_lh!$A$11:$ZZ$200,286,FALSE)))</f>
        <v/>
      </c>
      <c r="Y114" s="195" t="str">
        <f>IF(ISERROR(VLOOKUP($A114,parlvotes_lh!$A$11:$ZZ$200,306,FALSE))=TRUE,"",IF(VLOOKUP($A114,parlvotes_lh!$A$11:$ZZ$200,306,FALSE)=0,"",VLOOKUP($A114,parlvotes_lh!$A$11:$ZZ$200,306,FALSE)))</f>
        <v/>
      </c>
      <c r="Z114" s="195" t="str">
        <f>IF(ISERROR(VLOOKUP($A114,parlvotes_lh!$A$11:$ZZ$200,326,FALSE))=TRUE,"",IF(VLOOKUP($A114,parlvotes_lh!$A$11:$ZZ$200,326,FALSE)=0,"",VLOOKUP($A114,parlvotes_lh!$A$11:$ZZ$200,326,FALSE)))</f>
        <v/>
      </c>
      <c r="AA114" s="195" t="str">
        <f>IF(ISERROR(VLOOKUP($A114,parlvotes_lh!$A$11:$ZZ$200,346,FALSE))=TRUE,"",IF(VLOOKUP($A114,parlvotes_lh!$A$11:$ZZ$200,346,FALSE)=0,"",VLOOKUP($A114,parlvotes_lh!$A$11:$ZZ$200,346,FALSE)))</f>
        <v/>
      </c>
      <c r="AB114" s="195" t="str">
        <f>IF(ISERROR(VLOOKUP($A114,parlvotes_lh!$A$11:$ZZ$200,366,FALSE))=TRUE,"",IF(VLOOKUP($A114,parlvotes_lh!$A$11:$ZZ$200,366,FALSE)=0,"",VLOOKUP($A114,parlvotes_lh!$A$11:$ZZ$200,366,FALSE)))</f>
        <v/>
      </c>
      <c r="AC114" s="195" t="str">
        <f>IF(ISERROR(VLOOKUP($A114,parlvotes_lh!$A$11:$ZZ$200,386,FALSE))=TRUE,"",IF(VLOOKUP($A114,parlvotes_lh!$A$11:$ZZ$200,386,FALSE)=0,"",VLOOKUP($A114,parlvotes_lh!$A$11:$ZZ$200,386,FALSE)))</f>
        <v/>
      </c>
    </row>
    <row r="115" spans="1:29" ht="13.5" customHeight="1">
      <c r="A115" s="189"/>
      <c r="B115" s="101" t="str">
        <f>IF(A115="","",MID(info_weblinks!$C$3,32,3))</f>
        <v/>
      </c>
      <c r="C115" s="101" t="str">
        <f>IF(info_parties!G115="","",info_parties!G115)</f>
        <v/>
      </c>
      <c r="D115" s="101" t="str">
        <f>IF(info_parties!K115="","",info_parties!K115)</f>
        <v/>
      </c>
      <c r="E115" s="101" t="str">
        <f>IF(info_parties!H115="","",info_parties!H115)</f>
        <v/>
      </c>
      <c r="F115" s="190" t="str">
        <f t="shared" si="12"/>
        <v/>
      </c>
      <c r="G115" s="191" t="str">
        <f t="shared" si="13"/>
        <v/>
      </c>
      <c r="H115" s="192" t="str">
        <f t="shared" si="14"/>
        <v/>
      </c>
      <c r="I115" s="193" t="str">
        <f t="shared" si="15"/>
        <v/>
      </c>
      <c r="J115" s="194" t="str">
        <f>IF(ISERROR(VLOOKUP($A115,parlvotes_lh!$A$11:$ZZ$200,6,FALSE))=TRUE,"",IF(VLOOKUP($A115,parlvotes_lh!$A$11:$ZZ$200,6,FALSE)=0,"",VLOOKUP($A115,parlvotes_lh!$A$11:$ZZ$200,6,FALSE)))</f>
        <v/>
      </c>
      <c r="K115" s="194" t="str">
        <f>IF(ISERROR(VLOOKUP($A115,parlvotes_lh!$A$11:$ZZ$200,26,FALSE))=TRUE,"",IF(VLOOKUP($A115,parlvotes_lh!$A$11:$ZZ$200,26,FALSE)=0,"",VLOOKUP($A115,parlvotes_lh!$A$11:$ZZ$200,26,FALSE)))</f>
        <v/>
      </c>
      <c r="L115" s="194" t="str">
        <f>IF(ISERROR(VLOOKUP($A115,parlvotes_lh!$A$11:$ZZ$200,46,FALSE))=TRUE,"",IF(VLOOKUP($A115,parlvotes_lh!$A$11:$ZZ$200,46,FALSE)=0,"",VLOOKUP($A115,parlvotes_lh!$A$11:$ZZ$200,46,FALSE)))</f>
        <v/>
      </c>
      <c r="M115" s="194" t="str">
        <f>IF(ISERROR(VLOOKUP($A115,parlvotes_lh!$A$11:$ZZ$200,66,FALSE))=TRUE,"",IF(VLOOKUP($A115,parlvotes_lh!$A$11:$ZZ$200,66,FALSE)=0,"",VLOOKUP($A115,parlvotes_lh!$A$11:$ZZ$200,66,FALSE)))</f>
        <v/>
      </c>
      <c r="N115" s="194" t="str">
        <f>IF(ISERROR(VLOOKUP($A115,parlvotes_lh!$A$11:$ZZ$200,86,FALSE))=TRUE,"",IF(VLOOKUP($A115,parlvotes_lh!$A$11:$ZZ$200,86,FALSE)=0,"",VLOOKUP($A115,parlvotes_lh!$A$11:$ZZ$200,86,FALSE)))</f>
        <v/>
      </c>
      <c r="O115" s="194" t="str">
        <f>IF(ISERROR(VLOOKUP($A115,parlvotes_lh!$A$11:$ZZ$200,106,FALSE))=TRUE,"",IF(VLOOKUP($A115,parlvotes_lh!$A$11:$ZZ$200,106,FALSE)=0,"",VLOOKUP($A115,parlvotes_lh!$A$11:$ZZ$200,106,FALSE)))</f>
        <v/>
      </c>
      <c r="P115" s="194" t="str">
        <f>IF(ISERROR(VLOOKUP($A115,parlvotes_lh!$A$11:$ZZ$200,126,FALSE))=TRUE,"",IF(VLOOKUP($A115,parlvotes_lh!$A$11:$ZZ$200,126,FALSE)=0,"",VLOOKUP($A115,parlvotes_lh!$A$11:$ZZ$200,126,FALSE)))</f>
        <v/>
      </c>
      <c r="Q115" s="195" t="str">
        <f>IF(ISERROR(VLOOKUP($A115,parlvotes_lh!$A$11:$ZZ$200,146,FALSE))=TRUE,"",IF(VLOOKUP($A115,parlvotes_lh!$A$11:$ZZ$200,146,FALSE)=0,"",VLOOKUP($A115,parlvotes_lh!$A$11:$ZZ$200,146,FALSE)))</f>
        <v/>
      </c>
      <c r="R115" s="195" t="str">
        <f>IF(ISERROR(VLOOKUP($A115,parlvotes_lh!$A$11:$ZZ$200,166,FALSE))=TRUE,"",IF(VLOOKUP($A115,parlvotes_lh!$A$11:$ZZ$200,166,FALSE)=0,"",VLOOKUP($A115,parlvotes_lh!$A$11:$ZZ$200,166,FALSE)))</f>
        <v/>
      </c>
      <c r="S115" s="195" t="str">
        <f>IF(ISERROR(VLOOKUP($A115,parlvotes_lh!$A$11:$ZZ$200,186,FALSE))=TRUE,"",IF(VLOOKUP($A115,parlvotes_lh!$A$11:$ZZ$200,186,FALSE)=0,"",VLOOKUP($A115,parlvotes_lh!$A$11:$ZZ$200,186,FALSE)))</f>
        <v/>
      </c>
      <c r="T115" s="195" t="str">
        <f>IF(ISERROR(VLOOKUP($A115,parlvotes_lh!$A$11:$ZZ$200,206,FALSE))=TRUE,"",IF(VLOOKUP($A115,parlvotes_lh!$A$11:$ZZ$200,206,FALSE)=0,"",VLOOKUP($A115,parlvotes_lh!$A$11:$ZZ$200,206,FALSE)))</f>
        <v/>
      </c>
      <c r="U115" s="195" t="str">
        <f>IF(ISERROR(VLOOKUP($A115,parlvotes_lh!$A$11:$ZZ$200,226,FALSE))=TRUE,"",IF(VLOOKUP($A115,parlvotes_lh!$A$11:$ZZ$200,226,FALSE)=0,"",VLOOKUP($A115,parlvotes_lh!$A$11:$ZZ$200,226,FALSE)))</f>
        <v/>
      </c>
      <c r="V115" s="195" t="str">
        <f>IF(ISERROR(VLOOKUP($A115,parlvotes_lh!$A$11:$ZZ$200,246,FALSE))=TRUE,"",IF(VLOOKUP($A115,parlvotes_lh!$A$11:$ZZ$200,246,FALSE)=0,"",VLOOKUP($A115,parlvotes_lh!$A$11:$ZZ$200,246,FALSE)))</f>
        <v/>
      </c>
      <c r="W115" s="195" t="str">
        <f>IF(ISERROR(VLOOKUP($A115,parlvotes_lh!$A$11:$ZZ$200,266,FALSE))=TRUE,"",IF(VLOOKUP($A115,parlvotes_lh!$A$11:$ZZ$200,266,FALSE)=0,"",VLOOKUP($A115,parlvotes_lh!$A$11:$ZZ$200,266,FALSE)))</f>
        <v/>
      </c>
      <c r="X115" s="195" t="str">
        <f>IF(ISERROR(VLOOKUP($A115,parlvotes_lh!$A$11:$ZZ$200,286,FALSE))=TRUE,"",IF(VLOOKUP($A115,parlvotes_lh!$A$11:$ZZ$200,286,FALSE)=0,"",VLOOKUP($A115,parlvotes_lh!$A$11:$ZZ$200,286,FALSE)))</f>
        <v/>
      </c>
      <c r="Y115" s="195" t="str">
        <f>IF(ISERROR(VLOOKUP($A115,parlvotes_lh!$A$11:$ZZ$200,306,FALSE))=TRUE,"",IF(VLOOKUP($A115,parlvotes_lh!$A$11:$ZZ$200,306,FALSE)=0,"",VLOOKUP($A115,parlvotes_lh!$A$11:$ZZ$200,306,FALSE)))</f>
        <v/>
      </c>
      <c r="Z115" s="195" t="str">
        <f>IF(ISERROR(VLOOKUP($A115,parlvotes_lh!$A$11:$ZZ$200,326,FALSE))=TRUE,"",IF(VLOOKUP($A115,parlvotes_lh!$A$11:$ZZ$200,326,FALSE)=0,"",VLOOKUP($A115,parlvotes_lh!$A$11:$ZZ$200,326,FALSE)))</f>
        <v/>
      </c>
      <c r="AA115" s="195" t="str">
        <f>IF(ISERROR(VLOOKUP($A115,parlvotes_lh!$A$11:$ZZ$200,346,FALSE))=TRUE,"",IF(VLOOKUP($A115,parlvotes_lh!$A$11:$ZZ$200,346,FALSE)=0,"",VLOOKUP($A115,parlvotes_lh!$A$11:$ZZ$200,346,FALSE)))</f>
        <v/>
      </c>
      <c r="AB115" s="195" t="str">
        <f>IF(ISERROR(VLOOKUP($A115,parlvotes_lh!$A$11:$ZZ$200,366,FALSE))=TRUE,"",IF(VLOOKUP($A115,parlvotes_lh!$A$11:$ZZ$200,366,FALSE)=0,"",VLOOKUP($A115,parlvotes_lh!$A$11:$ZZ$200,366,FALSE)))</f>
        <v/>
      </c>
      <c r="AC115" s="195" t="str">
        <f>IF(ISERROR(VLOOKUP($A115,parlvotes_lh!$A$11:$ZZ$200,386,FALSE))=TRUE,"",IF(VLOOKUP($A115,parlvotes_lh!$A$11:$ZZ$200,386,FALSE)=0,"",VLOOKUP($A115,parlvotes_lh!$A$11:$ZZ$200,386,FALSE)))</f>
        <v/>
      </c>
    </row>
    <row r="116" spans="1:29" ht="13.5" customHeight="1">
      <c r="A116" s="189"/>
      <c r="B116" s="101" t="str">
        <f>IF(A116="","",MID(info_weblinks!$C$3,32,3))</f>
        <v/>
      </c>
      <c r="C116" s="101" t="str">
        <f>IF(info_parties!G116="","",info_parties!G116)</f>
        <v/>
      </c>
      <c r="D116" s="101" t="str">
        <f>IF(info_parties!K116="","",info_parties!K116)</f>
        <v/>
      </c>
      <c r="E116" s="101" t="str">
        <f>IF(info_parties!H116="","",info_parties!H116)</f>
        <v/>
      </c>
      <c r="F116" s="190" t="str">
        <f t="shared" si="12"/>
        <v/>
      </c>
      <c r="G116" s="191" t="str">
        <f t="shared" si="13"/>
        <v/>
      </c>
      <c r="H116" s="192" t="str">
        <f t="shared" si="14"/>
        <v/>
      </c>
      <c r="I116" s="193" t="str">
        <f t="shared" si="15"/>
        <v/>
      </c>
      <c r="J116" s="194" t="str">
        <f>IF(ISERROR(VLOOKUP($A116,parlvotes_lh!$A$11:$ZZ$200,6,FALSE))=TRUE,"",IF(VLOOKUP($A116,parlvotes_lh!$A$11:$ZZ$200,6,FALSE)=0,"",VLOOKUP($A116,parlvotes_lh!$A$11:$ZZ$200,6,FALSE)))</f>
        <v/>
      </c>
      <c r="K116" s="194" t="str">
        <f>IF(ISERROR(VLOOKUP($A116,parlvotes_lh!$A$11:$ZZ$200,26,FALSE))=TRUE,"",IF(VLOOKUP($A116,parlvotes_lh!$A$11:$ZZ$200,26,FALSE)=0,"",VLOOKUP($A116,parlvotes_lh!$A$11:$ZZ$200,26,FALSE)))</f>
        <v/>
      </c>
      <c r="L116" s="194" t="str">
        <f>IF(ISERROR(VLOOKUP($A116,parlvotes_lh!$A$11:$ZZ$200,46,FALSE))=TRUE,"",IF(VLOOKUP($A116,parlvotes_lh!$A$11:$ZZ$200,46,FALSE)=0,"",VLOOKUP($A116,parlvotes_lh!$A$11:$ZZ$200,46,FALSE)))</f>
        <v/>
      </c>
      <c r="M116" s="194" t="str">
        <f>IF(ISERROR(VLOOKUP($A116,parlvotes_lh!$A$11:$ZZ$200,66,FALSE))=TRUE,"",IF(VLOOKUP($A116,parlvotes_lh!$A$11:$ZZ$200,66,FALSE)=0,"",VLOOKUP($A116,parlvotes_lh!$A$11:$ZZ$200,66,FALSE)))</f>
        <v/>
      </c>
      <c r="N116" s="194" t="str">
        <f>IF(ISERROR(VLOOKUP($A116,parlvotes_lh!$A$11:$ZZ$200,86,FALSE))=TRUE,"",IF(VLOOKUP($A116,parlvotes_lh!$A$11:$ZZ$200,86,FALSE)=0,"",VLOOKUP($A116,parlvotes_lh!$A$11:$ZZ$200,86,FALSE)))</f>
        <v/>
      </c>
      <c r="O116" s="194" t="str">
        <f>IF(ISERROR(VLOOKUP($A116,parlvotes_lh!$A$11:$ZZ$200,106,FALSE))=TRUE,"",IF(VLOOKUP($A116,parlvotes_lh!$A$11:$ZZ$200,106,FALSE)=0,"",VLOOKUP($A116,parlvotes_lh!$A$11:$ZZ$200,106,FALSE)))</f>
        <v/>
      </c>
      <c r="P116" s="194" t="str">
        <f>IF(ISERROR(VLOOKUP($A116,parlvotes_lh!$A$11:$ZZ$200,126,FALSE))=TRUE,"",IF(VLOOKUP($A116,parlvotes_lh!$A$11:$ZZ$200,126,FALSE)=0,"",VLOOKUP($A116,parlvotes_lh!$A$11:$ZZ$200,126,FALSE)))</f>
        <v/>
      </c>
      <c r="Q116" s="195" t="str">
        <f>IF(ISERROR(VLOOKUP($A116,parlvotes_lh!$A$11:$ZZ$200,146,FALSE))=TRUE,"",IF(VLOOKUP($A116,parlvotes_lh!$A$11:$ZZ$200,146,FALSE)=0,"",VLOOKUP($A116,parlvotes_lh!$A$11:$ZZ$200,146,FALSE)))</f>
        <v/>
      </c>
      <c r="R116" s="195" t="str">
        <f>IF(ISERROR(VLOOKUP($A116,parlvotes_lh!$A$11:$ZZ$200,166,FALSE))=TRUE,"",IF(VLOOKUP($A116,parlvotes_lh!$A$11:$ZZ$200,166,FALSE)=0,"",VLOOKUP($A116,parlvotes_lh!$A$11:$ZZ$200,166,FALSE)))</f>
        <v/>
      </c>
      <c r="S116" s="195" t="str">
        <f>IF(ISERROR(VLOOKUP($A116,parlvotes_lh!$A$11:$ZZ$200,186,FALSE))=TRUE,"",IF(VLOOKUP($A116,parlvotes_lh!$A$11:$ZZ$200,186,FALSE)=0,"",VLOOKUP($A116,parlvotes_lh!$A$11:$ZZ$200,186,FALSE)))</f>
        <v/>
      </c>
      <c r="T116" s="195" t="str">
        <f>IF(ISERROR(VLOOKUP($A116,parlvotes_lh!$A$11:$ZZ$200,206,FALSE))=TRUE,"",IF(VLOOKUP($A116,parlvotes_lh!$A$11:$ZZ$200,206,FALSE)=0,"",VLOOKUP($A116,parlvotes_lh!$A$11:$ZZ$200,206,FALSE)))</f>
        <v/>
      </c>
      <c r="U116" s="195" t="str">
        <f>IF(ISERROR(VLOOKUP($A116,parlvotes_lh!$A$11:$ZZ$200,226,FALSE))=TRUE,"",IF(VLOOKUP($A116,parlvotes_lh!$A$11:$ZZ$200,226,FALSE)=0,"",VLOOKUP($A116,parlvotes_lh!$A$11:$ZZ$200,226,FALSE)))</f>
        <v/>
      </c>
      <c r="V116" s="195" t="str">
        <f>IF(ISERROR(VLOOKUP($A116,parlvotes_lh!$A$11:$ZZ$200,246,FALSE))=TRUE,"",IF(VLOOKUP($A116,parlvotes_lh!$A$11:$ZZ$200,246,FALSE)=0,"",VLOOKUP($A116,parlvotes_lh!$A$11:$ZZ$200,246,FALSE)))</f>
        <v/>
      </c>
      <c r="W116" s="195" t="str">
        <f>IF(ISERROR(VLOOKUP($A116,parlvotes_lh!$A$11:$ZZ$200,266,FALSE))=TRUE,"",IF(VLOOKUP($A116,parlvotes_lh!$A$11:$ZZ$200,266,FALSE)=0,"",VLOOKUP($A116,parlvotes_lh!$A$11:$ZZ$200,266,FALSE)))</f>
        <v/>
      </c>
      <c r="X116" s="195" t="str">
        <f>IF(ISERROR(VLOOKUP($A116,parlvotes_lh!$A$11:$ZZ$200,286,FALSE))=TRUE,"",IF(VLOOKUP($A116,parlvotes_lh!$A$11:$ZZ$200,286,FALSE)=0,"",VLOOKUP($A116,parlvotes_lh!$A$11:$ZZ$200,286,FALSE)))</f>
        <v/>
      </c>
      <c r="Y116" s="195" t="str">
        <f>IF(ISERROR(VLOOKUP($A116,parlvotes_lh!$A$11:$ZZ$200,306,FALSE))=TRUE,"",IF(VLOOKUP($A116,parlvotes_lh!$A$11:$ZZ$200,306,FALSE)=0,"",VLOOKUP($A116,parlvotes_lh!$A$11:$ZZ$200,306,FALSE)))</f>
        <v/>
      </c>
      <c r="Z116" s="195" t="str">
        <f>IF(ISERROR(VLOOKUP($A116,parlvotes_lh!$A$11:$ZZ$200,326,FALSE))=TRUE,"",IF(VLOOKUP($A116,parlvotes_lh!$A$11:$ZZ$200,326,FALSE)=0,"",VLOOKUP($A116,parlvotes_lh!$A$11:$ZZ$200,326,FALSE)))</f>
        <v/>
      </c>
      <c r="AA116" s="195" t="str">
        <f>IF(ISERROR(VLOOKUP($A116,parlvotes_lh!$A$11:$ZZ$200,346,FALSE))=TRUE,"",IF(VLOOKUP($A116,parlvotes_lh!$A$11:$ZZ$200,346,FALSE)=0,"",VLOOKUP($A116,parlvotes_lh!$A$11:$ZZ$200,346,FALSE)))</f>
        <v/>
      </c>
      <c r="AB116" s="195" t="str">
        <f>IF(ISERROR(VLOOKUP($A116,parlvotes_lh!$A$11:$ZZ$200,366,FALSE))=TRUE,"",IF(VLOOKUP($A116,parlvotes_lh!$A$11:$ZZ$200,366,FALSE)=0,"",VLOOKUP($A116,parlvotes_lh!$A$11:$ZZ$200,366,FALSE)))</f>
        <v/>
      </c>
      <c r="AC116" s="195" t="str">
        <f>IF(ISERROR(VLOOKUP($A116,parlvotes_lh!$A$11:$ZZ$200,386,FALSE))=TRUE,"",IF(VLOOKUP($A116,parlvotes_lh!$A$11:$ZZ$200,386,FALSE)=0,"",VLOOKUP($A116,parlvotes_lh!$A$11:$ZZ$200,386,FALSE)))</f>
        <v/>
      </c>
    </row>
    <row r="117" spans="1:29" ht="13.5" customHeight="1">
      <c r="A117" s="189"/>
      <c r="B117" s="101" t="str">
        <f>IF(A117="","",MID(info_weblinks!$C$3,32,3))</f>
        <v/>
      </c>
      <c r="C117" s="101" t="str">
        <f>IF(info_parties!G117="","",info_parties!G117)</f>
        <v/>
      </c>
      <c r="D117" s="101" t="str">
        <f>IF(info_parties!K117="","",info_parties!K117)</f>
        <v/>
      </c>
      <c r="E117" s="101" t="str">
        <f>IF(info_parties!H117="","",info_parties!H117)</f>
        <v/>
      </c>
      <c r="F117" s="190" t="str">
        <f t="shared" si="12"/>
        <v/>
      </c>
      <c r="G117" s="191" t="str">
        <f t="shared" si="13"/>
        <v/>
      </c>
      <c r="H117" s="192" t="str">
        <f t="shared" si="14"/>
        <v/>
      </c>
      <c r="I117" s="193" t="str">
        <f t="shared" si="15"/>
        <v/>
      </c>
      <c r="J117" s="194" t="str">
        <f>IF(ISERROR(VLOOKUP($A117,parlvotes_lh!$A$11:$ZZ$200,6,FALSE))=TRUE,"",IF(VLOOKUP($A117,parlvotes_lh!$A$11:$ZZ$200,6,FALSE)=0,"",VLOOKUP($A117,parlvotes_lh!$A$11:$ZZ$200,6,FALSE)))</f>
        <v/>
      </c>
      <c r="K117" s="194" t="str">
        <f>IF(ISERROR(VLOOKUP($A117,parlvotes_lh!$A$11:$ZZ$200,26,FALSE))=TRUE,"",IF(VLOOKUP($A117,parlvotes_lh!$A$11:$ZZ$200,26,FALSE)=0,"",VLOOKUP($A117,parlvotes_lh!$A$11:$ZZ$200,26,FALSE)))</f>
        <v/>
      </c>
      <c r="L117" s="194" t="str">
        <f>IF(ISERROR(VLOOKUP($A117,parlvotes_lh!$A$11:$ZZ$200,46,FALSE))=TRUE,"",IF(VLOOKUP($A117,parlvotes_lh!$A$11:$ZZ$200,46,FALSE)=0,"",VLOOKUP($A117,parlvotes_lh!$A$11:$ZZ$200,46,FALSE)))</f>
        <v/>
      </c>
      <c r="M117" s="194" t="str">
        <f>IF(ISERROR(VLOOKUP($A117,parlvotes_lh!$A$11:$ZZ$200,66,FALSE))=TRUE,"",IF(VLOOKUP($A117,parlvotes_lh!$A$11:$ZZ$200,66,FALSE)=0,"",VLOOKUP($A117,parlvotes_lh!$A$11:$ZZ$200,66,FALSE)))</f>
        <v/>
      </c>
      <c r="N117" s="194" t="str">
        <f>IF(ISERROR(VLOOKUP($A117,parlvotes_lh!$A$11:$ZZ$200,86,FALSE))=TRUE,"",IF(VLOOKUP($A117,parlvotes_lh!$A$11:$ZZ$200,86,FALSE)=0,"",VLOOKUP($A117,parlvotes_lh!$A$11:$ZZ$200,86,FALSE)))</f>
        <v/>
      </c>
      <c r="O117" s="194" t="str">
        <f>IF(ISERROR(VLOOKUP($A117,parlvotes_lh!$A$11:$ZZ$200,106,FALSE))=TRUE,"",IF(VLOOKUP($A117,parlvotes_lh!$A$11:$ZZ$200,106,FALSE)=0,"",VLOOKUP($A117,parlvotes_lh!$A$11:$ZZ$200,106,FALSE)))</f>
        <v/>
      </c>
      <c r="P117" s="194" t="str">
        <f>IF(ISERROR(VLOOKUP($A117,parlvotes_lh!$A$11:$ZZ$200,126,FALSE))=TRUE,"",IF(VLOOKUP($A117,parlvotes_lh!$A$11:$ZZ$200,126,FALSE)=0,"",VLOOKUP($A117,parlvotes_lh!$A$11:$ZZ$200,126,FALSE)))</f>
        <v/>
      </c>
      <c r="Q117" s="195" t="str">
        <f>IF(ISERROR(VLOOKUP($A117,parlvotes_lh!$A$11:$ZZ$200,146,FALSE))=TRUE,"",IF(VLOOKUP($A117,parlvotes_lh!$A$11:$ZZ$200,146,FALSE)=0,"",VLOOKUP($A117,parlvotes_lh!$A$11:$ZZ$200,146,FALSE)))</f>
        <v/>
      </c>
      <c r="R117" s="195" t="str">
        <f>IF(ISERROR(VLOOKUP($A117,parlvotes_lh!$A$11:$ZZ$200,166,FALSE))=TRUE,"",IF(VLOOKUP($A117,parlvotes_lh!$A$11:$ZZ$200,166,FALSE)=0,"",VLOOKUP($A117,parlvotes_lh!$A$11:$ZZ$200,166,FALSE)))</f>
        <v/>
      </c>
      <c r="S117" s="195" t="str">
        <f>IF(ISERROR(VLOOKUP($A117,parlvotes_lh!$A$11:$ZZ$200,186,FALSE))=TRUE,"",IF(VLOOKUP($A117,parlvotes_lh!$A$11:$ZZ$200,186,FALSE)=0,"",VLOOKUP($A117,parlvotes_lh!$A$11:$ZZ$200,186,FALSE)))</f>
        <v/>
      </c>
      <c r="T117" s="195" t="str">
        <f>IF(ISERROR(VLOOKUP($A117,parlvotes_lh!$A$11:$ZZ$200,206,FALSE))=TRUE,"",IF(VLOOKUP($A117,parlvotes_lh!$A$11:$ZZ$200,206,FALSE)=0,"",VLOOKUP($A117,parlvotes_lh!$A$11:$ZZ$200,206,FALSE)))</f>
        <v/>
      </c>
      <c r="U117" s="195" t="str">
        <f>IF(ISERROR(VLOOKUP($A117,parlvotes_lh!$A$11:$ZZ$200,226,FALSE))=TRUE,"",IF(VLOOKUP($A117,parlvotes_lh!$A$11:$ZZ$200,226,FALSE)=0,"",VLOOKUP($A117,parlvotes_lh!$A$11:$ZZ$200,226,FALSE)))</f>
        <v/>
      </c>
      <c r="V117" s="195" t="str">
        <f>IF(ISERROR(VLOOKUP($A117,parlvotes_lh!$A$11:$ZZ$200,246,FALSE))=TRUE,"",IF(VLOOKUP($A117,parlvotes_lh!$A$11:$ZZ$200,246,FALSE)=0,"",VLOOKUP($A117,parlvotes_lh!$A$11:$ZZ$200,246,FALSE)))</f>
        <v/>
      </c>
      <c r="W117" s="195" t="str">
        <f>IF(ISERROR(VLOOKUP($A117,parlvotes_lh!$A$11:$ZZ$200,266,FALSE))=TRUE,"",IF(VLOOKUP($A117,parlvotes_lh!$A$11:$ZZ$200,266,FALSE)=0,"",VLOOKUP($A117,parlvotes_lh!$A$11:$ZZ$200,266,FALSE)))</f>
        <v/>
      </c>
      <c r="X117" s="195" t="str">
        <f>IF(ISERROR(VLOOKUP($A117,parlvotes_lh!$A$11:$ZZ$200,286,FALSE))=TRUE,"",IF(VLOOKUP($A117,parlvotes_lh!$A$11:$ZZ$200,286,FALSE)=0,"",VLOOKUP($A117,parlvotes_lh!$A$11:$ZZ$200,286,FALSE)))</f>
        <v/>
      </c>
      <c r="Y117" s="195" t="str">
        <f>IF(ISERROR(VLOOKUP($A117,parlvotes_lh!$A$11:$ZZ$200,306,FALSE))=TRUE,"",IF(VLOOKUP($A117,parlvotes_lh!$A$11:$ZZ$200,306,FALSE)=0,"",VLOOKUP($A117,parlvotes_lh!$A$11:$ZZ$200,306,FALSE)))</f>
        <v/>
      </c>
      <c r="Z117" s="195" t="str">
        <f>IF(ISERROR(VLOOKUP($A117,parlvotes_lh!$A$11:$ZZ$200,326,FALSE))=TRUE,"",IF(VLOOKUP($A117,parlvotes_lh!$A$11:$ZZ$200,326,FALSE)=0,"",VLOOKUP($A117,parlvotes_lh!$A$11:$ZZ$200,326,FALSE)))</f>
        <v/>
      </c>
      <c r="AA117" s="195" t="str">
        <f>IF(ISERROR(VLOOKUP($A117,parlvotes_lh!$A$11:$ZZ$200,346,FALSE))=TRUE,"",IF(VLOOKUP($A117,parlvotes_lh!$A$11:$ZZ$200,346,FALSE)=0,"",VLOOKUP($A117,parlvotes_lh!$A$11:$ZZ$200,346,FALSE)))</f>
        <v/>
      </c>
      <c r="AB117" s="195" t="str">
        <f>IF(ISERROR(VLOOKUP($A117,parlvotes_lh!$A$11:$ZZ$200,366,FALSE))=TRUE,"",IF(VLOOKUP($A117,parlvotes_lh!$A$11:$ZZ$200,366,FALSE)=0,"",VLOOKUP($A117,parlvotes_lh!$A$11:$ZZ$200,366,FALSE)))</f>
        <v/>
      </c>
      <c r="AC117" s="195" t="str">
        <f>IF(ISERROR(VLOOKUP($A117,parlvotes_lh!$A$11:$ZZ$200,386,FALSE))=TRUE,"",IF(VLOOKUP($A117,parlvotes_lh!$A$11:$ZZ$200,386,FALSE)=0,"",VLOOKUP($A117,parlvotes_lh!$A$11:$ZZ$200,386,FALSE)))</f>
        <v/>
      </c>
    </row>
    <row r="118" spans="1:29" ht="13.5" customHeight="1">
      <c r="A118" s="189"/>
      <c r="B118" s="101" t="str">
        <f>IF(A118="","",MID(info_weblinks!$C$3,32,3))</f>
        <v/>
      </c>
      <c r="C118" s="101" t="str">
        <f>IF(info_parties!G118="","",info_parties!G118)</f>
        <v/>
      </c>
      <c r="D118" s="101" t="str">
        <f>IF(info_parties!K118="","",info_parties!K118)</f>
        <v/>
      </c>
      <c r="E118" s="101" t="str">
        <f>IF(info_parties!H118="","",info_parties!H118)</f>
        <v/>
      </c>
      <c r="F118" s="190" t="str">
        <f t="shared" si="12"/>
        <v/>
      </c>
      <c r="G118" s="191" t="str">
        <f t="shared" si="13"/>
        <v/>
      </c>
      <c r="H118" s="192" t="str">
        <f t="shared" si="14"/>
        <v/>
      </c>
      <c r="I118" s="193" t="str">
        <f t="shared" si="15"/>
        <v/>
      </c>
      <c r="J118" s="194" t="str">
        <f>IF(ISERROR(VLOOKUP($A118,parlvotes_lh!$A$11:$ZZ$200,6,FALSE))=TRUE,"",IF(VLOOKUP($A118,parlvotes_lh!$A$11:$ZZ$200,6,FALSE)=0,"",VLOOKUP($A118,parlvotes_lh!$A$11:$ZZ$200,6,FALSE)))</f>
        <v/>
      </c>
      <c r="K118" s="194" t="str">
        <f>IF(ISERROR(VLOOKUP($A118,parlvotes_lh!$A$11:$ZZ$200,26,FALSE))=TRUE,"",IF(VLOOKUP($A118,parlvotes_lh!$A$11:$ZZ$200,26,FALSE)=0,"",VLOOKUP($A118,parlvotes_lh!$A$11:$ZZ$200,26,FALSE)))</f>
        <v/>
      </c>
      <c r="L118" s="194" t="str">
        <f>IF(ISERROR(VLOOKUP($A118,parlvotes_lh!$A$11:$ZZ$200,46,FALSE))=TRUE,"",IF(VLOOKUP($A118,parlvotes_lh!$A$11:$ZZ$200,46,FALSE)=0,"",VLOOKUP($A118,parlvotes_lh!$A$11:$ZZ$200,46,FALSE)))</f>
        <v/>
      </c>
      <c r="M118" s="194" t="str">
        <f>IF(ISERROR(VLOOKUP($A118,parlvotes_lh!$A$11:$ZZ$200,66,FALSE))=TRUE,"",IF(VLOOKUP($A118,parlvotes_lh!$A$11:$ZZ$200,66,FALSE)=0,"",VLOOKUP($A118,parlvotes_lh!$A$11:$ZZ$200,66,FALSE)))</f>
        <v/>
      </c>
      <c r="N118" s="194" t="str">
        <f>IF(ISERROR(VLOOKUP($A118,parlvotes_lh!$A$11:$ZZ$200,86,FALSE))=TRUE,"",IF(VLOOKUP($A118,parlvotes_lh!$A$11:$ZZ$200,86,FALSE)=0,"",VLOOKUP($A118,parlvotes_lh!$A$11:$ZZ$200,86,FALSE)))</f>
        <v/>
      </c>
      <c r="O118" s="194" t="str">
        <f>IF(ISERROR(VLOOKUP($A118,parlvotes_lh!$A$11:$ZZ$200,106,FALSE))=TRUE,"",IF(VLOOKUP($A118,parlvotes_lh!$A$11:$ZZ$200,106,FALSE)=0,"",VLOOKUP($A118,parlvotes_lh!$A$11:$ZZ$200,106,FALSE)))</f>
        <v/>
      </c>
      <c r="P118" s="194" t="str">
        <f>IF(ISERROR(VLOOKUP($A118,parlvotes_lh!$A$11:$ZZ$200,126,FALSE))=TRUE,"",IF(VLOOKUP($A118,parlvotes_lh!$A$11:$ZZ$200,126,FALSE)=0,"",VLOOKUP($A118,parlvotes_lh!$A$11:$ZZ$200,126,FALSE)))</f>
        <v/>
      </c>
      <c r="Q118" s="195" t="str">
        <f>IF(ISERROR(VLOOKUP($A118,parlvotes_lh!$A$11:$ZZ$200,146,FALSE))=TRUE,"",IF(VLOOKUP($A118,parlvotes_lh!$A$11:$ZZ$200,146,FALSE)=0,"",VLOOKUP($A118,parlvotes_lh!$A$11:$ZZ$200,146,FALSE)))</f>
        <v/>
      </c>
      <c r="R118" s="195" t="str">
        <f>IF(ISERROR(VLOOKUP($A118,parlvotes_lh!$A$11:$ZZ$200,166,FALSE))=TRUE,"",IF(VLOOKUP($A118,parlvotes_lh!$A$11:$ZZ$200,166,FALSE)=0,"",VLOOKUP($A118,parlvotes_lh!$A$11:$ZZ$200,166,FALSE)))</f>
        <v/>
      </c>
      <c r="S118" s="195" t="str">
        <f>IF(ISERROR(VLOOKUP($A118,parlvotes_lh!$A$11:$ZZ$200,186,FALSE))=TRUE,"",IF(VLOOKUP($A118,parlvotes_lh!$A$11:$ZZ$200,186,FALSE)=0,"",VLOOKUP($A118,parlvotes_lh!$A$11:$ZZ$200,186,FALSE)))</f>
        <v/>
      </c>
      <c r="T118" s="195" t="str">
        <f>IF(ISERROR(VLOOKUP($A118,parlvotes_lh!$A$11:$ZZ$200,206,FALSE))=TRUE,"",IF(VLOOKUP($A118,parlvotes_lh!$A$11:$ZZ$200,206,FALSE)=0,"",VLOOKUP($A118,parlvotes_lh!$A$11:$ZZ$200,206,FALSE)))</f>
        <v/>
      </c>
      <c r="U118" s="195" t="str">
        <f>IF(ISERROR(VLOOKUP($A118,parlvotes_lh!$A$11:$ZZ$200,226,FALSE))=TRUE,"",IF(VLOOKUP($A118,parlvotes_lh!$A$11:$ZZ$200,226,FALSE)=0,"",VLOOKUP($A118,parlvotes_lh!$A$11:$ZZ$200,226,FALSE)))</f>
        <v/>
      </c>
      <c r="V118" s="195" t="str">
        <f>IF(ISERROR(VLOOKUP($A118,parlvotes_lh!$A$11:$ZZ$200,246,FALSE))=TRUE,"",IF(VLOOKUP($A118,parlvotes_lh!$A$11:$ZZ$200,246,FALSE)=0,"",VLOOKUP($A118,parlvotes_lh!$A$11:$ZZ$200,246,FALSE)))</f>
        <v/>
      </c>
      <c r="W118" s="195" t="str">
        <f>IF(ISERROR(VLOOKUP($A118,parlvotes_lh!$A$11:$ZZ$200,266,FALSE))=TRUE,"",IF(VLOOKUP($A118,parlvotes_lh!$A$11:$ZZ$200,266,FALSE)=0,"",VLOOKUP($A118,parlvotes_lh!$A$11:$ZZ$200,266,FALSE)))</f>
        <v/>
      </c>
      <c r="X118" s="195" t="str">
        <f>IF(ISERROR(VLOOKUP($A118,parlvotes_lh!$A$11:$ZZ$200,286,FALSE))=TRUE,"",IF(VLOOKUP($A118,parlvotes_lh!$A$11:$ZZ$200,286,FALSE)=0,"",VLOOKUP($A118,parlvotes_lh!$A$11:$ZZ$200,286,FALSE)))</f>
        <v/>
      </c>
      <c r="Y118" s="195" t="str">
        <f>IF(ISERROR(VLOOKUP($A118,parlvotes_lh!$A$11:$ZZ$200,306,FALSE))=TRUE,"",IF(VLOOKUP($A118,parlvotes_lh!$A$11:$ZZ$200,306,FALSE)=0,"",VLOOKUP($A118,parlvotes_lh!$A$11:$ZZ$200,306,FALSE)))</f>
        <v/>
      </c>
      <c r="Z118" s="195" t="str">
        <f>IF(ISERROR(VLOOKUP($A118,parlvotes_lh!$A$11:$ZZ$200,326,FALSE))=TRUE,"",IF(VLOOKUP($A118,parlvotes_lh!$A$11:$ZZ$200,326,FALSE)=0,"",VLOOKUP($A118,parlvotes_lh!$A$11:$ZZ$200,326,FALSE)))</f>
        <v/>
      </c>
      <c r="AA118" s="195" t="str">
        <f>IF(ISERROR(VLOOKUP($A118,parlvotes_lh!$A$11:$ZZ$200,346,FALSE))=TRUE,"",IF(VLOOKUP($A118,parlvotes_lh!$A$11:$ZZ$200,346,FALSE)=0,"",VLOOKUP($A118,parlvotes_lh!$A$11:$ZZ$200,346,FALSE)))</f>
        <v/>
      </c>
      <c r="AB118" s="195" t="str">
        <f>IF(ISERROR(VLOOKUP($A118,parlvotes_lh!$A$11:$ZZ$200,366,FALSE))=TRUE,"",IF(VLOOKUP($A118,parlvotes_lh!$A$11:$ZZ$200,366,FALSE)=0,"",VLOOKUP($A118,parlvotes_lh!$A$11:$ZZ$200,366,FALSE)))</f>
        <v/>
      </c>
      <c r="AC118" s="195" t="str">
        <f>IF(ISERROR(VLOOKUP($A118,parlvotes_lh!$A$11:$ZZ$200,386,FALSE))=TRUE,"",IF(VLOOKUP($A118,parlvotes_lh!$A$11:$ZZ$200,386,FALSE)=0,"",VLOOKUP($A118,parlvotes_lh!$A$11:$ZZ$200,386,FALSE)))</f>
        <v/>
      </c>
    </row>
    <row r="119" spans="1:29" ht="13.5" customHeight="1">
      <c r="A119" s="189"/>
      <c r="B119" s="101" t="str">
        <f>IF(A119="","",MID(info_weblinks!$C$3,32,3))</f>
        <v/>
      </c>
      <c r="C119" s="101" t="str">
        <f>IF(info_parties!G119="","",info_parties!G119)</f>
        <v/>
      </c>
      <c r="D119" s="101" t="str">
        <f>IF(info_parties!K119="","",info_parties!K119)</f>
        <v/>
      </c>
      <c r="E119" s="101" t="str">
        <f>IF(info_parties!H119="","",info_parties!H119)</f>
        <v/>
      </c>
      <c r="F119" s="190" t="str">
        <f t="shared" si="12"/>
        <v/>
      </c>
      <c r="G119" s="191" t="str">
        <f t="shared" si="13"/>
        <v/>
      </c>
      <c r="H119" s="192" t="str">
        <f t="shared" si="14"/>
        <v/>
      </c>
      <c r="I119" s="193" t="str">
        <f t="shared" si="15"/>
        <v/>
      </c>
      <c r="J119" s="194" t="str">
        <f>IF(ISERROR(VLOOKUP($A119,parlvotes_lh!$A$11:$ZZ$200,6,FALSE))=TRUE,"",IF(VLOOKUP($A119,parlvotes_lh!$A$11:$ZZ$200,6,FALSE)=0,"",VLOOKUP($A119,parlvotes_lh!$A$11:$ZZ$200,6,FALSE)))</f>
        <v/>
      </c>
      <c r="K119" s="194" t="str">
        <f>IF(ISERROR(VLOOKUP($A119,parlvotes_lh!$A$11:$ZZ$200,26,FALSE))=TRUE,"",IF(VLOOKUP($A119,parlvotes_lh!$A$11:$ZZ$200,26,FALSE)=0,"",VLOOKUP($A119,parlvotes_lh!$A$11:$ZZ$200,26,FALSE)))</f>
        <v/>
      </c>
      <c r="L119" s="194" t="str">
        <f>IF(ISERROR(VLOOKUP($A119,parlvotes_lh!$A$11:$ZZ$200,46,FALSE))=TRUE,"",IF(VLOOKUP($A119,parlvotes_lh!$A$11:$ZZ$200,46,FALSE)=0,"",VLOOKUP($A119,parlvotes_lh!$A$11:$ZZ$200,46,FALSE)))</f>
        <v/>
      </c>
      <c r="M119" s="194" t="str">
        <f>IF(ISERROR(VLOOKUP($A119,parlvotes_lh!$A$11:$ZZ$200,66,FALSE))=TRUE,"",IF(VLOOKUP($A119,parlvotes_lh!$A$11:$ZZ$200,66,FALSE)=0,"",VLOOKUP($A119,parlvotes_lh!$A$11:$ZZ$200,66,FALSE)))</f>
        <v/>
      </c>
      <c r="N119" s="194" t="str">
        <f>IF(ISERROR(VLOOKUP($A119,parlvotes_lh!$A$11:$ZZ$200,86,FALSE))=TRUE,"",IF(VLOOKUP($A119,parlvotes_lh!$A$11:$ZZ$200,86,FALSE)=0,"",VLOOKUP($A119,parlvotes_lh!$A$11:$ZZ$200,86,FALSE)))</f>
        <v/>
      </c>
      <c r="O119" s="194" t="str">
        <f>IF(ISERROR(VLOOKUP($A119,parlvotes_lh!$A$11:$ZZ$200,106,FALSE))=TRUE,"",IF(VLOOKUP($A119,parlvotes_lh!$A$11:$ZZ$200,106,FALSE)=0,"",VLOOKUP($A119,parlvotes_lh!$A$11:$ZZ$200,106,FALSE)))</f>
        <v/>
      </c>
      <c r="P119" s="194" t="str">
        <f>IF(ISERROR(VLOOKUP($A119,parlvotes_lh!$A$11:$ZZ$200,126,FALSE))=TRUE,"",IF(VLOOKUP($A119,parlvotes_lh!$A$11:$ZZ$200,126,FALSE)=0,"",VLOOKUP($A119,parlvotes_lh!$A$11:$ZZ$200,126,FALSE)))</f>
        <v/>
      </c>
      <c r="Q119" s="195" t="str">
        <f>IF(ISERROR(VLOOKUP($A119,parlvotes_lh!$A$11:$ZZ$200,146,FALSE))=TRUE,"",IF(VLOOKUP($A119,parlvotes_lh!$A$11:$ZZ$200,146,FALSE)=0,"",VLOOKUP($A119,parlvotes_lh!$A$11:$ZZ$200,146,FALSE)))</f>
        <v/>
      </c>
      <c r="R119" s="195" t="str">
        <f>IF(ISERROR(VLOOKUP($A119,parlvotes_lh!$A$11:$ZZ$200,166,FALSE))=TRUE,"",IF(VLOOKUP($A119,parlvotes_lh!$A$11:$ZZ$200,166,FALSE)=0,"",VLOOKUP($A119,parlvotes_lh!$A$11:$ZZ$200,166,FALSE)))</f>
        <v/>
      </c>
      <c r="S119" s="195" t="str">
        <f>IF(ISERROR(VLOOKUP($A119,parlvotes_lh!$A$11:$ZZ$200,186,FALSE))=TRUE,"",IF(VLOOKUP($A119,parlvotes_lh!$A$11:$ZZ$200,186,FALSE)=0,"",VLOOKUP($A119,parlvotes_lh!$A$11:$ZZ$200,186,FALSE)))</f>
        <v/>
      </c>
      <c r="T119" s="195" t="str">
        <f>IF(ISERROR(VLOOKUP($A119,parlvotes_lh!$A$11:$ZZ$200,206,FALSE))=TRUE,"",IF(VLOOKUP($A119,parlvotes_lh!$A$11:$ZZ$200,206,FALSE)=0,"",VLOOKUP($A119,parlvotes_lh!$A$11:$ZZ$200,206,FALSE)))</f>
        <v/>
      </c>
      <c r="U119" s="195" t="str">
        <f>IF(ISERROR(VLOOKUP($A119,parlvotes_lh!$A$11:$ZZ$200,226,FALSE))=TRUE,"",IF(VLOOKUP($A119,parlvotes_lh!$A$11:$ZZ$200,226,FALSE)=0,"",VLOOKUP($A119,parlvotes_lh!$A$11:$ZZ$200,226,FALSE)))</f>
        <v/>
      </c>
      <c r="V119" s="195" t="str">
        <f>IF(ISERROR(VLOOKUP($A119,parlvotes_lh!$A$11:$ZZ$200,246,FALSE))=TRUE,"",IF(VLOOKUP($A119,parlvotes_lh!$A$11:$ZZ$200,246,FALSE)=0,"",VLOOKUP($A119,parlvotes_lh!$A$11:$ZZ$200,246,FALSE)))</f>
        <v/>
      </c>
      <c r="W119" s="195" t="str">
        <f>IF(ISERROR(VLOOKUP($A119,parlvotes_lh!$A$11:$ZZ$200,266,FALSE))=TRUE,"",IF(VLOOKUP($A119,parlvotes_lh!$A$11:$ZZ$200,266,FALSE)=0,"",VLOOKUP($A119,parlvotes_lh!$A$11:$ZZ$200,266,FALSE)))</f>
        <v/>
      </c>
      <c r="X119" s="195" t="str">
        <f>IF(ISERROR(VLOOKUP($A119,parlvotes_lh!$A$11:$ZZ$200,286,FALSE))=TRUE,"",IF(VLOOKUP($A119,parlvotes_lh!$A$11:$ZZ$200,286,FALSE)=0,"",VLOOKUP($A119,parlvotes_lh!$A$11:$ZZ$200,286,FALSE)))</f>
        <v/>
      </c>
      <c r="Y119" s="195" t="str">
        <f>IF(ISERROR(VLOOKUP($A119,parlvotes_lh!$A$11:$ZZ$200,306,FALSE))=TRUE,"",IF(VLOOKUP($A119,parlvotes_lh!$A$11:$ZZ$200,306,FALSE)=0,"",VLOOKUP($A119,parlvotes_lh!$A$11:$ZZ$200,306,FALSE)))</f>
        <v/>
      </c>
      <c r="Z119" s="195" t="str">
        <f>IF(ISERROR(VLOOKUP($A119,parlvotes_lh!$A$11:$ZZ$200,326,FALSE))=TRUE,"",IF(VLOOKUP($A119,parlvotes_lh!$A$11:$ZZ$200,326,FALSE)=0,"",VLOOKUP($A119,parlvotes_lh!$A$11:$ZZ$200,326,FALSE)))</f>
        <v/>
      </c>
      <c r="AA119" s="195" t="str">
        <f>IF(ISERROR(VLOOKUP($A119,parlvotes_lh!$A$11:$ZZ$200,346,FALSE))=TRUE,"",IF(VLOOKUP($A119,parlvotes_lh!$A$11:$ZZ$200,346,FALSE)=0,"",VLOOKUP($A119,parlvotes_lh!$A$11:$ZZ$200,346,FALSE)))</f>
        <v/>
      </c>
      <c r="AB119" s="195" t="str">
        <f>IF(ISERROR(VLOOKUP($A119,parlvotes_lh!$A$11:$ZZ$200,366,FALSE))=TRUE,"",IF(VLOOKUP($A119,parlvotes_lh!$A$11:$ZZ$200,366,FALSE)=0,"",VLOOKUP($A119,parlvotes_lh!$A$11:$ZZ$200,366,FALSE)))</f>
        <v/>
      </c>
      <c r="AC119" s="195" t="str">
        <f>IF(ISERROR(VLOOKUP($A119,parlvotes_lh!$A$11:$ZZ$200,386,FALSE))=TRUE,"",IF(VLOOKUP($A119,parlvotes_lh!$A$11:$ZZ$200,386,FALSE)=0,"",VLOOKUP($A119,parlvotes_lh!$A$11:$ZZ$200,386,FALSE)))</f>
        <v/>
      </c>
    </row>
    <row r="120" spans="1:29" ht="13.5" customHeight="1">
      <c r="A120" s="189"/>
      <c r="B120" s="101" t="str">
        <f>IF(A120="","",MID(info_weblinks!$C$3,32,3))</f>
        <v/>
      </c>
      <c r="C120" s="101" t="str">
        <f>IF(info_parties!G120="","",info_parties!G120)</f>
        <v/>
      </c>
      <c r="D120" s="101" t="str">
        <f>IF(info_parties!K120="","",info_parties!K120)</f>
        <v/>
      </c>
      <c r="E120" s="101" t="str">
        <f>IF(info_parties!H120="","",info_parties!H120)</f>
        <v/>
      </c>
      <c r="F120" s="190" t="str">
        <f t="shared" si="12"/>
        <v/>
      </c>
      <c r="G120" s="191" t="str">
        <f t="shared" si="13"/>
        <v/>
      </c>
      <c r="H120" s="192" t="str">
        <f t="shared" si="14"/>
        <v/>
      </c>
      <c r="I120" s="193" t="str">
        <f t="shared" si="15"/>
        <v/>
      </c>
      <c r="J120" s="194" t="str">
        <f>IF(ISERROR(VLOOKUP($A120,parlvotes_lh!$A$11:$ZZ$200,6,FALSE))=TRUE,"",IF(VLOOKUP($A120,parlvotes_lh!$A$11:$ZZ$200,6,FALSE)=0,"",VLOOKUP($A120,parlvotes_lh!$A$11:$ZZ$200,6,FALSE)))</f>
        <v/>
      </c>
      <c r="K120" s="194" t="str">
        <f>IF(ISERROR(VLOOKUP($A120,parlvotes_lh!$A$11:$ZZ$200,26,FALSE))=TRUE,"",IF(VLOOKUP($A120,parlvotes_lh!$A$11:$ZZ$200,26,FALSE)=0,"",VLOOKUP($A120,parlvotes_lh!$A$11:$ZZ$200,26,FALSE)))</f>
        <v/>
      </c>
      <c r="L120" s="194" t="str">
        <f>IF(ISERROR(VLOOKUP($A120,parlvotes_lh!$A$11:$ZZ$200,46,FALSE))=TRUE,"",IF(VLOOKUP($A120,parlvotes_lh!$A$11:$ZZ$200,46,FALSE)=0,"",VLOOKUP($A120,parlvotes_lh!$A$11:$ZZ$200,46,FALSE)))</f>
        <v/>
      </c>
      <c r="M120" s="194" t="str">
        <f>IF(ISERROR(VLOOKUP($A120,parlvotes_lh!$A$11:$ZZ$200,66,FALSE))=TRUE,"",IF(VLOOKUP($A120,parlvotes_lh!$A$11:$ZZ$200,66,FALSE)=0,"",VLOOKUP($A120,parlvotes_lh!$A$11:$ZZ$200,66,FALSE)))</f>
        <v/>
      </c>
      <c r="N120" s="194" t="str">
        <f>IF(ISERROR(VLOOKUP($A120,parlvotes_lh!$A$11:$ZZ$200,86,FALSE))=TRUE,"",IF(VLOOKUP($A120,parlvotes_lh!$A$11:$ZZ$200,86,FALSE)=0,"",VLOOKUP($A120,parlvotes_lh!$A$11:$ZZ$200,86,FALSE)))</f>
        <v/>
      </c>
      <c r="O120" s="194" t="str">
        <f>IF(ISERROR(VLOOKUP($A120,parlvotes_lh!$A$11:$ZZ$200,106,FALSE))=TRUE,"",IF(VLOOKUP($A120,parlvotes_lh!$A$11:$ZZ$200,106,FALSE)=0,"",VLOOKUP($A120,parlvotes_lh!$A$11:$ZZ$200,106,FALSE)))</f>
        <v/>
      </c>
      <c r="P120" s="194" t="str">
        <f>IF(ISERROR(VLOOKUP($A120,parlvotes_lh!$A$11:$ZZ$200,126,FALSE))=TRUE,"",IF(VLOOKUP($A120,parlvotes_lh!$A$11:$ZZ$200,126,FALSE)=0,"",VLOOKUP($A120,parlvotes_lh!$A$11:$ZZ$200,126,FALSE)))</f>
        <v/>
      </c>
      <c r="Q120" s="195" t="str">
        <f>IF(ISERROR(VLOOKUP($A120,parlvotes_lh!$A$11:$ZZ$200,146,FALSE))=TRUE,"",IF(VLOOKUP($A120,parlvotes_lh!$A$11:$ZZ$200,146,FALSE)=0,"",VLOOKUP($A120,parlvotes_lh!$A$11:$ZZ$200,146,FALSE)))</f>
        <v/>
      </c>
      <c r="R120" s="195" t="str">
        <f>IF(ISERROR(VLOOKUP($A120,parlvotes_lh!$A$11:$ZZ$200,166,FALSE))=TRUE,"",IF(VLOOKUP($A120,parlvotes_lh!$A$11:$ZZ$200,166,FALSE)=0,"",VLOOKUP($A120,parlvotes_lh!$A$11:$ZZ$200,166,FALSE)))</f>
        <v/>
      </c>
      <c r="S120" s="195" t="str">
        <f>IF(ISERROR(VLOOKUP($A120,parlvotes_lh!$A$11:$ZZ$200,186,FALSE))=TRUE,"",IF(VLOOKUP($A120,parlvotes_lh!$A$11:$ZZ$200,186,FALSE)=0,"",VLOOKUP($A120,parlvotes_lh!$A$11:$ZZ$200,186,FALSE)))</f>
        <v/>
      </c>
      <c r="T120" s="195" t="str">
        <f>IF(ISERROR(VLOOKUP($A120,parlvotes_lh!$A$11:$ZZ$200,206,FALSE))=TRUE,"",IF(VLOOKUP($A120,parlvotes_lh!$A$11:$ZZ$200,206,FALSE)=0,"",VLOOKUP($A120,parlvotes_lh!$A$11:$ZZ$200,206,FALSE)))</f>
        <v/>
      </c>
      <c r="U120" s="195" t="str">
        <f>IF(ISERROR(VLOOKUP($A120,parlvotes_lh!$A$11:$ZZ$200,226,FALSE))=TRUE,"",IF(VLOOKUP($A120,parlvotes_lh!$A$11:$ZZ$200,226,FALSE)=0,"",VLOOKUP($A120,parlvotes_lh!$A$11:$ZZ$200,226,FALSE)))</f>
        <v/>
      </c>
      <c r="V120" s="195" t="str">
        <f>IF(ISERROR(VLOOKUP($A120,parlvotes_lh!$A$11:$ZZ$200,246,FALSE))=TRUE,"",IF(VLOOKUP($A120,parlvotes_lh!$A$11:$ZZ$200,246,FALSE)=0,"",VLOOKUP($A120,parlvotes_lh!$A$11:$ZZ$200,246,FALSE)))</f>
        <v/>
      </c>
      <c r="W120" s="195" t="str">
        <f>IF(ISERROR(VLOOKUP($A120,parlvotes_lh!$A$11:$ZZ$200,266,FALSE))=TRUE,"",IF(VLOOKUP($A120,parlvotes_lh!$A$11:$ZZ$200,266,FALSE)=0,"",VLOOKUP($A120,parlvotes_lh!$A$11:$ZZ$200,266,FALSE)))</f>
        <v/>
      </c>
      <c r="X120" s="195" t="str">
        <f>IF(ISERROR(VLOOKUP($A120,parlvotes_lh!$A$11:$ZZ$200,286,FALSE))=TRUE,"",IF(VLOOKUP($A120,parlvotes_lh!$A$11:$ZZ$200,286,FALSE)=0,"",VLOOKUP($A120,parlvotes_lh!$A$11:$ZZ$200,286,FALSE)))</f>
        <v/>
      </c>
      <c r="Y120" s="195" t="str">
        <f>IF(ISERROR(VLOOKUP($A120,parlvotes_lh!$A$11:$ZZ$200,306,FALSE))=TRUE,"",IF(VLOOKUP($A120,parlvotes_lh!$A$11:$ZZ$200,306,FALSE)=0,"",VLOOKUP($A120,parlvotes_lh!$A$11:$ZZ$200,306,FALSE)))</f>
        <v/>
      </c>
      <c r="Z120" s="195" t="str">
        <f>IF(ISERROR(VLOOKUP($A120,parlvotes_lh!$A$11:$ZZ$200,326,FALSE))=TRUE,"",IF(VLOOKUP($A120,parlvotes_lh!$A$11:$ZZ$200,326,FALSE)=0,"",VLOOKUP($A120,parlvotes_lh!$A$11:$ZZ$200,326,FALSE)))</f>
        <v/>
      </c>
      <c r="AA120" s="195" t="str">
        <f>IF(ISERROR(VLOOKUP($A120,parlvotes_lh!$A$11:$ZZ$200,346,FALSE))=TRUE,"",IF(VLOOKUP($A120,parlvotes_lh!$A$11:$ZZ$200,346,FALSE)=0,"",VLOOKUP($A120,parlvotes_lh!$A$11:$ZZ$200,346,FALSE)))</f>
        <v/>
      </c>
      <c r="AB120" s="195" t="str">
        <f>IF(ISERROR(VLOOKUP($A120,parlvotes_lh!$A$11:$ZZ$200,366,FALSE))=TRUE,"",IF(VLOOKUP($A120,parlvotes_lh!$A$11:$ZZ$200,366,FALSE)=0,"",VLOOKUP($A120,parlvotes_lh!$A$11:$ZZ$200,366,FALSE)))</f>
        <v/>
      </c>
      <c r="AC120" s="195" t="str">
        <f>IF(ISERROR(VLOOKUP($A120,parlvotes_lh!$A$11:$ZZ$200,386,FALSE))=TRUE,"",IF(VLOOKUP($A120,parlvotes_lh!$A$11:$ZZ$200,386,FALSE)=0,"",VLOOKUP($A120,parlvotes_lh!$A$11:$ZZ$200,386,FALSE)))</f>
        <v/>
      </c>
    </row>
    <row r="121" spans="1:29" ht="13.5" customHeight="1">
      <c r="A121" s="189"/>
      <c r="B121" s="101" t="str">
        <f>IF(A121="","",MID(info_weblinks!$C$3,32,3))</f>
        <v/>
      </c>
      <c r="C121" s="101" t="str">
        <f>IF(info_parties!G121="","",info_parties!G121)</f>
        <v/>
      </c>
      <c r="D121" s="101" t="str">
        <f>IF(info_parties!K121="","",info_parties!K121)</f>
        <v/>
      </c>
      <c r="E121" s="101" t="str">
        <f>IF(info_parties!H121="","",info_parties!H121)</f>
        <v/>
      </c>
      <c r="F121" s="190" t="str">
        <f t="shared" si="12"/>
        <v/>
      </c>
      <c r="G121" s="191" t="str">
        <f t="shared" si="13"/>
        <v/>
      </c>
      <c r="H121" s="192" t="str">
        <f t="shared" si="14"/>
        <v/>
      </c>
      <c r="I121" s="193" t="str">
        <f t="shared" si="15"/>
        <v/>
      </c>
      <c r="J121" s="194" t="str">
        <f>IF(ISERROR(VLOOKUP($A121,parlvotes_lh!$A$11:$ZZ$200,6,FALSE))=TRUE,"",IF(VLOOKUP($A121,parlvotes_lh!$A$11:$ZZ$200,6,FALSE)=0,"",VLOOKUP($A121,parlvotes_lh!$A$11:$ZZ$200,6,FALSE)))</f>
        <v/>
      </c>
      <c r="K121" s="194" t="str">
        <f>IF(ISERROR(VLOOKUP($A121,parlvotes_lh!$A$11:$ZZ$200,26,FALSE))=TRUE,"",IF(VLOOKUP($A121,parlvotes_lh!$A$11:$ZZ$200,26,FALSE)=0,"",VLOOKUP($A121,parlvotes_lh!$A$11:$ZZ$200,26,FALSE)))</f>
        <v/>
      </c>
      <c r="L121" s="194" t="str">
        <f>IF(ISERROR(VLOOKUP($A121,parlvotes_lh!$A$11:$ZZ$200,46,FALSE))=TRUE,"",IF(VLOOKUP($A121,parlvotes_lh!$A$11:$ZZ$200,46,FALSE)=0,"",VLOOKUP($A121,parlvotes_lh!$A$11:$ZZ$200,46,FALSE)))</f>
        <v/>
      </c>
      <c r="M121" s="194" t="str">
        <f>IF(ISERROR(VLOOKUP($A121,parlvotes_lh!$A$11:$ZZ$200,66,FALSE))=TRUE,"",IF(VLOOKUP($A121,parlvotes_lh!$A$11:$ZZ$200,66,FALSE)=0,"",VLOOKUP($A121,parlvotes_lh!$A$11:$ZZ$200,66,FALSE)))</f>
        <v/>
      </c>
      <c r="N121" s="194" t="str">
        <f>IF(ISERROR(VLOOKUP($A121,parlvotes_lh!$A$11:$ZZ$200,86,FALSE))=TRUE,"",IF(VLOOKUP($A121,parlvotes_lh!$A$11:$ZZ$200,86,FALSE)=0,"",VLOOKUP($A121,parlvotes_lh!$A$11:$ZZ$200,86,FALSE)))</f>
        <v/>
      </c>
      <c r="O121" s="194" t="str">
        <f>IF(ISERROR(VLOOKUP($A121,parlvotes_lh!$A$11:$ZZ$200,106,FALSE))=TRUE,"",IF(VLOOKUP($A121,parlvotes_lh!$A$11:$ZZ$200,106,FALSE)=0,"",VLOOKUP($A121,parlvotes_lh!$A$11:$ZZ$200,106,FALSE)))</f>
        <v/>
      </c>
      <c r="P121" s="194" t="str">
        <f>IF(ISERROR(VLOOKUP($A121,parlvotes_lh!$A$11:$ZZ$200,126,FALSE))=TRUE,"",IF(VLOOKUP($A121,parlvotes_lh!$A$11:$ZZ$200,126,FALSE)=0,"",VLOOKUP($A121,parlvotes_lh!$A$11:$ZZ$200,126,FALSE)))</f>
        <v/>
      </c>
      <c r="Q121" s="195" t="str">
        <f>IF(ISERROR(VLOOKUP($A121,parlvotes_lh!$A$11:$ZZ$200,146,FALSE))=TRUE,"",IF(VLOOKUP($A121,parlvotes_lh!$A$11:$ZZ$200,146,FALSE)=0,"",VLOOKUP($A121,parlvotes_lh!$A$11:$ZZ$200,146,FALSE)))</f>
        <v/>
      </c>
      <c r="R121" s="195" t="str">
        <f>IF(ISERROR(VLOOKUP($A121,parlvotes_lh!$A$11:$ZZ$200,166,FALSE))=TRUE,"",IF(VLOOKUP($A121,parlvotes_lh!$A$11:$ZZ$200,166,FALSE)=0,"",VLOOKUP($A121,parlvotes_lh!$A$11:$ZZ$200,166,FALSE)))</f>
        <v/>
      </c>
      <c r="S121" s="195" t="str">
        <f>IF(ISERROR(VLOOKUP($A121,parlvotes_lh!$A$11:$ZZ$200,186,FALSE))=TRUE,"",IF(VLOOKUP($A121,parlvotes_lh!$A$11:$ZZ$200,186,FALSE)=0,"",VLOOKUP($A121,parlvotes_lh!$A$11:$ZZ$200,186,FALSE)))</f>
        <v/>
      </c>
      <c r="T121" s="195" t="str">
        <f>IF(ISERROR(VLOOKUP($A121,parlvotes_lh!$A$11:$ZZ$200,206,FALSE))=TRUE,"",IF(VLOOKUP($A121,parlvotes_lh!$A$11:$ZZ$200,206,FALSE)=0,"",VLOOKUP($A121,parlvotes_lh!$A$11:$ZZ$200,206,FALSE)))</f>
        <v/>
      </c>
      <c r="U121" s="195" t="str">
        <f>IF(ISERROR(VLOOKUP($A121,parlvotes_lh!$A$11:$ZZ$200,226,FALSE))=TRUE,"",IF(VLOOKUP($A121,parlvotes_lh!$A$11:$ZZ$200,226,FALSE)=0,"",VLOOKUP($A121,parlvotes_lh!$A$11:$ZZ$200,226,FALSE)))</f>
        <v/>
      </c>
      <c r="V121" s="195" t="str">
        <f>IF(ISERROR(VLOOKUP($A121,parlvotes_lh!$A$11:$ZZ$200,246,FALSE))=TRUE,"",IF(VLOOKUP($A121,parlvotes_lh!$A$11:$ZZ$200,246,FALSE)=0,"",VLOOKUP($A121,parlvotes_lh!$A$11:$ZZ$200,246,FALSE)))</f>
        <v/>
      </c>
      <c r="W121" s="195" t="str">
        <f>IF(ISERROR(VLOOKUP($A121,parlvotes_lh!$A$11:$ZZ$200,266,FALSE))=TRUE,"",IF(VLOOKUP($A121,parlvotes_lh!$A$11:$ZZ$200,266,FALSE)=0,"",VLOOKUP($A121,parlvotes_lh!$A$11:$ZZ$200,266,FALSE)))</f>
        <v/>
      </c>
      <c r="X121" s="195" t="str">
        <f>IF(ISERROR(VLOOKUP($A121,parlvotes_lh!$A$11:$ZZ$200,286,FALSE))=TRUE,"",IF(VLOOKUP($A121,parlvotes_lh!$A$11:$ZZ$200,286,FALSE)=0,"",VLOOKUP($A121,parlvotes_lh!$A$11:$ZZ$200,286,FALSE)))</f>
        <v/>
      </c>
      <c r="Y121" s="195" t="str">
        <f>IF(ISERROR(VLOOKUP($A121,parlvotes_lh!$A$11:$ZZ$200,306,FALSE))=TRUE,"",IF(VLOOKUP($A121,parlvotes_lh!$A$11:$ZZ$200,306,FALSE)=0,"",VLOOKUP($A121,parlvotes_lh!$A$11:$ZZ$200,306,FALSE)))</f>
        <v/>
      </c>
      <c r="Z121" s="195" t="str">
        <f>IF(ISERROR(VLOOKUP($A121,parlvotes_lh!$A$11:$ZZ$200,326,FALSE))=TRUE,"",IF(VLOOKUP($A121,parlvotes_lh!$A$11:$ZZ$200,326,FALSE)=0,"",VLOOKUP($A121,parlvotes_lh!$A$11:$ZZ$200,326,FALSE)))</f>
        <v/>
      </c>
      <c r="AA121" s="195" t="str">
        <f>IF(ISERROR(VLOOKUP($A121,parlvotes_lh!$A$11:$ZZ$200,346,FALSE))=TRUE,"",IF(VLOOKUP($A121,parlvotes_lh!$A$11:$ZZ$200,346,FALSE)=0,"",VLOOKUP($A121,parlvotes_lh!$A$11:$ZZ$200,346,FALSE)))</f>
        <v/>
      </c>
      <c r="AB121" s="195" t="str">
        <f>IF(ISERROR(VLOOKUP($A121,parlvotes_lh!$A$11:$ZZ$200,366,FALSE))=TRUE,"",IF(VLOOKUP($A121,parlvotes_lh!$A$11:$ZZ$200,366,FALSE)=0,"",VLOOKUP($A121,parlvotes_lh!$A$11:$ZZ$200,366,FALSE)))</f>
        <v/>
      </c>
      <c r="AC121" s="195" t="str">
        <f>IF(ISERROR(VLOOKUP($A121,parlvotes_lh!$A$11:$ZZ$200,386,FALSE))=TRUE,"",IF(VLOOKUP($A121,parlvotes_lh!$A$11:$ZZ$200,386,FALSE)=0,"",VLOOKUP($A121,parlvotes_lh!$A$11:$ZZ$200,386,FALSE)))</f>
        <v/>
      </c>
    </row>
    <row r="122" spans="1:29" ht="13.5" customHeight="1">
      <c r="A122" s="189"/>
      <c r="B122" s="101" t="str">
        <f>IF(A122="","",MID(info_weblinks!$C$3,32,3))</f>
        <v/>
      </c>
      <c r="C122" s="101" t="str">
        <f>IF(info_parties!G122="","",info_parties!G122)</f>
        <v/>
      </c>
      <c r="D122" s="101" t="str">
        <f>IF(info_parties!K122="","",info_parties!K122)</f>
        <v/>
      </c>
      <c r="E122" s="101" t="str">
        <f>IF(info_parties!H122="","",info_parties!H122)</f>
        <v/>
      </c>
      <c r="F122" s="190" t="str">
        <f t="shared" si="12"/>
        <v/>
      </c>
      <c r="G122" s="191" t="str">
        <f t="shared" si="13"/>
        <v/>
      </c>
      <c r="H122" s="192" t="str">
        <f t="shared" si="14"/>
        <v/>
      </c>
      <c r="I122" s="193" t="str">
        <f t="shared" si="15"/>
        <v/>
      </c>
      <c r="J122" s="194" t="str">
        <f>IF(ISERROR(VLOOKUP($A122,parlvotes_lh!$A$11:$ZZ$200,6,FALSE))=TRUE,"",IF(VLOOKUP($A122,parlvotes_lh!$A$11:$ZZ$200,6,FALSE)=0,"",VLOOKUP($A122,parlvotes_lh!$A$11:$ZZ$200,6,FALSE)))</f>
        <v/>
      </c>
      <c r="K122" s="194" t="str">
        <f>IF(ISERROR(VLOOKUP($A122,parlvotes_lh!$A$11:$ZZ$200,26,FALSE))=TRUE,"",IF(VLOOKUP($A122,parlvotes_lh!$A$11:$ZZ$200,26,FALSE)=0,"",VLOOKUP($A122,parlvotes_lh!$A$11:$ZZ$200,26,FALSE)))</f>
        <v/>
      </c>
      <c r="L122" s="194" t="str">
        <f>IF(ISERROR(VLOOKUP($A122,parlvotes_lh!$A$11:$ZZ$200,46,FALSE))=TRUE,"",IF(VLOOKUP($A122,parlvotes_lh!$A$11:$ZZ$200,46,FALSE)=0,"",VLOOKUP($A122,parlvotes_lh!$A$11:$ZZ$200,46,FALSE)))</f>
        <v/>
      </c>
      <c r="M122" s="194" t="str">
        <f>IF(ISERROR(VLOOKUP($A122,parlvotes_lh!$A$11:$ZZ$200,66,FALSE))=TRUE,"",IF(VLOOKUP($A122,parlvotes_lh!$A$11:$ZZ$200,66,FALSE)=0,"",VLOOKUP($A122,parlvotes_lh!$A$11:$ZZ$200,66,FALSE)))</f>
        <v/>
      </c>
      <c r="N122" s="194" t="str">
        <f>IF(ISERROR(VLOOKUP($A122,parlvotes_lh!$A$11:$ZZ$200,86,FALSE))=TRUE,"",IF(VLOOKUP($A122,parlvotes_lh!$A$11:$ZZ$200,86,FALSE)=0,"",VLOOKUP($A122,parlvotes_lh!$A$11:$ZZ$200,86,FALSE)))</f>
        <v/>
      </c>
      <c r="O122" s="194" t="str">
        <f>IF(ISERROR(VLOOKUP($A122,parlvotes_lh!$A$11:$ZZ$200,106,FALSE))=TRUE,"",IF(VLOOKUP($A122,parlvotes_lh!$A$11:$ZZ$200,106,FALSE)=0,"",VLOOKUP($A122,parlvotes_lh!$A$11:$ZZ$200,106,FALSE)))</f>
        <v/>
      </c>
      <c r="P122" s="194" t="str">
        <f>IF(ISERROR(VLOOKUP($A122,parlvotes_lh!$A$11:$ZZ$200,126,FALSE))=TRUE,"",IF(VLOOKUP($A122,parlvotes_lh!$A$11:$ZZ$200,126,FALSE)=0,"",VLOOKUP($A122,parlvotes_lh!$A$11:$ZZ$200,126,FALSE)))</f>
        <v/>
      </c>
      <c r="Q122" s="195" t="str">
        <f>IF(ISERROR(VLOOKUP($A122,parlvotes_lh!$A$11:$ZZ$200,146,FALSE))=TRUE,"",IF(VLOOKUP($A122,parlvotes_lh!$A$11:$ZZ$200,146,FALSE)=0,"",VLOOKUP($A122,parlvotes_lh!$A$11:$ZZ$200,146,FALSE)))</f>
        <v/>
      </c>
      <c r="R122" s="195" t="str">
        <f>IF(ISERROR(VLOOKUP($A122,parlvotes_lh!$A$11:$ZZ$200,166,FALSE))=TRUE,"",IF(VLOOKUP($A122,parlvotes_lh!$A$11:$ZZ$200,166,FALSE)=0,"",VLOOKUP($A122,parlvotes_lh!$A$11:$ZZ$200,166,FALSE)))</f>
        <v/>
      </c>
      <c r="S122" s="195" t="str">
        <f>IF(ISERROR(VLOOKUP($A122,parlvotes_lh!$A$11:$ZZ$200,186,FALSE))=TRUE,"",IF(VLOOKUP($A122,parlvotes_lh!$A$11:$ZZ$200,186,FALSE)=0,"",VLOOKUP($A122,parlvotes_lh!$A$11:$ZZ$200,186,FALSE)))</f>
        <v/>
      </c>
      <c r="T122" s="195" t="str">
        <f>IF(ISERROR(VLOOKUP($A122,parlvotes_lh!$A$11:$ZZ$200,206,FALSE))=TRUE,"",IF(VLOOKUP($A122,parlvotes_lh!$A$11:$ZZ$200,206,FALSE)=0,"",VLOOKUP($A122,parlvotes_lh!$A$11:$ZZ$200,206,FALSE)))</f>
        <v/>
      </c>
      <c r="U122" s="195" t="str">
        <f>IF(ISERROR(VLOOKUP($A122,parlvotes_lh!$A$11:$ZZ$200,226,FALSE))=TRUE,"",IF(VLOOKUP($A122,parlvotes_lh!$A$11:$ZZ$200,226,FALSE)=0,"",VLOOKUP($A122,parlvotes_lh!$A$11:$ZZ$200,226,FALSE)))</f>
        <v/>
      </c>
      <c r="V122" s="195" t="str">
        <f>IF(ISERROR(VLOOKUP($A122,parlvotes_lh!$A$11:$ZZ$200,246,FALSE))=TRUE,"",IF(VLOOKUP($A122,parlvotes_lh!$A$11:$ZZ$200,246,FALSE)=0,"",VLOOKUP($A122,parlvotes_lh!$A$11:$ZZ$200,246,FALSE)))</f>
        <v/>
      </c>
      <c r="W122" s="195" t="str">
        <f>IF(ISERROR(VLOOKUP($A122,parlvotes_lh!$A$11:$ZZ$200,266,FALSE))=TRUE,"",IF(VLOOKUP($A122,parlvotes_lh!$A$11:$ZZ$200,266,FALSE)=0,"",VLOOKUP($A122,parlvotes_lh!$A$11:$ZZ$200,266,FALSE)))</f>
        <v/>
      </c>
      <c r="X122" s="195" t="str">
        <f>IF(ISERROR(VLOOKUP($A122,parlvotes_lh!$A$11:$ZZ$200,286,FALSE))=TRUE,"",IF(VLOOKUP($A122,parlvotes_lh!$A$11:$ZZ$200,286,FALSE)=0,"",VLOOKUP($A122,parlvotes_lh!$A$11:$ZZ$200,286,FALSE)))</f>
        <v/>
      </c>
      <c r="Y122" s="195" t="str">
        <f>IF(ISERROR(VLOOKUP($A122,parlvotes_lh!$A$11:$ZZ$200,306,FALSE))=TRUE,"",IF(VLOOKUP($A122,parlvotes_lh!$A$11:$ZZ$200,306,FALSE)=0,"",VLOOKUP($A122,parlvotes_lh!$A$11:$ZZ$200,306,FALSE)))</f>
        <v/>
      </c>
      <c r="Z122" s="195" t="str">
        <f>IF(ISERROR(VLOOKUP($A122,parlvotes_lh!$A$11:$ZZ$200,326,FALSE))=TRUE,"",IF(VLOOKUP($A122,parlvotes_lh!$A$11:$ZZ$200,326,FALSE)=0,"",VLOOKUP($A122,parlvotes_lh!$A$11:$ZZ$200,326,FALSE)))</f>
        <v/>
      </c>
      <c r="AA122" s="195" t="str">
        <f>IF(ISERROR(VLOOKUP($A122,parlvotes_lh!$A$11:$ZZ$200,346,FALSE))=TRUE,"",IF(VLOOKUP($A122,parlvotes_lh!$A$11:$ZZ$200,346,FALSE)=0,"",VLOOKUP($A122,parlvotes_lh!$A$11:$ZZ$200,346,FALSE)))</f>
        <v/>
      </c>
      <c r="AB122" s="195" t="str">
        <f>IF(ISERROR(VLOOKUP($A122,parlvotes_lh!$A$11:$ZZ$200,366,FALSE))=TRUE,"",IF(VLOOKUP($A122,parlvotes_lh!$A$11:$ZZ$200,366,FALSE)=0,"",VLOOKUP($A122,parlvotes_lh!$A$11:$ZZ$200,366,FALSE)))</f>
        <v/>
      </c>
      <c r="AC122" s="195" t="str">
        <f>IF(ISERROR(VLOOKUP($A122,parlvotes_lh!$A$11:$ZZ$200,386,FALSE))=TRUE,"",IF(VLOOKUP($A122,parlvotes_lh!$A$11:$ZZ$200,386,FALSE)=0,"",VLOOKUP($A122,parlvotes_lh!$A$11:$ZZ$200,386,FALSE)))</f>
        <v/>
      </c>
    </row>
    <row r="123" spans="1:29" ht="13.5" customHeight="1">
      <c r="A123" s="189"/>
      <c r="B123" s="101" t="str">
        <f>IF(A123="","",MID(info_weblinks!$C$3,32,3))</f>
        <v/>
      </c>
      <c r="C123" s="101" t="str">
        <f>IF(info_parties!G123="","",info_parties!G123)</f>
        <v/>
      </c>
      <c r="D123" s="101" t="str">
        <f>IF(info_parties!K123="","",info_parties!K123)</f>
        <v/>
      </c>
      <c r="E123" s="101" t="str">
        <f>IF(info_parties!H123="","",info_parties!H123)</f>
        <v/>
      </c>
      <c r="F123" s="190" t="str">
        <f t="shared" si="12"/>
        <v/>
      </c>
      <c r="G123" s="191" t="str">
        <f t="shared" si="13"/>
        <v/>
      </c>
      <c r="H123" s="192" t="str">
        <f t="shared" si="14"/>
        <v/>
      </c>
      <c r="I123" s="193" t="str">
        <f t="shared" si="15"/>
        <v/>
      </c>
      <c r="J123" s="194" t="str">
        <f>IF(ISERROR(VLOOKUP($A123,parlvotes_lh!$A$11:$ZZ$200,6,FALSE))=TRUE,"",IF(VLOOKUP($A123,parlvotes_lh!$A$11:$ZZ$200,6,FALSE)=0,"",VLOOKUP($A123,parlvotes_lh!$A$11:$ZZ$200,6,FALSE)))</f>
        <v/>
      </c>
      <c r="K123" s="194" t="str">
        <f>IF(ISERROR(VLOOKUP($A123,parlvotes_lh!$A$11:$ZZ$200,26,FALSE))=TRUE,"",IF(VLOOKUP($A123,parlvotes_lh!$A$11:$ZZ$200,26,FALSE)=0,"",VLOOKUP($A123,parlvotes_lh!$A$11:$ZZ$200,26,FALSE)))</f>
        <v/>
      </c>
      <c r="L123" s="194" t="str">
        <f>IF(ISERROR(VLOOKUP($A123,parlvotes_lh!$A$11:$ZZ$200,46,FALSE))=TRUE,"",IF(VLOOKUP($A123,parlvotes_lh!$A$11:$ZZ$200,46,FALSE)=0,"",VLOOKUP($A123,parlvotes_lh!$A$11:$ZZ$200,46,FALSE)))</f>
        <v/>
      </c>
      <c r="M123" s="194" t="str">
        <f>IF(ISERROR(VLOOKUP($A123,parlvotes_lh!$A$11:$ZZ$200,66,FALSE))=TRUE,"",IF(VLOOKUP($A123,parlvotes_lh!$A$11:$ZZ$200,66,FALSE)=0,"",VLOOKUP($A123,parlvotes_lh!$A$11:$ZZ$200,66,FALSE)))</f>
        <v/>
      </c>
      <c r="N123" s="194" t="str">
        <f>IF(ISERROR(VLOOKUP($A123,parlvotes_lh!$A$11:$ZZ$200,86,FALSE))=TRUE,"",IF(VLOOKUP($A123,parlvotes_lh!$A$11:$ZZ$200,86,FALSE)=0,"",VLOOKUP($A123,parlvotes_lh!$A$11:$ZZ$200,86,FALSE)))</f>
        <v/>
      </c>
      <c r="O123" s="194" t="str">
        <f>IF(ISERROR(VLOOKUP($A123,parlvotes_lh!$A$11:$ZZ$200,106,FALSE))=TRUE,"",IF(VLOOKUP($A123,parlvotes_lh!$A$11:$ZZ$200,106,FALSE)=0,"",VLOOKUP($A123,parlvotes_lh!$A$11:$ZZ$200,106,FALSE)))</f>
        <v/>
      </c>
      <c r="P123" s="194" t="str">
        <f>IF(ISERROR(VLOOKUP($A123,parlvotes_lh!$A$11:$ZZ$200,126,FALSE))=TRUE,"",IF(VLOOKUP($A123,parlvotes_lh!$A$11:$ZZ$200,126,FALSE)=0,"",VLOOKUP($A123,parlvotes_lh!$A$11:$ZZ$200,126,FALSE)))</f>
        <v/>
      </c>
      <c r="Q123" s="195" t="str">
        <f>IF(ISERROR(VLOOKUP($A123,parlvotes_lh!$A$11:$ZZ$200,146,FALSE))=TRUE,"",IF(VLOOKUP($A123,parlvotes_lh!$A$11:$ZZ$200,146,FALSE)=0,"",VLOOKUP($A123,parlvotes_lh!$A$11:$ZZ$200,146,FALSE)))</f>
        <v/>
      </c>
      <c r="R123" s="195" t="str">
        <f>IF(ISERROR(VLOOKUP($A123,parlvotes_lh!$A$11:$ZZ$200,166,FALSE))=TRUE,"",IF(VLOOKUP($A123,parlvotes_lh!$A$11:$ZZ$200,166,FALSE)=0,"",VLOOKUP($A123,parlvotes_lh!$A$11:$ZZ$200,166,FALSE)))</f>
        <v/>
      </c>
      <c r="S123" s="195" t="str">
        <f>IF(ISERROR(VLOOKUP($A123,parlvotes_lh!$A$11:$ZZ$200,186,FALSE))=TRUE,"",IF(VLOOKUP($A123,parlvotes_lh!$A$11:$ZZ$200,186,FALSE)=0,"",VLOOKUP($A123,parlvotes_lh!$A$11:$ZZ$200,186,FALSE)))</f>
        <v/>
      </c>
      <c r="T123" s="195" t="str">
        <f>IF(ISERROR(VLOOKUP($A123,parlvotes_lh!$A$11:$ZZ$200,206,FALSE))=TRUE,"",IF(VLOOKUP($A123,parlvotes_lh!$A$11:$ZZ$200,206,FALSE)=0,"",VLOOKUP($A123,parlvotes_lh!$A$11:$ZZ$200,206,FALSE)))</f>
        <v/>
      </c>
      <c r="U123" s="195" t="str">
        <f>IF(ISERROR(VLOOKUP($A123,parlvotes_lh!$A$11:$ZZ$200,226,FALSE))=TRUE,"",IF(VLOOKUP($A123,parlvotes_lh!$A$11:$ZZ$200,226,FALSE)=0,"",VLOOKUP($A123,parlvotes_lh!$A$11:$ZZ$200,226,FALSE)))</f>
        <v/>
      </c>
      <c r="V123" s="195" t="str">
        <f>IF(ISERROR(VLOOKUP($A123,parlvotes_lh!$A$11:$ZZ$200,246,FALSE))=TRUE,"",IF(VLOOKUP($A123,parlvotes_lh!$A$11:$ZZ$200,246,FALSE)=0,"",VLOOKUP($A123,parlvotes_lh!$A$11:$ZZ$200,246,FALSE)))</f>
        <v/>
      </c>
      <c r="W123" s="195" t="str">
        <f>IF(ISERROR(VLOOKUP($A123,parlvotes_lh!$A$11:$ZZ$200,266,FALSE))=TRUE,"",IF(VLOOKUP($A123,parlvotes_lh!$A$11:$ZZ$200,266,FALSE)=0,"",VLOOKUP($A123,parlvotes_lh!$A$11:$ZZ$200,266,FALSE)))</f>
        <v/>
      </c>
      <c r="X123" s="195" t="str">
        <f>IF(ISERROR(VLOOKUP($A123,parlvotes_lh!$A$11:$ZZ$200,286,FALSE))=TRUE,"",IF(VLOOKUP($A123,parlvotes_lh!$A$11:$ZZ$200,286,FALSE)=0,"",VLOOKUP($A123,parlvotes_lh!$A$11:$ZZ$200,286,FALSE)))</f>
        <v/>
      </c>
      <c r="Y123" s="195" t="str">
        <f>IF(ISERROR(VLOOKUP($A123,parlvotes_lh!$A$11:$ZZ$200,306,FALSE))=TRUE,"",IF(VLOOKUP($A123,parlvotes_lh!$A$11:$ZZ$200,306,FALSE)=0,"",VLOOKUP($A123,parlvotes_lh!$A$11:$ZZ$200,306,FALSE)))</f>
        <v/>
      </c>
      <c r="Z123" s="195" t="str">
        <f>IF(ISERROR(VLOOKUP($A123,parlvotes_lh!$A$11:$ZZ$200,326,FALSE))=TRUE,"",IF(VLOOKUP($A123,parlvotes_lh!$A$11:$ZZ$200,326,FALSE)=0,"",VLOOKUP($A123,parlvotes_lh!$A$11:$ZZ$200,326,FALSE)))</f>
        <v/>
      </c>
      <c r="AA123" s="195" t="str">
        <f>IF(ISERROR(VLOOKUP($A123,parlvotes_lh!$A$11:$ZZ$200,346,FALSE))=TRUE,"",IF(VLOOKUP($A123,parlvotes_lh!$A$11:$ZZ$200,346,FALSE)=0,"",VLOOKUP($A123,parlvotes_lh!$A$11:$ZZ$200,346,FALSE)))</f>
        <v/>
      </c>
      <c r="AB123" s="195" t="str">
        <f>IF(ISERROR(VLOOKUP($A123,parlvotes_lh!$A$11:$ZZ$200,366,FALSE))=TRUE,"",IF(VLOOKUP($A123,parlvotes_lh!$A$11:$ZZ$200,366,FALSE)=0,"",VLOOKUP($A123,parlvotes_lh!$A$11:$ZZ$200,366,FALSE)))</f>
        <v/>
      </c>
      <c r="AC123" s="195" t="str">
        <f>IF(ISERROR(VLOOKUP($A123,parlvotes_lh!$A$11:$ZZ$200,386,FALSE))=TRUE,"",IF(VLOOKUP($A123,parlvotes_lh!$A$11:$ZZ$200,386,FALSE)=0,"",VLOOKUP($A123,parlvotes_lh!$A$11:$ZZ$200,386,FALSE)))</f>
        <v/>
      </c>
    </row>
    <row r="124" spans="1:29" ht="13.5" customHeight="1">
      <c r="A124" s="189"/>
      <c r="B124" s="101" t="str">
        <f>IF(A124="","",MID(info_weblinks!$C$3,32,3))</f>
        <v/>
      </c>
      <c r="C124" s="101" t="str">
        <f>IF(info_parties!G124="","",info_parties!G124)</f>
        <v/>
      </c>
      <c r="D124" s="101" t="str">
        <f>IF(info_parties!K124="","",info_parties!K124)</f>
        <v/>
      </c>
      <c r="E124" s="101" t="str">
        <f>IF(info_parties!H124="","",info_parties!H124)</f>
        <v/>
      </c>
      <c r="F124" s="190" t="str">
        <f t="shared" si="12"/>
        <v/>
      </c>
      <c r="G124" s="191" t="str">
        <f t="shared" si="13"/>
        <v/>
      </c>
      <c r="H124" s="192" t="str">
        <f t="shared" si="14"/>
        <v/>
      </c>
      <c r="I124" s="193" t="str">
        <f t="shared" si="15"/>
        <v/>
      </c>
      <c r="J124" s="194" t="str">
        <f>IF(ISERROR(VLOOKUP($A124,parlvotes_lh!$A$11:$ZZ$200,6,FALSE))=TRUE,"",IF(VLOOKUP($A124,parlvotes_lh!$A$11:$ZZ$200,6,FALSE)=0,"",VLOOKUP($A124,parlvotes_lh!$A$11:$ZZ$200,6,FALSE)))</f>
        <v/>
      </c>
      <c r="K124" s="194" t="str">
        <f>IF(ISERROR(VLOOKUP($A124,parlvotes_lh!$A$11:$ZZ$200,26,FALSE))=TRUE,"",IF(VLOOKUP($A124,parlvotes_lh!$A$11:$ZZ$200,26,FALSE)=0,"",VLOOKUP($A124,parlvotes_lh!$A$11:$ZZ$200,26,FALSE)))</f>
        <v/>
      </c>
      <c r="L124" s="194" t="str">
        <f>IF(ISERROR(VLOOKUP($A124,parlvotes_lh!$A$11:$ZZ$200,46,FALSE))=TRUE,"",IF(VLOOKUP($A124,parlvotes_lh!$A$11:$ZZ$200,46,FALSE)=0,"",VLOOKUP($A124,parlvotes_lh!$A$11:$ZZ$200,46,FALSE)))</f>
        <v/>
      </c>
      <c r="M124" s="194" t="str">
        <f>IF(ISERROR(VLOOKUP($A124,parlvotes_lh!$A$11:$ZZ$200,66,FALSE))=TRUE,"",IF(VLOOKUP($A124,parlvotes_lh!$A$11:$ZZ$200,66,FALSE)=0,"",VLOOKUP($A124,parlvotes_lh!$A$11:$ZZ$200,66,FALSE)))</f>
        <v/>
      </c>
      <c r="N124" s="194" t="str">
        <f>IF(ISERROR(VLOOKUP($A124,parlvotes_lh!$A$11:$ZZ$200,86,FALSE))=TRUE,"",IF(VLOOKUP($A124,parlvotes_lh!$A$11:$ZZ$200,86,FALSE)=0,"",VLOOKUP($A124,parlvotes_lh!$A$11:$ZZ$200,86,FALSE)))</f>
        <v/>
      </c>
      <c r="O124" s="194" t="str">
        <f>IF(ISERROR(VLOOKUP($A124,parlvotes_lh!$A$11:$ZZ$200,106,FALSE))=TRUE,"",IF(VLOOKUP($A124,parlvotes_lh!$A$11:$ZZ$200,106,FALSE)=0,"",VLOOKUP($A124,parlvotes_lh!$A$11:$ZZ$200,106,FALSE)))</f>
        <v/>
      </c>
      <c r="P124" s="194" t="str">
        <f>IF(ISERROR(VLOOKUP($A124,parlvotes_lh!$A$11:$ZZ$200,126,FALSE))=TRUE,"",IF(VLOOKUP($A124,parlvotes_lh!$A$11:$ZZ$200,126,FALSE)=0,"",VLOOKUP($A124,parlvotes_lh!$A$11:$ZZ$200,126,FALSE)))</f>
        <v/>
      </c>
      <c r="Q124" s="195" t="str">
        <f>IF(ISERROR(VLOOKUP($A124,parlvotes_lh!$A$11:$ZZ$200,146,FALSE))=TRUE,"",IF(VLOOKUP($A124,parlvotes_lh!$A$11:$ZZ$200,146,FALSE)=0,"",VLOOKUP($A124,parlvotes_lh!$A$11:$ZZ$200,146,FALSE)))</f>
        <v/>
      </c>
      <c r="R124" s="195" t="str">
        <f>IF(ISERROR(VLOOKUP($A124,parlvotes_lh!$A$11:$ZZ$200,166,FALSE))=TRUE,"",IF(VLOOKUP($A124,parlvotes_lh!$A$11:$ZZ$200,166,FALSE)=0,"",VLOOKUP($A124,parlvotes_lh!$A$11:$ZZ$200,166,FALSE)))</f>
        <v/>
      </c>
      <c r="S124" s="195" t="str">
        <f>IF(ISERROR(VLOOKUP($A124,parlvotes_lh!$A$11:$ZZ$200,186,FALSE))=TRUE,"",IF(VLOOKUP($A124,parlvotes_lh!$A$11:$ZZ$200,186,FALSE)=0,"",VLOOKUP($A124,parlvotes_lh!$A$11:$ZZ$200,186,FALSE)))</f>
        <v/>
      </c>
      <c r="T124" s="195" t="str">
        <f>IF(ISERROR(VLOOKUP($A124,parlvotes_lh!$A$11:$ZZ$200,206,FALSE))=TRUE,"",IF(VLOOKUP($A124,parlvotes_lh!$A$11:$ZZ$200,206,FALSE)=0,"",VLOOKUP($A124,parlvotes_lh!$A$11:$ZZ$200,206,FALSE)))</f>
        <v/>
      </c>
      <c r="U124" s="195" t="str">
        <f>IF(ISERROR(VLOOKUP($A124,parlvotes_lh!$A$11:$ZZ$200,226,FALSE))=TRUE,"",IF(VLOOKUP($A124,parlvotes_lh!$A$11:$ZZ$200,226,FALSE)=0,"",VLOOKUP($A124,parlvotes_lh!$A$11:$ZZ$200,226,FALSE)))</f>
        <v/>
      </c>
      <c r="V124" s="195" t="str">
        <f>IF(ISERROR(VLOOKUP($A124,parlvotes_lh!$A$11:$ZZ$200,246,FALSE))=TRUE,"",IF(VLOOKUP($A124,parlvotes_lh!$A$11:$ZZ$200,246,FALSE)=0,"",VLOOKUP($A124,parlvotes_lh!$A$11:$ZZ$200,246,FALSE)))</f>
        <v/>
      </c>
      <c r="W124" s="195" t="str">
        <f>IF(ISERROR(VLOOKUP($A124,parlvotes_lh!$A$11:$ZZ$200,266,FALSE))=TRUE,"",IF(VLOOKUP($A124,parlvotes_lh!$A$11:$ZZ$200,266,FALSE)=0,"",VLOOKUP($A124,parlvotes_lh!$A$11:$ZZ$200,266,FALSE)))</f>
        <v/>
      </c>
      <c r="X124" s="195" t="str">
        <f>IF(ISERROR(VLOOKUP($A124,parlvotes_lh!$A$11:$ZZ$200,286,FALSE))=TRUE,"",IF(VLOOKUP($A124,parlvotes_lh!$A$11:$ZZ$200,286,FALSE)=0,"",VLOOKUP($A124,parlvotes_lh!$A$11:$ZZ$200,286,FALSE)))</f>
        <v/>
      </c>
      <c r="Y124" s="195" t="str">
        <f>IF(ISERROR(VLOOKUP($A124,parlvotes_lh!$A$11:$ZZ$200,306,FALSE))=TRUE,"",IF(VLOOKUP($A124,parlvotes_lh!$A$11:$ZZ$200,306,FALSE)=0,"",VLOOKUP($A124,parlvotes_lh!$A$11:$ZZ$200,306,FALSE)))</f>
        <v/>
      </c>
      <c r="Z124" s="195" t="str">
        <f>IF(ISERROR(VLOOKUP($A124,parlvotes_lh!$A$11:$ZZ$200,326,FALSE))=TRUE,"",IF(VLOOKUP($A124,parlvotes_lh!$A$11:$ZZ$200,326,FALSE)=0,"",VLOOKUP($A124,parlvotes_lh!$A$11:$ZZ$200,326,FALSE)))</f>
        <v/>
      </c>
      <c r="AA124" s="195" t="str">
        <f>IF(ISERROR(VLOOKUP($A124,parlvotes_lh!$A$11:$ZZ$200,346,FALSE))=TRUE,"",IF(VLOOKUP($A124,parlvotes_lh!$A$11:$ZZ$200,346,FALSE)=0,"",VLOOKUP($A124,parlvotes_lh!$A$11:$ZZ$200,346,FALSE)))</f>
        <v/>
      </c>
      <c r="AB124" s="195" t="str">
        <f>IF(ISERROR(VLOOKUP($A124,parlvotes_lh!$A$11:$ZZ$200,366,FALSE))=TRUE,"",IF(VLOOKUP($A124,parlvotes_lh!$A$11:$ZZ$200,366,FALSE)=0,"",VLOOKUP($A124,parlvotes_lh!$A$11:$ZZ$200,366,FALSE)))</f>
        <v/>
      </c>
      <c r="AC124" s="195" t="str">
        <f>IF(ISERROR(VLOOKUP($A124,parlvotes_lh!$A$11:$ZZ$200,386,FALSE))=TRUE,"",IF(VLOOKUP($A124,parlvotes_lh!$A$11:$ZZ$200,386,FALSE)=0,"",VLOOKUP($A124,parlvotes_lh!$A$11:$ZZ$200,386,FALSE)))</f>
        <v/>
      </c>
    </row>
    <row r="125" spans="1:29" ht="13.5" customHeight="1">
      <c r="A125" s="189"/>
      <c r="B125" s="101" t="str">
        <f>IF(A125="","",MID(info_weblinks!$C$3,32,3))</f>
        <v/>
      </c>
      <c r="C125" s="101" t="str">
        <f>IF(info_parties!G125="","",info_parties!G125)</f>
        <v/>
      </c>
      <c r="D125" s="101" t="str">
        <f>IF(info_parties!K125="","",info_parties!K125)</f>
        <v/>
      </c>
      <c r="E125" s="101" t="str">
        <f>IF(info_parties!H125="","",info_parties!H125)</f>
        <v/>
      </c>
      <c r="F125" s="190" t="str">
        <f t="shared" si="12"/>
        <v/>
      </c>
      <c r="G125" s="191" t="str">
        <f t="shared" si="13"/>
        <v/>
      </c>
      <c r="H125" s="192" t="str">
        <f t="shared" si="14"/>
        <v/>
      </c>
      <c r="I125" s="193" t="str">
        <f t="shared" si="15"/>
        <v/>
      </c>
      <c r="J125" s="194" t="str">
        <f>IF(ISERROR(VLOOKUP($A125,parlvotes_lh!$A$11:$ZZ$200,6,FALSE))=TRUE,"",IF(VLOOKUP($A125,parlvotes_lh!$A$11:$ZZ$200,6,FALSE)=0,"",VLOOKUP($A125,parlvotes_lh!$A$11:$ZZ$200,6,FALSE)))</f>
        <v/>
      </c>
      <c r="K125" s="194" t="str">
        <f>IF(ISERROR(VLOOKUP($A125,parlvotes_lh!$A$11:$ZZ$200,26,FALSE))=TRUE,"",IF(VLOOKUP($A125,parlvotes_lh!$A$11:$ZZ$200,26,FALSE)=0,"",VLOOKUP($A125,parlvotes_lh!$A$11:$ZZ$200,26,FALSE)))</f>
        <v/>
      </c>
      <c r="L125" s="194" t="str">
        <f>IF(ISERROR(VLOOKUP($A125,parlvotes_lh!$A$11:$ZZ$200,46,FALSE))=TRUE,"",IF(VLOOKUP($A125,parlvotes_lh!$A$11:$ZZ$200,46,FALSE)=0,"",VLOOKUP($A125,parlvotes_lh!$A$11:$ZZ$200,46,FALSE)))</f>
        <v/>
      </c>
      <c r="M125" s="194" t="str">
        <f>IF(ISERROR(VLOOKUP($A125,parlvotes_lh!$A$11:$ZZ$200,66,FALSE))=TRUE,"",IF(VLOOKUP($A125,parlvotes_lh!$A$11:$ZZ$200,66,FALSE)=0,"",VLOOKUP($A125,parlvotes_lh!$A$11:$ZZ$200,66,FALSE)))</f>
        <v/>
      </c>
      <c r="N125" s="194" t="str">
        <f>IF(ISERROR(VLOOKUP($A125,parlvotes_lh!$A$11:$ZZ$200,86,FALSE))=TRUE,"",IF(VLOOKUP($A125,parlvotes_lh!$A$11:$ZZ$200,86,FALSE)=0,"",VLOOKUP($A125,parlvotes_lh!$A$11:$ZZ$200,86,FALSE)))</f>
        <v/>
      </c>
      <c r="O125" s="194" t="str">
        <f>IF(ISERROR(VLOOKUP($A125,parlvotes_lh!$A$11:$ZZ$200,106,FALSE))=TRUE,"",IF(VLOOKUP($A125,parlvotes_lh!$A$11:$ZZ$200,106,FALSE)=0,"",VLOOKUP($A125,parlvotes_lh!$A$11:$ZZ$200,106,FALSE)))</f>
        <v/>
      </c>
      <c r="P125" s="194" t="str">
        <f>IF(ISERROR(VLOOKUP($A125,parlvotes_lh!$A$11:$ZZ$200,126,FALSE))=TRUE,"",IF(VLOOKUP($A125,parlvotes_lh!$A$11:$ZZ$200,126,FALSE)=0,"",VLOOKUP($A125,parlvotes_lh!$A$11:$ZZ$200,126,FALSE)))</f>
        <v/>
      </c>
      <c r="Q125" s="195" t="str">
        <f>IF(ISERROR(VLOOKUP($A125,parlvotes_lh!$A$11:$ZZ$200,146,FALSE))=TRUE,"",IF(VLOOKUP($A125,parlvotes_lh!$A$11:$ZZ$200,146,FALSE)=0,"",VLOOKUP($A125,parlvotes_lh!$A$11:$ZZ$200,146,FALSE)))</f>
        <v/>
      </c>
      <c r="R125" s="195" t="str">
        <f>IF(ISERROR(VLOOKUP($A125,parlvotes_lh!$A$11:$ZZ$200,166,FALSE))=TRUE,"",IF(VLOOKUP($A125,parlvotes_lh!$A$11:$ZZ$200,166,FALSE)=0,"",VLOOKUP($A125,parlvotes_lh!$A$11:$ZZ$200,166,FALSE)))</f>
        <v/>
      </c>
      <c r="S125" s="195" t="str">
        <f>IF(ISERROR(VLOOKUP($A125,parlvotes_lh!$A$11:$ZZ$200,186,FALSE))=TRUE,"",IF(VLOOKUP($A125,parlvotes_lh!$A$11:$ZZ$200,186,FALSE)=0,"",VLOOKUP($A125,parlvotes_lh!$A$11:$ZZ$200,186,FALSE)))</f>
        <v/>
      </c>
      <c r="T125" s="195" t="str">
        <f>IF(ISERROR(VLOOKUP($A125,parlvotes_lh!$A$11:$ZZ$200,206,FALSE))=TRUE,"",IF(VLOOKUP($A125,parlvotes_lh!$A$11:$ZZ$200,206,FALSE)=0,"",VLOOKUP($A125,parlvotes_lh!$A$11:$ZZ$200,206,FALSE)))</f>
        <v/>
      </c>
      <c r="U125" s="195" t="str">
        <f>IF(ISERROR(VLOOKUP($A125,parlvotes_lh!$A$11:$ZZ$200,226,FALSE))=TRUE,"",IF(VLOOKUP($A125,parlvotes_lh!$A$11:$ZZ$200,226,FALSE)=0,"",VLOOKUP($A125,parlvotes_lh!$A$11:$ZZ$200,226,FALSE)))</f>
        <v/>
      </c>
      <c r="V125" s="195" t="str">
        <f>IF(ISERROR(VLOOKUP($A125,parlvotes_lh!$A$11:$ZZ$200,246,FALSE))=TRUE,"",IF(VLOOKUP($A125,parlvotes_lh!$A$11:$ZZ$200,246,FALSE)=0,"",VLOOKUP($A125,parlvotes_lh!$A$11:$ZZ$200,246,FALSE)))</f>
        <v/>
      </c>
      <c r="W125" s="195" t="str">
        <f>IF(ISERROR(VLOOKUP($A125,parlvotes_lh!$A$11:$ZZ$200,266,FALSE))=TRUE,"",IF(VLOOKUP($A125,parlvotes_lh!$A$11:$ZZ$200,266,FALSE)=0,"",VLOOKUP($A125,parlvotes_lh!$A$11:$ZZ$200,266,FALSE)))</f>
        <v/>
      </c>
      <c r="X125" s="195" t="str">
        <f>IF(ISERROR(VLOOKUP($A125,parlvotes_lh!$A$11:$ZZ$200,286,FALSE))=TRUE,"",IF(VLOOKUP($A125,parlvotes_lh!$A$11:$ZZ$200,286,FALSE)=0,"",VLOOKUP($A125,parlvotes_lh!$A$11:$ZZ$200,286,FALSE)))</f>
        <v/>
      </c>
      <c r="Y125" s="195" t="str">
        <f>IF(ISERROR(VLOOKUP($A125,parlvotes_lh!$A$11:$ZZ$200,306,FALSE))=TRUE,"",IF(VLOOKUP($A125,parlvotes_lh!$A$11:$ZZ$200,306,FALSE)=0,"",VLOOKUP($A125,parlvotes_lh!$A$11:$ZZ$200,306,FALSE)))</f>
        <v/>
      </c>
      <c r="Z125" s="195" t="str">
        <f>IF(ISERROR(VLOOKUP($A125,parlvotes_lh!$A$11:$ZZ$200,326,FALSE))=TRUE,"",IF(VLOOKUP($A125,parlvotes_lh!$A$11:$ZZ$200,326,FALSE)=0,"",VLOOKUP($A125,parlvotes_lh!$A$11:$ZZ$200,326,FALSE)))</f>
        <v/>
      </c>
      <c r="AA125" s="195" t="str">
        <f>IF(ISERROR(VLOOKUP($A125,parlvotes_lh!$A$11:$ZZ$200,346,FALSE))=TRUE,"",IF(VLOOKUP($A125,parlvotes_lh!$A$11:$ZZ$200,346,FALSE)=0,"",VLOOKUP($A125,parlvotes_lh!$A$11:$ZZ$200,346,FALSE)))</f>
        <v/>
      </c>
      <c r="AB125" s="195" t="str">
        <f>IF(ISERROR(VLOOKUP($A125,parlvotes_lh!$A$11:$ZZ$200,366,FALSE))=TRUE,"",IF(VLOOKUP($A125,parlvotes_lh!$A$11:$ZZ$200,366,FALSE)=0,"",VLOOKUP($A125,parlvotes_lh!$A$11:$ZZ$200,366,FALSE)))</f>
        <v/>
      </c>
      <c r="AC125" s="195" t="str">
        <f>IF(ISERROR(VLOOKUP($A125,parlvotes_lh!$A$11:$ZZ$200,386,FALSE))=TRUE,"",IF(VLOOKUP($A125,parlvotes_lh!$A$11:$ZZ$200,386,FALSE)=0,"",VLOOKUP($A125,parlvotes_lh!$A$11:$ZZ$200,386,FALSE)))</f>
        <v/>
      </c>
    </row>
    <row r="126" spans="1:29" ht="13.5" customHeight="1">
      <c r="A126" s="189"/>
      <c r="B126" s="101" t="str">
        <f>IF(A126="","",MID(info_weblinks!$C$3,32,3))</f>
        <v/>
      </c>
      <c r="C126" s="101" t="str">
        <f>IF(info_parties!G126="","",info_parties!G126)</f>
        <v/>
      </c>
      <c r="D126" s="101" t="str">
        <f>IF(info_parties!K126="","",info_parties!K126)</f>
        <v/>
      </c>
      <c r="E126" s="101" t="str">
        <f>IF(info_parties!H126="","",info_parties!H126)</f>
        <v/>
      </c>
      <c r="F126" s="190" t="str">
        <f t="shared" si="12"/>
        <v/>
      </c>
      <c r="G126" s="191" t="str">
        <f t="shared" si="13"/>
        <v/>
      </c>
      <c r="H126" s="192" t="str">
        <f t="shared" si="14"/>
        <v/>
      </c>
      <c r="I126" s="193" t="str">
        <f t="shared" si="15"/>
        <v/>
      </c>
      <c r="J126" s="194" t="str">
        <f>IF(ISERROR(VLOOKUP($A126,parlvotes_lh!$A$11:$ZZ$200,6,FALSE))=TRUE,"",IF(VLOOKUP($A126,parlvotes_lh!$A$11:$ZZ$200,6,FALSE)=0,"",VLOOKUP($A126,parlvotes_lh!$A$11:$ZZ$200,6,FALSE)))</f>
        <v/>
      </c>
      <c r="K126" s="194" t="str">
        <f>IF(ISERROR(VLOOKUP($A126,parlvotes_lh!$A$11:$ZZ$200,26,FALSE))=TRUE,"",IF(VLOOKUP($A126,parlvotes_lh!$A$11:$ZZ$200,26,FALSE)=0,"",VLOOKUP($A126,parlvotes_lh!$A$11:$ZZ$200,26,FALSE)))</f>
        <v/>
      </c>
      <c r="L126" s="194" t="str">
        <f>IF(ISERROR(VLOOKUP($A126,parlvotes_lh!$A$11:$ZZ$200,46,FALSE))=TRUE,"",IF(VLOOKUP($A126,parlvotes_lh!$A$11:$ZZ$200,46,FALSE)=0,"",VLOOKUP($A126,parlvotes_lh!$A$11:$ZZ$200,46,FALSE)))</f>
        <v/>
      </c>
      <c r="M126" s="194" t="str">
        <f>IF(ISERROR(VLOOKUP($A126,parlvotes_lh!$A$11:$ZZ$200,66,FALSE))=TRUE,"",IF(VLOOKUP($A126,parlvotes_lh!$A$11:$ZZ$200,66,FALSE)=0,"",VLOOKUP($A126,parlvotes_lh!$A$11:$ZZ$200,66,FALSE)))</f>
        <v/>
      </c>
      <c r="N126" s="194" t="str">
        <f>IF(ISERROR(VLOOKUP($A126,parlvotes_lh!$A$11:$ZZ$200,86,FALSE))=TRUE,"",IF(VLOOKUP($A126,parlvotes_lh!$A$11:$ZZ$200,86,FALSE)=0,"",VLOOKUP($A126,parlvotes_lh!$A$11:$ZZ$200,86,FALSE)))</f>
        <v/>
      </c>
      <c r="O126" s="194" t="str">
        <f>IF(ISERROR(VLOOKUP($A126,parlvotes_lh!$A$11:$ZZ$200,106,FALSE))=TRUE,"",IF(VLOOKUP($A126,parlvotes_lh!$A$11:$ZZ$200,106,FALSE)=0,"",VLOOKUP($A126,parlvotes_lh!$A$11:$ZZ$200,106,FALSE)))</f>
        <v/>
      </c>
      <c r="P126" s="194" t="str">
        <f>IF(ISERROR(VLOOKUP($A126,parlvotes_lh!$A$11:$ZZ$200,126,FALSE))=TRUE,"",IF(VLOOKUP($A126,parlvotes_lh!$A$11:$ZZ$200,126,FALSE)=0,"",VLOOKUP($A126,parlvotes_lh!$A$11:$ZZ$200,126,FALSE)))</f>
        <v/>
      </c>
      <c r="Q126" s="195" t="str">
        <f>IF(ISERROR(VLOOKUP($A126,parlvotes_lh!$A$11:$ZZ$200,146,FALSE))=TRUE,"",IF(VLOOKUP($A126,parlvotes_lh!$A$11:$ZZ$200,146,FALSE)=0,"",VLOOKUP($A126,parlvotes_lh!$A$11:$ZZ$200,146,FALSE)))</f>
        <v/>
      </c>
      <c r="R126" s="195" t="str">
        <f>IF(ISERROR(VLOOKUP($A126,parlvotes_lh!$A$11:$ZZ$200,166,FALSE))=TRUE,"",IF(VLOOKUP($A126,parlvotes_lh!$A$11:$ZZ$200,166,FALSE)=0,"",VLOOKUP($A126,parlvotes_lh!$A$11:$ZZ$200,166,FALSE)))</f>
        <v/>
      </c>
      <c r="S126" s="195" t="str">
        <f>IF(ISERROR(VLOOKUP($A126,parlvotes_lh!$A$11:$ZZ$200,186,FALSE))=TRUE,"",IF(VLOOKUP($A126,parlvotes_lh!$A$11:$ZZ$200,186,FALSE)=0,"",VLOOKUP($A126,parlvotes_lh!$A$11:$ZZ$200,186,FALSE)))</f>
        <v/>
      </c>
      <c r="T126" s="195" t="str">
        <f>IF(ISERROR(VLOOKUP($A126,parlvotes_lh!$A$11:$ZZ$200,206,FALSE))=TRUE,"",IF(VLOOKUP($A126,parlvotes_lh!$A$11:$ZZ$200,206,FALSE)=0,"",VLOOKUP($A126,parlvotes_lh!$A$11:$ZZ$200,206,FALSE)))</f>
        <v/>
      </c>
      <c r="U126" s="195" t="str">
        <f>IF(ISERROR(VLOOKUP($A126,parlvotes_lh!$A$11:$ZZ$200,226,FALSE))=TRUE,"",IF(VLOOKUP($A126,parlvotes_lh!$A$11:$ZZ$200,226,FALSE)=0,"",VLOOKUP($A126,parlvotes_lh!$A$11:$ZZ$200,226,FALSE)))</f>
        <v/>
      </c>
      <c r="V126" s="195" t="str">
        <f>IF(ISERROR(VLOOKUP($A126,parlvotes_lh!$A$11:$ZZ$200,246,FALSE))=TRUE,"",IF(VLOOKUP($A126,parlvotes_lh!$A$11:$ZZ$200,246,FALSE)=0,"",VLOOKUP($A126,parlvotes_lh!$A$11:$ZZ$200,246,FALSE)))</f>
        <v/>
      </c>
      <c r="W126" s="195" t="str">
        <f>IF(ISERROR(VLOOKUP($A126,parlvotes_lh!$A$11:$ZZ$200,266,FALSE))=TRUE,"",IF(VLOOKUP($A126,parlvotes_lh!$A$11:$ZZ$200,266,FALSE)=0,"",VLOOKUP($A126,parlvotes_lh!$A$11:$ZZ$200,266,FALSE)))</f>
        <v/>
      </c>
      <c r="X126" s="195" t="str">
        <f>IF(ISERROR(VLOOKUP($A126,parlvotes_lh!$A$11:$ZZ$200,286,FALSE))=TRUE,"",IF(VLOOKUP($A126,parlvotes_lh!$A$11:$ZZ$200,286,FALSE)=0,"",VLOOKUP($A126,parlvotes_lh!$A$11:$ZZ$200,286,FALSE)))</f>
        <v/>
      </c>
      <c r="Y126" s="195" t="str">
        <f>IF(ISERROR(VLOOKUP($A126,parlvotes_lh!$A$11:$ZZ$200,306,FALSE))=TRUE,"",IF(VLOOKUP($A126,parlvotes_lh!$A$11:$ZZ$200,306,FALSE)=0,"",VLOOKUP($A126,parlvotes_lh!$A$11:$ZZ$200,306,FALSE)))</f>
        <v/>
      </c>
      <c r="Z126" s="195" t="str">
        <f>IF(ISERROR(VLOOKUP($A126,parlvotes_lh!$A$11:$ZZ$200,326,FALSE))=TRUE,"",IF(VLOOKUP($A126,parlvotes_lh!$A$11:$ZZ$200,326,FALSE)=0,"",VLOOKUP($A126,parlvotes_lh!$A$11:$ZZ$200,326,FALSE)))</f>
        <v/>
      </c>
      <c r="AA126" s="195" t="str">
        <f>IF(ISERROR(VLOOKUP($A126,parlvotes_lh!$A$11:$ZZ$200,346,FALSE))=TRUE,"",IF(VLOOKUP($A126,parlvotes_lh!$A$11:$ZZ$200,346,FALSE)=0,"",VLOOKUP($A126,parlvotes_lh!$A$11:$ZZ$200,346,FALSE)))</f>
        <v/>
      </c>
      <c r="AB126" s="195" t="str">
        <f>IF(ISERROR(VLOOKUP($A126,parlvotes_lh!$A$11:$ZZ$200,366,FALSE))=TRUE,"",IF(VLOOKUP($A126,parlvotes_lh!$A$11:$ZZ$200,366,FALSE)=0,"",VLOOKUP($A126,parlvotes_lh!$A$11:$ZZ$200,366,FALSE)))</f>
        <v/>
      </c>
      <c r="AC126" s="195" t="str">
        <f>IF(ISERROR(VLOOKUP($A126,parlvotes_lh!$A$11:$ZZ$200,386,FALSE))=TRUE,"",IF(VLOOKUP($A126,parlvotes_lh!$A$11:$ZZ$200,386,FALSE)=0,"",VLOOKUP($A126,parlvotes_lh!$A$11:$ZZ$200,386,FALSE)))</f>
        <v/>
      </c>
    </row>
    <row r="127" spans="1:29" ht="13.5" customHeight="1">
      <c r="A127" s="189"/>
      <c r="B127" s="101" t="str">
        <f>IF(A127="","",MID(info_weblinks!$C$3,32,3))</f>
        <v/>
      </c>
      <c r="C127" s="101" t="str">
        <f>IF(info_parties!G127="","",info_parties!G127)</f>
        <v/>
      </c>
      <c r="D127" s="101" t="str">
        <f>IF(info_parties!K127="","",info_parties!K127)</f>
        <v/>
      </c>
      <c r="E127" s="101" t="str">
        <f>IF(info_parties!H127="","",info_parties!H127)</f>
        <v/>
      </c>
      <c r="F127" s="190" t="str">
        <f t="shared" si="12"/>
        <v/>
      </c>
      <c r="G127" s="191" t="str">
        <f t="shared" si="13"/>
        <v/>
      </c>
      <c r="H127" s="192" t="str">
        <f t="shared" si="14"/>
        <v/>
      </c>
      <c r="I127" s="193" t="str">
        <f t="shared" si="15"/>
        <v/>
      </c>
      <c r="J127" s="194" t="str">
        <f>IF(ISERROR(VLOOKUP($A127,parlvotes_lh!$A$11:$ZZ$200,6,FALSE))=TRUE,"",IF(VLOOKUP($A127,parlvotes_lh!$A$11:$ZZ$200,6,FALSE)=0,"",VLOOKUP($A127,parlvotes_lh!$A$11:$ZZ$200,6,FALSE)))</f>
        <v/>
      </c>
      <c r="K127" s="194" t="str">
        <f>IF(ISERROR(VLOOKUP($A127,parlvotes_lh!$A$11:$ZZ$200,26,FALSE))=TRUE,"",IF(VLOOKUP($A127,parlvotes_lh!$A$11:$ZZ$200,26,FALSE)=0,"",VLOOKUP($A127,parlvotes_lh!$A$11:$ZZ$200,26,FALSE)))</f>
        <v/>
      </c>
      <c r="L127" s="194" t="str">
        <f>IF(ISERROR(VLOOKUP($A127,parlvotes_lh!$A$11:$ZZ$200,46,FALSE))=TRUE,"",IF(VLOOKUP($A127,parlvotes_lh!$A$11:$ZZ$200,46,FALSE)=0,"",VLOOKUP($A127,parlvotes_lh!$A$11:$ZZ$200,46,FALSE)))</f>
        <v/>
      </c>
      <c r="M127" s="194" t="str">
        <f>IF(ISERROR(VLOOKUP($A127,parlvotes_lh!$A$11:$ZZ$200,66,FALSE))=TRUE,"",IF(VLOOKUP($A127,parlvotes_lh!$A$11:$ZZ$200,66,FALSE)=0,"",VLOOKUP($A127,parlvotes_lh!$A$11:$ZZ$200,66,FALSE)))</f>
        <v/>
      </c>
      <c r="N127" s="194" t="str">
        <f>IF(ISERROR(VLOOKUP($A127,parlvotes_lh!$A$11:$ZZ$200,86,FALSE))=TRUE,"",IF(VLOOKUP($A127,parlvotes_lh!$A$11:$ZZ$200,86,FALSE)=0,"",VLOOKUP($A127,parlvotes_lh!$A$11:$ZZ$200,86,FALSE)))</f>
        <v/>
      </c>
      <c r="O127" s="194" t="str">
        <f>IF(ISERROR(VLOOKUP($A127,parlvotes_lh!$A$11:$ZZ$200,106,FALSE))=TRUE,"",IF(VLOOKUP($A127,parlvotes_lh!$A$11:$ZZ$200,106,FALSE)=0,"",VLOOKUP($A127,parlvotes_lh!$A$11:$ZZ$200,106,FALSE)))</f>
        <v/>
      </c>
      <c r="P127" s="194" t="str">
        <f>IF(ISERROR(VLOOKUP($A127,parlvotes_lh!$A$11:$ZZ$200,126,FALSE))=TRUE,"",IF(VLOOKUP($A127,parlvotes_lh!$A$11:$ZZ$200,126,FALSE)=0,"",VLOOKUP($A127,parlvotes_lh!$A$11:$ZZ$200,126,FALSE)))</f>
        <v/>
      </c>
      <c r="Q127" s="195" t="str">
        <f>IF(ISERROR(VLOOKUP($A127,parlvotes_lh!$A$11:$ZZ$200,146,FALSE))=TRUE,"",IF(VLOOKUP($A127,parlvotes_lh!$A$11:$ZZ$200,146,FALSE)=0,"",VLOOKUP($A127,parlvotes_lh!$A$11:$ZZ$200,146,FALSE)))</f>
        <v/>
      </c>
      <c r="R127" s="195" t="str">
        <f>IF(ISERROR(VLOOKUP($A127,parlvotes_lh!$A$11:$ZZ$200,166,FALSE))=TRUE,"",IF(VLOOKUP($A127,parlvotes_lh!$A$11:$ZZ$200,166,FALSE)=0,"",VLOOKUP($A127,parlvotes_lh!$A$11:$ZZ$200,166,FALSE)))</f>
        <v/>
      </c>
      <c r="S127" s="195" t="str">
        <f>IF(ISERROR(VLOOKUP($A127,parlvotes_lh!$A$11:$ZZ$200,186,FALSE))=TRUE,"",IF(VLOOKUP($A127,parlvotes_lh!$A$11:$ZZ$200,186,FALSE)=0,"",VLOOKUP($A127,parlvotes_lh!$A$11:$ZZ$200,186,FALSE)))</f>
        <v/>
      </c>
      <c r="T127" s="195" t="str">
        <f>IF(ISERROR(VLOOKUP($A127,parlvotes_lh!$A$11:$ZZ$200,206,FALSE))=TRUE,"",IF(VLOOKUP($A127,parlvotes_lh!$A$11:$ZZ$200,206,FALSE)=0,"",VLOOKUP($A127,parlvotes_lh!$A$11:$ZZ$200,206,FALSE)))</f>
        <v/>
      </c>
      <c r="U127" s="195" t="str">
        <f>IF(ISERROR(VLOOKUP($A127,parlvotes_lh!$A$11:$ZZ$200,226,FALSE))=TRUE,"",IF(VLOOKUP($A127,parlvotes_lh!$A$11:$ZZ$200,226,FALSE)=0,"",VLOOKUP($A127,parlvotes_lh!$A$11:$ZZ$200,226,FALSE)))</f>
        <v/>
      </c>
      <c r="V127" s="195" t="str">
        <f>IF(ISERROR(VLOOKUP($A127,parlvotes_lh!$A$11:$ZZ$200,246,FALSE))=TRUE,"",IF(VLOOKUP($A127,parlvotes_lh!$A$11:$ZZ$200,246,FALSE)=0,"",VLOOKUP($A127,parlvotes_lh!$A$11:$ZZ$200,246,FALSE)))</f>
        <v/>
      </c>
      <c r="W127" s="195" t="str">
        <f>IF(ISERROR(VLOOKUP($A127,parlvotes_lh!$A$11:$ZZ$200,266,FALSE))=TRUE,"",IF(VLOOKUP($A127,parlvotes_lh!$A$11:$ZZ$200,266,FALSE)=0,"",VLOOKUP($A127,parlvotes_lh!$A$11:$ZZ$200,266,FALSE)))</f>
        <v/>
      </c>
      <c r="X127" s="195" t="str">
        <f>IF(ISERROR(VLOOKUP($A127,parlvotes_lh!$A$11:$ZZ$200,286,FALSE))=TRUE,"",IF(VLOOKUP($A127,parlvotes_lh!$A$11:$ZZ$200,286,FALSE)=0,"",VLOOKUP($A127,parlvotes_lh!$A$11:$ZZ$200,286,FALSE)))</f>
        <v/>
      </c>
      <c r="Y127" s="195" t="str">
        <f>IF(ISERROR(VLOOKUP($A127,parlvotes_lh!$A$11:$ZZ$200,306,FALSE))=TRUE,"",IF(VLOOKUP($A127,parlvotes_lh!$A$11:$ZZ$200,306,FALSE)=0,"",VLOOKUP($A127,parlvotes_lh!$A$11:$ZZ$200,306,FALSE)))</f>
        <v/>
      </c>
      <c r="Z127" s="195" t="str">
        <f>IF(ISERROR(VLOOKUP($A127,parlvotes_lh!$A$11:$ZZ$200,326,FALSE))=TRUE,"",IF(VLOOKUP($A127,parlvotes_lh!$A$11:$ZZ$200,326,FALSE)=0,"",VLOOKUP($A127,parlvotes_lh!$A$11:$ZZ$200,326,FALSE)))</f>
        <v/>
      </c>
      <c r="AA127" s="195" t="str">
        <f>IF(ISERROR(VLOOKUP($A127,parlvotes_lh!$A$11:$ZZ$200,346,FALSE))=TRUE,"",IF(VLOOKUP($A127,parlvotes_lh!$A$11:$ZZ$200,346,FALSE)=0,"",VLOOKUP($A127,parlvotes_lh!$A$11:$ZZ$200,346,FALSE)))</f>
        <v/>
      </c>
      <c r="AB127" s="195" t="str">
        <f>IF(ISERROR(VLOOKUP($A127,parlvotes_lh!$A$11:$ZZ$200,366,FALSE))=TRUE,"",IF(VLOOKUP($A127,parlvotes_lh!$A$11:$ZZ$200,366,FALSE)=0,"",VLOOKUP($A127,parlvotes_lh!$A$11:$ZZ$200,366,FALSE)))</f>
        <v/>
      </c>
      <c r="AC127" s="195" t="str">
        <f>IF(ISERROR(VLOOKUP($A127,parlvotes_lh!$A$11:$ZZ$200,386,FALSE))=TRUE,"",IF(VLOOKUP($A127,parlvotes_lh!$A$11:$ZZ$200,386,FALSE)=0,"",VLOOKUP($A127,parlvotes_lh!$A$11:$ZZ$200,386,FALSE)))</f>
        <v/>
      </c>
    </row>
    <row r="128" spans="1:29" ht="13.5" customHeight="1">
      <c r="A128" s="189"/>
      <c r="B128" s="101" t="str">
        <f>IF(A128="","",MID(info_weblinks!$C$3,32,3))</f>
        <v/>
      </c>
      <c r="C128" s="101" t="str">
        <f>IF(info_parties!G128="","",info_parties!G128)</f>
        <v/>
      </c>
      <c r="D128" s="101" t="str">
        <f>IF(info_parties!K128="","",info_parties!K128)</f>
        <v/>
      </c>
      <c r="E128" s="101" t="str">
        <f>IF(info_parties!H128="","",info_parties!H128)</f>
        <v/>
      </c>
      <c r="F128" s="190" t="str">
        <f t="shared" si="12"/>
        <v/>
      </c>
      <c r="G128" s="191" t="str">
        <f t="shared" si="13"/>
        <v/>
      </c>
      <c r="H128" s="192" t="str">
        <f t="shared" si="14"/>
        <v/>
      </c>
      <c r="I128" s="193" t="str">
        <f t="shared" si="15"/>
        <v/>
      </c>
      <c r="J128" s="194" t="str">
        <f>IF(ISERROR(VLOOKUP($A128,parlvotes_lh!$A$11:$ZZ$200,6,FALSE))=TRUE,"",IF(VLOOKUP($A128,parlvotes_lh!$A$11:$ZZ$200,6,FALSE)=0,"",VLOOKUP($A128,parlvotes_lh!$A$11:$ZZ$200,6,FALSE)))</f>
        <v/>
      </c>
      <c r="K128" s="194" t="str">
        <f>IF(ISERROR(VLOOKUP($A128,parlvotes_lh!$A$11:$ZZ$200,26,FALSE))=TRUE,"",IF(VLOOKUP($A128,parlvotes_lh!$A$11:$ZZ$200,26,FALSE)=0,"",VLOOKUP($A128,parlvotes_lh!$A$11:$ZZ$200,26,FALSE)))</f>
        <v/>
      </c>
      <c r="L128" s="194" t="str">
        <f>IF(ISERROR(VLOOKUP($A128,parlvotes_lh!$A$11:$ZZ$200,46,FALSE))=TRUE,"",IF(VLOOKUP($A128,parlvotes_lh!$A$11:$ZZ$200,46,FALSE)=0,"",VLOOKUP($A128,parlvotes_lh!$A$11:$ZZ$200,46,FALSE)))</f>
        <v/>
      </c>
      <c r="M128" s="194" t="str">
        <f>IF(ISERROR(VLOOKUP($A128,parlvotes_lh!$A$11:$ZZ$200,66,FALSE))=TRUE,"",IF(VLOOKUP($A128,parlvotes_lh!$A$11:$ZZ$200,66,FALSE)=0,"",VLOOKUP($A128,parlvotes_lh!$A$11:$ZZ$200,66,FALSE)))</f>
        <v/>
      </c>
      <c r="N128" s="194" t="str">
        <f>IF(ISERROR(VLOOKUP($A128,parlvotes_lh!$A$11:$ZZ$200,86,FALSE))=TRUE,"",IF(VLOOKUP($A128,parlvotes_lh!$A$11:$ZZ$200,86,FALSE)=0,"",VLOOKUP($A128,parlvotes_lh!$A$11:$ZZ$200,86,FALSE)))</f>
        <v/>
      </c>
      <c r="O128" s="194" t="str">
        <f>IF(ISERROR(VLOOKUP($A128,parlvotes_lh!$A$11:$ZZ$200,106,FALSE))=TRUE,"",IF(VLOOKUP($A128,parlvotes_lh!$A$11:$ZZ$200,106,FALSE)=0,"",VLOOKUP($A128,parlvotes_lh!$A$11:$ZZ$200,106,FALSE)))</f>
        <v/>
      </c>
      <c r="P128" s="194" t="str">
        <f>IF(ISERROR(VLOOKUP($A128,parlvotes_lh!$A$11:$ZZ$200,126,FALSE))=TRUE,"",IF(VLOOKUP($A128,parlvotes_lh!$A$11:$ZZ$200,126,FALSE)=0,"",VLOOKUP($A128,parlvotes_lh!$A$11:$ZZ$200,126,FALSE)))</f>
        <v/>
      </c>
      <c r="Q128" s="195" t="str">
        <f>IF(ISERROR(VLOOKUP($A128,parlvotes_lh!$A$11:$ZZ$200,146,FALSE))=TRUE,"",IF(VLOOKUP($A128,parlvotes_lh!$A$11:$ZZ$200,146,FALSE)=0,"",VLOOKUP($A128,parlvotes_lh!$A$11:$ZZ$200,146,FALSE)))</f>
        <v/>
      </c>
      <c r="R128" s="195" t="str">
        <f>IF(ISERROR(VLOOKUP($A128,parlvotes_lh!$A$11:$ZZ$200,166,FALSE))=TRUE,"",IF(VLOOKUP($A128,parlvotes_lh!$A$11:$ZZ$200,166,FALSE)=0,"",VLOOKUP($A128,parlvotes_lh!$A$11:$ZZ$200,166,FALSE)))</f>
        <v/>
      </c>
      <c r="S128" s="195" t="str">
        <f>IF(ISERROR(VLOOKUP($A128,parlvotes_lh!$A$11:$ZZ$200,186,FALSE))=TRUE,"",IF(VLOOKUP($A128,parlvotes_lh!$A$11:$ZZ$200,186,FALSE)=0,"",VLOOKUP($A128,parlvotes_lh!$A$11:$ZZ$200,186,FALSE)))</f>
        <v/>
      </c>
      <c r="T128" s="195" t="str">
        <f>IF(ISERROR(VLOOKUP($A128,parlvotes_lh!$A$11:$ZZ$200,206,FALSE))=TRUE,"",IF(VLOOKUP($A128,parlvotes_lh!$A$11:$ZZ$200,206,FALSE)=0,"",VLOOKUP($A128,parlvotes_lh!$A$11:$ZZ$200,206,FALSE)))</f>
        <v/>
      </c>
      <c r="U128" s="195" t="str">
        <f>IF(ISERROR(VLOOKUP($A128,parlvotes_lh!$A$11:$ZZ$200,226,FALSE))=TRUE,"",IF(VLOOKUP($A128,parlvotes_lh!$A$11:$ZZ$200,226,FALSE)=0,"",VLOOKUP($A128,parlvotes_lh!$A$11:$ZZ$200,226,FALSE)))</f>
        <v/>
      </c>
      <c r="V128" s="195" t="str">
        <f>IF(ISERROR(VLOOKUP($A128,parlvotes_lh!$A$11:$ZZ$200,246,FALSE))=TRUE,"",IF(VLOOKUP($A128,parlvotes_lh!$A$11:$ZZ$200,246,FALSE)=0,"",VLOOKUP($A128,parlvotes_lh!$A$11:$ZZ$200,246,FALSE)))</f>
        <v/>
      </c>
      <c r="W128" s="195" t="str">
        <f>IF(ISERROR(VLOOKUP($A128,parlvotes_lh!$A$11:$ZZ$200,266,FALSE))=TRUE,"",IF(VLOOKUP($A128,parlvotes_lh!$A$11:$ZZ$200,266,FALSE)=0,"",VLOOKUP($A128,parlvotes_lh!$A$11:$ZZ$200,266,FALSE)))</f>
        <v/>
      </c>
      <c r="X128" s="195" t="str">
        <f>IF(ISERROR(VLOOKUP($A128,parlvotes_lh!$A$11:$ZZ$200,286,FALSE))=TRUE,"",IF(VLOOKUP($A128,parlvotes_lh!$A$11:$ZZ$200,286,FALSE)=0,"",VLOOKUP($A128,parlvotes_lh!$A$11:$ZZ$200,286,FALSE)))</f>
        <v/>
      </c>
      <c r="Y128" s="195" t="str">
        <f>IF(ISERROR(VLOOKUP($A128,parlvotes_lh!$A$11:$ZZ$200,306,FALSE))=TRUE,"",IF(VLOOKUP($A128,parlvotes_lh!$A$11:$ZZ$200,306,FALSE)=0,"",VLOOKUP($A128,parlvotes_lh!$A$11:$ZZ$200,306,FALSE)))</f>
        <v/>
      </c>
      <c r="Z128" s="195" t="str">
        <f>IF(ISERROR(VLOOKUP($A128,parlvotes_lh!$A$11:$ZZ$200,326,FALSE))=TRUE,"",IF(VLOOKUP($A128,parlvotes_lh!$A$11:$ZZ$200,326,FALSE)=0,"",VLOOKUP($A128,parlvotes_lh!$A$11:$ZZ$200,326,FALSE)))</f>
        <v/>
      </c>
      <c r="AA128" s="195" t="str">
        <f>IF(ISERROR(VLOOKUP($A128,parlvotes_lh!$A$11:$ZZ$200,346,FALSE))=TRUE,"",IF(VLOOKUP($A128,parlvotes_lh!$A$11:$ZZ$200,346,FALSE)=0,"",VLOOKUP($A128,parlvotes_lh!$A$11:$ZZ$200,346,FALSE)))</f>
        <v/>
      </c>
      <c r="AB128" s="195" t="str">
        <f>IF(ISERROR(VLOOKUP($A128,parlvotes_lh!$A$11:$ZZ$200,366,FALSE))=TRUE,"",IF(VLOOKUP($A128,parlvotes_lh!$A$11:$ZZ$200,366,FALSE)=0,"",VLOOKUP($A128,parlvotes_lh!$A$11:$ZZ$200,366,FALSE)))</f>
        <v/>
      </c>
      <c r="AC128" s="195" t="str">
        <f>IF(ISERROR(VLOOKUP($A128,parlvotes_lh!$A$11:$ZZ$200,386,FALSE))=TRUE,"",IF(VLOOKUP($A128,parlvotes_lh!$A$11:$ZZ$200,386,FALSE)=0,"",VLOOKUP($A128,parlvotes_lh!$A$11:$ZZ$200,386,FALSE)))</f>
        <v/>
      </c>
    </row>
    <row r="129" spans="1:29" ht="13.5" customHeight="1">
      <c r="A129" s="189"/>
      <c r="B129" s="101" t="str">
        <f>IF(A129="","",MID(info_weblinks!$C$3,32,3))</f>
        <v/>
      </c>
      <c r="C129" s="101" t="str">
        <f>IF(info_parties!G129="","",info_parties!G129)</f>
        <v/>
      </c>
      <c r="D129" s="101" t="str">
        <f>IF(info_parties!K129="","",info_parties!K129)</f>
        <v/>
      </c>
      <c r="E129" s="101" t="str">
        <f>IF(info_parties!H129="","",info_parties!H129)</f>
        <v/>
      </c>
      <c r="F129" s="190" t="str">
        <f t="shared" si="12"/>
        <v/>
      </c>
      <c r="G129" s="191" t="str">
        <f t="shared" si="13"/>
        <v/>
      </c>
      <c r="H129" s="192" t="str">
        <f t="shared" si="14"/>
        <v/>
      </c>
      <c r="I129" s="193" t="str">
        <f t="shared" si="15"/>
        <v/>
      </c>
      <c r="J129" s="194" t="str">
        <f>IF(ISERROR(VLOOKUP($A129,parlvotes_lh!$A$11:$ZZ$200,6,FALSE))=TRUE,"",IF(VLOOKUP($A129,parlvotes_lh!$A$11:$ZZ$200,6,FALSE)=0,"",VLOOKUP($A129,parlvotes_lh!$A$11:$ZZ$200,6,FALSE)))</f>
        <v/>
      </c>
      <c r="K129" s="194" t="str">
        <f>IF(ISERROR(VLOOKUP($A129,parlvotes_lh!$A$11:$ZZ$200,26,FALSE))=TRUE,"",IF(VLOOKUP($A129,parlvotes_lh!$A$11:$ZZ$200,26,FALSE)=0,"",VLOOKUP($A129,parlvotes_lh!$A$11:$ZZ$200,26,FALSE)))</f>
        <v/>
      </c>
      <c r="L129" s="194" t="str">
        <f>IF(ISERROR(VLOOKUP($A129,parlvotes_lh!$A$11:$ZZ$200,46,FALSE))=TRUE,"",IF(VLOOKUP($A129,parlvotes_lh!$A$11:$ZZ$200,46,FALSE)=0,"",VLOOKUP($A129,parlvotes_lh!$A$11:$ZZ$200,46,FALSE)))</f>
        <v/>
      </c>
      <c r="M129" s="194" t="str">
        <f>IF(ISERROR(VLOOKUP($A129,parlvotes_lh!$A$11:$ZZ$200,66,FALSE))=TRUE,"",IF(VLOOKUP($A129,parlvotes_lh!$A$11:$ZZ$200,66,FALSE)=0,"",VLOOKUP($A129,parlvotes_lh!$A$11:$ZZ$200,66,FALSE)))</f>
        <v/>
      </c>
      <c r="N129" s="194" t="str">
        <f>IF(ISERROR(VLOOKUP($A129,parlvotes_lh!$A$11:$ZZ$200,86,FALSE))=TRUE,"",IF(VLOOKUP($A129,parlvotes_lh!$A$11:$ZZ$200,86,FALSE)=0,"",VLOOKUP($A129,parlvotes_lh!$A$11:$ZZ$200,86,FALSE)))</f>
        <v/>
      </c>
      <c r="O129" s="194" t="str">
        <f>IF(ISERROR(VLOOKUP($A129,parlvotes_lh!$A$11:$ZZ$200,106,FALSE))=TRUE,"",IF(VLOOKUP($A129,parlvotes_lh!$A$11:$ZZ$200,106,FALSE)=0,"",VLOOKUP($A129,parlvotes_lh!$A$11:$ZZ$200,106,FALSE)))</f>
        <v/>
      </c>
      <c r="P129" s="194" t="str">
        <f>IF(ISERROR(VLOOKUP($A129,parlvotes_lh!$A$11:$ZZ$200,126,FALSE))=TRUE,"",IF(VLOOKUP($A129,parlvotes_lh!$A$11:$ZZ$200,126,FALSE)=0,"",VLOOKUP($A129,parlvotes_lh!$A$11:$ZZ$200,126,FALSE)))</f>
        <v/>
      </c>
      <c r="Q129" s="195" t="str">
        <f>IF(ISERROR(VLOOKUP($A129,parlvotes_lh!$A$11:$ZZ$200,146,FALSE))=TRUE,"",IF(VLOOKUP($A129,parlvotes_lh!$A$11:$ZZ$200,146,FALSE)=0,"",VLOOKUP($A129,parlvotes_lh!$A$11:$ZZ$200,146,FALSE)))</f>
        <v/>
      </c>
      <c r="R129" s="195" t="str">
        <f>IF(ISERROR(VLOOKUP($A129,parlvotes_lh!$A$11:$ZZ$200,166,FALSE))=TRUE,"",IF(VLOOKUP($A129,parlvotes_lh!$A$11:$ZZ$200,166,FALSE)=0,"",VLOOKUP($A129,parlvotes_lh!$A$11:$ZZ$200,166,FALSE)))</f>
        <v/>
      </c>
      <c r="S129" s="195" t="str">
        <f>IF(ISERROR(VLOOKUP($A129,parlvotes_lh!$A$11:$ZZ$200,186,FALSE))=TRUE,"",IF(VLOOKUP($A129,parlvotes_lh!$A$11:$ZZ$200,186,FALSE)=0,"",VLOOKUP($A129,parlvotes_lh!$A$11:$ZZ$200,186,FALSE)))</f>
        <v/>
      </c>
      <c r="T129" s="195" t="str">
        <f>IF(ISERROR(VLOOKUP($A129,parlvotes_lh!$A$11:$ZZ$200,206,FALSE))=TRUE,"",IF(VLOOKUP($A129,parlvotes_lh!$A$11:$ZZ$200,206,FALSE)=0,"",VLOOKUP($A129,parlvotes_lh!$A$11:$ZZ$200,206,FALSE)))</f>
        <v/>
      </c>
      <c r="U129" s="195" t="str">
        <f>IF(ISERROR(VLOOKUP($A129,parlvotes_lh!$A$11:$ZZ$200,226,FALSE))=TRUE,"",IF(VLOOKUP($A129,parlvotes_lh!$A$11:$ZZ$200,226,FALSE)=0,"",VLOOKUP($A129,parlvotes_lh!$A$11:$ZZ$200,226,FALSE)))</f>
        <v/>
      </c>
      <c r="V129" s="195" t="str">
        <f>IF(ISERROR(VLOOKUP($A129,parlvotes_lh!$A$11:$ZZ$200,246,FALSE))=TRUE,"",IF(VLOOKUP($A129,parlvotes_lh!$A$11:$ZZ$200,246,FALSE)=0,"",VLOOKUP($A129,parlvotes_lh!$A$11:$ZZ$200,246,FALSE)))</f>
        <v/>
      </c>
      <c r="W129" s="195" t="str">
        <f>IF(ISERROR(VLOOKUP($A129,parlvotes_lh!$A$11:$ZZ$200,266,FALSE))=TRUE,"",IF(VLOOKUP($A129,parlvotes_lh!$A$11:$ZZ$200,266,FALSE)=0,"",VLOOKUP($A129,parlvotes_lh!$A$11:$ZZ$200,266,FALSE)))</f>
        <v/>
      </c>
      <c r="X129" s="195" t="str">
        <f>IF(ISERROR(VLOOKUP($A129,parlvotes_lh!$A$11:$ZZ$200,286,FALSE))=TRUE,"",IF(VLOOKUP($A129,parlvotes_lh!$A$11:$ZZ$200,286,FALSE)=0,"",VLOOKUP($A129,parlvotes_lh!$A$11:$ZZ$200,286,FALSE)))</f>
        <v/>
      </c>
      <c r="Y129" s="195" t="str">
        <f>IF(ISERROR(VLOOKUP($A129,parlvotes_lh!$A$11:$ZZ$200,306,FALSE))=TRUE,"",IF(VLOOKUP($A129,parlvotes_lh!$A$11:$ZZ$200,306,FALSE)=0,"",VLOOKUP($A129,parlvotes_lh!$A$11:$ZZ$200,306,FALSE)))</f>
        <v/>
      </c>
      <c r="Z129" s="195" t="str">
        <f>IF(ISERROR(VLOOKUP($A129,parlvotes_lh!$A$11:$ZZ$200,326,FALSE))=TRUE,"",IF(VLOOKUP($A129,parlvotes_lh!$A$11:$ZZ$200,326,FALSE)=0,"",VLOOKUP($A129,parlvotes_lh!$A$11:$ZZ$200,326,FALSE)))</f>
        <v/>
      </c>
      <c r="AA129" s="195" t="str">
        <f>IF(ISERROR(VLOOKUP($A129,parlvotes_lh!$A$11:$ZZ$200,346,FALSE))=TRUE,"",IF(VLOOKUP($A129,parlvotes_lh!$A$11:$ZZ$200,346,FALSE)=0,"",VLOOKUP($A129,parlvotes_lh!$A$11:$ZZ$200,346,FALSE)))</f>
        <v/>
      </c>
      <c r="AB129" s="195" t="str">
        <f>IF(ISERROR(VLOOKUP($A129,parlvotes_lh!$A$11:$ZZ$200,366,FALSE))=TRUE,"",IF(VLOOKUP($A129,parlvotes_lh!$A$11:$ZZ$200,366,FALSE)=0,"",VLOOKUP($A129,parlvotes_lh!$A$11:$ZZ$200,366,FALSE)))</f>
        <v/>
      </c>
      <c r="AC129" s="195" t="str">
        <f>IF(ISERROR(VLOOKUP($A129,parlvotes_lh!$A$11:$ZZ$200,386,FALSE))=TRUE,"",IF(VLOOKUP($A129,parlvotes_lh!$A$11:$ZZ$200,386,FALSE)=0,"",VLOOKUP($A129,parlvotes_lh!$A$11:$ZZ$200,386,FALSE)))</f>
        <v/>
      </c>
    </row>
    <row r="130" spans="1:29" ht="13.5" customHeight="1">
      <c r="A130" s="189"/>
      <c r="B130" s="101" t="str">
        <f>IF(A130="","",MID(info_weblinks!$C$3,32,3))</f>
        <v/>
      </c>
      <c r="C130" s="101" t="str">
        <f>IF(info_parties!G130="","",info_parties!G130)</f>
        <v/>
      </c>
      <c r="D130" s="101" t="str">
        <f>IF(info_parties!K130="","",info_parties!K130)</f>
        <v/>
      </c>
      <c r="E130" s="101" t="str">
        <f>IF(info_parties!H130="","",info_parties!H130)</f>
        <v/>
      </c>
      <c r="F130" s="190" t="str">
        <f t="shared" ref="F130:F161" si="16">IF(MAX(J130:AC130)=0,"",INDEX(J$1:AC$1,MATCH(TRUE,INDEX((J130:AC130&lt;&gt;""),0),0)))</f>
        <v/>
      </c>
      <c r="G130" s="191" t="str">
        <f t="shared" ref="G130:G161" si="17">IF(MAX(J130:AC130)=0,"",INDEX(J$1:AC$1,1,MATCH(LOOKUP(9.99+307,J130:AC130),J130:AC130,0)))</f>
        <v/>
      </c>
      <c r="H130" s="192" t="str">
        <f t="shared" ref="H130:H161" si="18">IF(MAX(J130:AC130)=0,"",MAX(J130:AC130))</f>
        <v/>
      </c>
      <c r="I130" s="193" t="str">
        <f t="shared" ref="I130:I161" si="19">IF(H130="","",INDEX(J$1:AC$1,1,MATCH(H130,J130:AC130,0)))</f>
        <v/>
      </c>
      <c r="J130" s="194" t="str">
        <f>IF(ISERROR(VLOOKUP($A130,parlvotes_lh!$A$11:$ZZ$200,6,FALSE))=TRUE,"",IF(VLOOKUP($A130,parlvotes_lh!$A$11:$ZZ$200,6,FALSE)=0,"",VLOOKUP($A130,parlvotes_lh!$A$11:$ZZ$200,6,FALSE)))</f>
        <v/>
      </c>
      <c r="K130" s="194" t="str">
        <f>IF(ISERROR(VLOOKUP($A130,parlvotes_lh!$A$11:$ZZ$200,26,FALSE))=TRUE,"",IF(VLOOKUP($A130,parlvotes_lh!$A$11:$ZZ$200,26,FALSE)=0,"",VLOOKUP($A130,parlvotes_lh!$A$11:$ZZ$200,26,FALSE)))</f>
        <v/>
      </c>
      <c r="L130" s="194" t="str">
        <f>IF(ISERROR(VLOOKUP($A130,parlvotes_lh!$A$11:$ZZ$200,46,FALSE))=TRUE,"",IF(VLOOKUP($A130,parlvotes_lh!$A$11:$ZZ$200,46,FALSE)=0,"",VLOOKUP($A130,parlvotes_lh!$A$11:$ZZ$200,46,FALSE)))</f>
        <v/>
      </c>
      <c r="M130" s="194" t="str">
        <f>IF(ISERROR(VLOOKUP($A130,parlvotes_lh!$A$11:$ZZ$200,66,FALSE))=TRUE,"",IF(VLOOKUP($A130,parlvotes_lh!$A$11:$ZZ$200,66,FALSE)=0,"",VLOOKUP($A130,parlvotes_lh!$A$11:$ZZ$200,66,FALSE)))</f>
        <v/>
      </c>
      <c r="N130" s="194" t="str">
        <f>IF(ISERROR(VLOOKUP($A130,parlvotes_lh!$A$11:$ZZ$200,86,FALSE))=TRUE,"",IF(VLOOKUP($A130,parlvotes_lh!$A$11:$ZZ$200,86,FALSE)=0,"",VLOOKUP($A130,parlvotes_lh!$A$11:$ZZ$200,86,FALSE)))</f>
        <v/>
      </c>
      <c r="O130" s="194" t="str">
        <f>IF(ISERROR(VLOOKUP($A130,parlvotes_lh!$A$11:$ZZ$200,106,FALSE))=TRUE,"",IF(VLOOKUP($A130,parlvotes_lh!$A$11:$ZZ$200,106,FALSE)=0,"",VLOOKUP($A130,parlvotes_lh!$A$11:$ZZ$200,106,FALSE)))</f>
        <v/>
      </c>
      <c r="P130" s="194" t="str">
        <f>IF(ISERROR(VLOOKUP($A130,parlvotes_lh!$A$11:$ZZ$200,126,FALSE))=TRUE,"",IF(VLOOKUP($A130,parlvotes_lh!$A$11:$ZZ$200,126,FALSE)=0,"",VLOOKUP($A130,parlvotes_lh!$A$11:$ZZ$200,126,FALSE)))</f>
        <v/>
      </c>
      <c r="Q130" s="195" t="str">
        <f>IF(ISERROR(VLOOKUP($A130,parlvotes_lh!$A$11:$ZZ$200,146,FALSE))=TRUE,"",IF(VLOOKUP($A130,parlvotes_lh!$A$11:$ZZ$200,146,FALSE)=0,"",VLOOKUP($A130,parlvotes_lh!$A$11:$ZZ$200,146,FALSE)))</f>
        <v/>
      </c>
      <c r="R130" s="195" t="str">
        <f>IF(ISERROR(VLOOKUP($A130,parlvotes_lh!$A$11:$ZZ$200,166,FALSE))=TRUE,"",IF(VLOOKUP($A130,parlvotes_lh!$A$11:$ZZ$200,166,FALSE)=0,"",VLOOKUP($A130,parlvotes_lh!$A$11:$ZZ$200,166,FALSE)))</f>
        <v/>
      </c>
      <c r="S130" s="195" t="str">
        <f>IF(ISERROR(VLOOKUP($A130,parlvotes_lh!$A$11:$ZZ$200,186,FALSE))=TRUE,"",IF(VLOOKUP($A130,parlvotes_lh!$A$11:$ZZ$200,186,FALSE)=0,"",VLOOKUP($A130,parlvotes_lh!$A$11:$ZZ$200,186,FALSE)))</f>
        <v/>
      </c>
      <c r="T130" s="195" t="str">
        <f>IF(ISERROR(VLOOKUP($A130,parlvotes_lh!$A$11:$ZZ$200,206,FALSE))=TRUE,"",IF(VLOOKUP($A130,parlvotes_lh!$A$11:$ZZ$200,206,FALSE)=0,"",VLOOKUP($A130,parlvotes_lh!$A$11:$ZZ$200,206,FALSE)))</f>
        <v/>
      </c>
      <c r="U130" s="195" t="str">
        <f>IF(ISERROR(VLOOKUP($A130,parlvotes_lh!$A$11:$ZZ$200,226,FALSE))=TRUE,"",IF(VLOOKUP($A130,parlvotes_lh!$A$11:$ZZ$200,226,FALSE)=0,"",VLOOKUP($A130,parlvotes_lh!$A$11:$ZZ$200,226,FALSE)))</f>
        <v/>
      </c>
      <c r="V130" s="195" t="str">
        <f>IF(ISERROR(VLOOKUP($A130,parlvotes_lh!$A$11:$ZZ$200,246,FALSE))=TRUE,"",IF(VLOOKUP($A130,parlvotes_lh!$A$11:$ZZ$200,246,FALSE)=0,"",VLOOKUP($A130,parlvotes_lh!$A$11:$ZZ$200,246,FALSE)))</f>
        <v/>
      </c>
      <c r="W130" s="195" t="str">
        <f>IF(ISERROR(VLOOKUP($A130,parlvotes_lh!$A$11:$ZZ$200,266,FALSE))=TRUE,"",IF(VLOOKUP($A130,parlvotes_lh!$A$11:$ZZ$200,266,FALSE)=0,"",VLOOKUP($A130,parlvotes_lh!$A$11:$ZZ$200,266,FALSE)))</f>
        <v/>
      </c>
      <c r="X130" s="195" t="str">
        <f>IF(ISERROR(VLOOKUP($A130,parlvotes_lh!$A$11:$ZZ$200,286,FALSE))=TRUE,"",IF(VLOOKUP($A130,parlvotes_lh!$A$11:$ZZ$200,286,FALSE)=0,"",VLOOKUP($A130,parlvotes_lh!$A$11:$ZZ$200,286,FALSE)))</f>
        <v/>
      </c>
      <c r="Y130" s="195" t="str">
        <f>IF(ISERROR(VLOOKUP($A130,parlvotes_lh!$A$11:$ZZ$200,306,FALSE))=TRUE,"",IF(VLOOKUP($A130,parlvotes_lh!$A$11:$ZZ$200,306,FALSE)=0,"",VLOOKUP($A130,parlvotes_lh!$A$11:$ZZ$200,306,FALSE)))</f>
        <v/>
      </c>
      <c r="Z130" s="195" t="str">
        <f>IF(ISERROR(VLOOKUP($A130,parlvotes_lh!$A$11:$ZZ$200,326,FALSE))=TRUE,"",IF(VLOOKUP($A130,parlvotes_lh!$A$11:$ZZ$200,326,FALSE)=0,"",VLOOKUP($A130,parlvotes_lh!$A$11:$ZZ$200,326,FALSE)))</f>
        <v/>
      </c>
      <c r="AA130" s="195" t="str">
        <f>IF(ISERROR(VLOOKUP($A130,parlvotes_lh!$A$11:$ZZ$200,346,FALSE))=TRUE,"",IF(VLOOKUP($A130,parlvotes_lh!$A$11:$ZZ$200,346,FALSE)=0,"",VLOOKUP($A130,parlvotes_lh!$A$11:$ZZ$200,346,FALSE)))</f>
        <v/>
      </c>
      <c r="AB130" s="195" t="str">
        <f>IF(ISERROR(VLOOKUP($A130,parlvotes_lh!$A$11:$ZZ$200,366,FALSE))=TRUE,"",IF(VLOOKUP($A130,parlvotes_lh!$A$11:$ZZ$200,366,FALSE)=0,"",VLOOKUP($A130,parlvotes_lh!$A$11:$ZZ$200,366,FALSE)))</f>
        <v/>
      </c>
      <c r="AC130" s="195" t="str">
        <f>IF(ISERROR(VLOOKUP($A130,parlvotes_lh!$A$11:$ZZ$200,386,FALSE))=TRUE,"",IF(VLOOKUP($A130,parlvotes_lh!$A$11:$ZZ$200,386,FALSE)=0,"",VLOOKUP($A130,parlvotes_lh!$A$11:$ZZ$200,386,FALSE)))</f>
        <v/>
      </c>
    </row>
    <row r="131" spans="1:29" ht="13.5" customHeight="1">
      <c r="A131" s="189"/>
      <c r="B131" s="101" t="str">
        <f>IF(A131="","",MID(info_weblinks!$C$3,32,3))</f>
        <v/>
      </c>
      <c r="C131" s="101" t="str">
        <f>IF(info_parties!G131="","",info_parties!G131)</f>
        <v/>
      </c>
      <c r="D131" s="101" t="str">
        <f>IF(info_parties!K131="","",info_parties!K131)</f>
        <v/>
      </c>
      <c r="E131" s="101" t="str">
        <f>IF(info_parties!H131="","",info_parties!H131)</f>
        <v/>
      </c>
      <c r="F131" s="190" t="str">
        <f t="shared" si="16"/>
        <v/>
      </c>
      <c r="G131" s="191" t="str">
        <f t="shared" si="17"/>
        <v/>
      </c>
      <c r="H131" s="192" t="str">
        <f t="shared" si="18"/>
        <v/>
      </c>
      <c r="I131" s="193" t="str">
        <f t="shared" si="19"/>
        <v/>
      </c>
      <c r="J131" s="194" t="str">
        <f>IF(ISERROR(VLOOKUP($A131,parlvotes_lh!$A$11:$ZZ$200,6,FALSE))=TRUE,"",IF(VLOOKUP($A131,parlvotes_lh!$A$11:$ZZ$200,6,FALSE)=0,"",VLOOKUP($A131,parlvotes_lh!$A$11:$ZZ$200,6,FALSE)))</f>
        <v/>
      </c>
      <c r="K131" s="194" t="str">
        <f>IF(ISERROR(VLOOKUP($A131,parlvotes_lh!$A$11:$ZZ$200,26,FALSE))=TRUE,"",IF(VLOOKUP($A131,parlvotes_lh!$A$11:$ZZ$200,26,FALSE)=0,"",VLOOKUP($A131,parlvotes_lh!$A$11:$ZZ$200,26,FALSE)))</f>
        <v/>
      </c>
      <c r="L131" s="194" t="str">
        <f>IF(ISERROR(VLOOKUP($A131,parlvotes_lh!$A$11:$ZZ$200,46,FALSE))=TRUE,"",IF(VLOOKUP($A131,parlvotes_lh!$A$11:$ZZ$200,46,FALSE)=0,"",VLOOKUP($A131,parlvotes_lh!$A$11:$ZZ$200,46,FALSE)))</f>
        <v/>
      </c>
      <c r="M131" s="194" t="str">
        <f>IF(ISERROR(VLOOKUP($A131,parlvotes_lh!$A$11:$ZZ$200,66,FALSE))=TRUE,"",IF(VLOOKUP($A131,parlvotes_lh!$A$11:$ZZ$200,66,FALSE)=0,"",VLOOKUP($A131,parlvotes_lh!$A$11:$ZZ$200,66,FALSE)))</f>
        <v/>
      </c>
      <c r="N131" s="194" t="str">
        <f>IF(ISERROR(VLOOKUP($A131,parlvotes_lh!$A$11:$ZZ$200,86,FALSE))=TRUE,"",IF(VLOOKUP($A131,parlvotes_lh!$A$11:$ZZ$200,86,FALSE)=0,"",VLOOKUP($A131,parlvotes_lh!$A$11:$ZZ$200,86,FALSE)))</f>
        <v/>
      </c>
      <c r="O131" s="194" t="str">
        <f>IF(ISERROR(VLOOKUP($A131,parlvotes_lh!$A$11:$ZZ$200,106,FALSE))=TRUE,"",IF(VLOOKUP($A131,parlvotes_lh!$A$11:$ZZ$200,106,FALSE)=0,"",VLOOKUP($A131,parlvotes_lh!$A$11:$ZZ$200,106,FALSE)))</f>
        <v/>
      </c>
      <c r="P131" s="194" t="str">
        <f>IF(ISERROR(VLOOKUP($A131,parlvotes_lh!$A$11:$ZZ$200,126,FALSE))=TRUE,"",IF(VLOOKUP($A131,parlvotes_lh!$A$11:$ZZ$200,126,FALSE)=0,"",VLOOKUP($A131,parlvotes_lh!$A$11:$ZZ$200,126,FALSE)))</f>
        <v/>
      </c>
      <c r="Q131" s="195" t="str">
        <f>IF(ISERROR(VLOOKUP($A131,parlvotes_lh!$A$11:$ZZ$200,146,FALSE))=TRUE,"",IF(VLOOKUP($A131,parlvotes_lh!$A$11:$ZZ$200,146,FALSE)=0,"",VLOOKUP($A131,parlvotes_lh!$A$11:$ZZ$200,146,FALSE)))</f>
        <v/>
      </c>
      <c r="R131" s="195" t="str">
        <f>IF(ISERROR(VLOOKUP($A131,parlvotes_lh!$A$11:$ZZ$200,166,FALSE))=TRUE,"",IF(VLOOKUP($A131,parlvotes_lh!$A$11:$ZZ$200,166,FALSE)=0,"",VLOOKUP($A131,parlvotes_lh!$A$11:$ZZ$200,166,FALSE)))</f>
        <v/>
      </c>
      <c r="S131" s="195" t="str">
        <f>IF(ISERROR(VLOOKUP($A131,parlvotes_lh!$A$11:$ZZ$200,186,FALSE))=TRUE,"",IF(VLOOKUP($A131,parlvotes_lh!$A$11:$ZZ$200,186,FALSE)=0,"",VLOOKUP($A131,parlvotes_lh!$A$11:$ZZ$200,186,FALSE)))</f>
        <v/>
      </c>
      <c r="T131" s="195" t="str">
        <f>IF(ISERROR(VLOOKUP($A131,parlvotes_lh!$A$11:$ZZ$200,206,FALSE))=TRUE,"",IF(VLOOKUP($A131,parlvotes_lh!$A$11:$ZZ$200,206,FALSE)=0,"",VLOOKUP($A131,parlvotes_lh!$A$11:$ZZ$200,206,FALSE)))</f>
        <v/>
      </c>
      <c r="U131" s="195" t="str">
        <f>IF(ISERROR(VLOOKUP($A131,parlvotes_lh!$A$11:$ZZ$200,226,FALSE))=TRUE,"",IF(VLOOKUP($A131,parlvotes_lh!$A$11:$ZZ$200,226,FALSE)=0,"",VLOOKUP($A131,parlvotes_lh!$A$11:$ZZ$200,226,FALSE)))</f>
        <v/>
      </c>
      <c r="V131" s="195" t="str">
        <f>IF(ISERROR(VLOOKUP($A131,parlvotes_lh!$A$11:$ZZ$200,246,FALSE))=TRUE,"",IF(VLOOKUP($A131,parlvotes_lh!$A$11:$ZZ$200,246,FALSE)=0,"",VLOOKUP($A131,parlvotes_lh!$A$11:$ZZ$200,246,FALSE)))</f>
        <v/>
      </c>
      <c r="W131" s="195" t="str">
        <f>IF(ISERROR(VLOOKUP($A131,parlvotes_lh!$A$11:$ZZ$200,266,FALSE))=TRUE,"",IF(VLOOKUP($A131,parlvotes_lh!$A$11:$ZZ$200,266,FALSE)=0,"",VLOOKUP($A131,parlvotes_lh!$A$11:$ZZ$200,266,FALSE)))</f>
        <v/>
      </c>
      <c r="X131" s="195" t="str">
        <f>IF(ISERROR(VLOOKUP($A131,parlvotes_lh!$A$11:$ZZ$200,286,FALSE))=TRUE,"",IF(VLOOKUP($A131,parlvotes_lh!$A$11:$ZZ$200,286,FALSE)=0,"",VLOOKUP($A131,parlvotes_lh!$A$11:$ZZ$200,286,FALSE)))</f>
        <v/>
      </c>
      <c r="Y131" s="195" t="str">
        <f>IF(ISERROR(VLOOKUP($A131,parlvotes_lh!$A$11:$ZZ$200,306,FALSE))=TRUE,"",IF(VLOOKUP($A131,parlvotes_lh!$A$11:$ZZ$200,306,FALSE)=0,"",VLOOKUP($A131,parlvotes_lh!$A$11:$ZZ$200,306,FALSE)))</f>
        <v/>
      </c>
      <c r="Z131" s="195" t="str">
        <f>IF(ISERROR(VLOOKUP($A131,parlvotes_lh!$A$11:$ZZ$200,326,FALSE))=TRUE,"",IF(VLOOKUP($A131,parlvotes_lh!$A$11:$ZZ$200,326,FALSE)=0,"",VLOOKUP($A131,parlvotes_lh!$A$11:$ZZ$200,326,FALSE)))</f>
        <v/>
      </c>
      <c r="AA131" s="195" t="str">
        <f>IF(ISERROR(VLOOKUP($A131,parlvotes_lh!$A$11:$ZZ$200,346,FALSE))=TRUE,"",IF(VLOOKUP($A131,parlvotes_lh!$A$11:$ZZ$200,346,FALSE)=0,"",VLOOKUP($A131,parlvotes_lh!$A$11:$ZZ$200,346,FALSE)))</f>
        <v/>
      </c>
      <c r="AB131" s="195" t="str">
        <f>IF(ISERROR(VLOOKUP($A131,parlvotes_lh!$A$11:$ZZ$200,366,FALSE))=TRUE,"",IF(VLOOKUP($A131,parlvotes_lh!$A$11:$ZZ$200,366,FALSE)=0,"",VLOOKUP($A131,parlvotes_lh!$A$11:$ZZ$200,366,FALSE)))</f>
        <v/>
      </c>
      <c r="AC131" s="195" t="str">
        <f>IF(ISERROR(VLOOKUP($A131,parlvotes_lh!$A$11:$ZZ$200,386,FALSE))=TRUE,"",IF(VLOOKUP($A131,parlvotes_lh!$A$11:$ZZ$200,386,FALSE)=0,"",VLOOKUP($A131,parlvotes_lh!$A$11:$ZZ$200,386,FALSE)))</f>
        <v/>
      </c>
    </row>
    <row r="132" spans="1:29" ht="13.5" customHeight="1">
      <c r="A132" s="189"/>
      <c r="B132" s="101" t="str">
        <f>IF(A132="","",MID(info_weblinks!$C$3,32,3))</f>
        <v/>
      </c>
      <c r="C132" s="101" t="str">
        <f>IF(info_parties!G132="","",info_parties!G132)</f>
        <v/>
      </c>
      <c r="D132" s="101" t="str">
        <f>IF(info_parties!K132="","",info_parties!K132)</f>
        <v/>
      </c>
      <c r="E132" s="101" t="str">
        <f>IF(info_parties!H132="","",info_parties!H132)</f>
        <v/>
      </c>
      <c r="F132" s="190" t="str">
        <f t="shared" si="16"/>
        <v/>
      </c>
      <c r="G132" s="191" t="str">
        <f t="shared" si="17"/>
        <v/>
      </c>
      <c r="H132" s="192" t="str">
        <f t="shared" si="18"/>
        <v/>
      </c>
      <c r="I132" s="193" t="str">
        <f t="shared" si="19"/>
        <v/>
      </c>
      <c r="J132" s="194" t="str">
        <f>IF(ISERROR(VLOOKUP($A132,parlvotes_lh!$A$11:$ZZ$200,6,FALSE))=TRUE,"",IF(VLOOKUP($A132,parlvotes_lh!$A$11:$ZZ$200,6,FALSE)=0,"",VLOOKUP($A132,parlvotes_lh!$A$11:$ZZ$200,6,FALSE)))</f>
        <v/>
      </c>
      <c r="K132" s="194" t="str">
        <f>IF(ISERROR(VLOOKUP($A132,parlvotes_lh!$A$11:$ZZ$200,26,FALSE))=TRUE,"",IF(VLOOKUP($A132,parlvotes_lh!$A$11:$ZZ$200,26,FALSE)=0,"",VLOOKUP($A132,parlvotes_lh!$A$11:$ZZ$200,26,FALSE)))</f>
        <v/>
      </c>
      <c r="L132" s="194" t="str">
        <f>IF(ISERROR(VLOOKUP($A132,parlvotes_lh!$A$11:$ZZ$200,46,FALSE))=TRUE,"",IF(VLOOKUP($A132,parlvotes_lh!$A$11:$ZZ$200,46,FALSE)=0,"",VLOOKUP($A132,parlvotes_lh!$A$11:$ZZ$200,46,FALSE)))</f>
        <v/>
      </c>
      <c r="M132" s="194" t="str">
        <f>IF(ISERROR(VLOOKUP($A132,parlvotes_lh!$A$11:$ZZ$200,66,FALSE))=TRUE,"",IF(VLOOKUP($A132,parlvotes_lh!$A$11:$ZZ$200,66,FALSE)=0,"",VLOOKUP($A132,parlvotes_lh!$A$11:$ZZ$200,66,FALSE)))</f>
        <v/>
      </c>
      <c r="N132" s="194" t="str">
        <f>IF(ISERROR(VLOOKUP($A132,parlvotes_lh!$A$11:$ZZ$200,86,FALSE))=TRUE,"",IF(VLOOKUP($A132,parlvotes_lh!$A$11:$ZZ$200,86,FALSE)=0,"",VLOOKUP($A132,parlvotes_lh!$A$11:$ZZ$200,86,FALSE)))</f>
        <v/>
      </c>
      <c r="O132" s="194" t="str">
        <f>IF(ISERROR(VLOOKUP($A132,parlvotes_lh!$A$11:$ZZ$200,106,FALSE))=TRUE,"",IF(VLOOKUP($A132,parlvotes_lh!$A$11:$ZZ$200,106,FALSE)=0,"",VLOOKUP($A132,parlvotes_lh!$A$11:$ZZ$200,106,FALSE)))</f>
        <v/>
      </c>
      <c r="P132" s="194" t="str">
        <f>IF(ISERROR(VLOOKUP($A132,parlvotes_lh!$A$11:$ZZ$200,126,FALSE))=TRUE,"",IF(VLOOKUP($A132,parlvotes_lh!$A$11:$ZZ$200,126,FALSE)=0,"",VLOOKUP($A132,parlvotes_lh!$A$11:$ZZ$200,126,FALSE)))</f>
        <v/>
      </c>
      <c r="Q132" s="195" t="str">
        <f>IF(ISERROR(VLOOKUP($A132,parlvotes_lh!$A$11:$ZZ$200,146,FALSE))=TRUE,"",IF(VLOOKUP($A132,parlvotes_lh!$A$11:$ZZ$200,146,FALSE)=0,"",VLOOKUP($A132,parlvotes_lh!$A$11:$ZZ$200,146,FALSE)))</f>
        <v/>
      </c>
      <c r="R132" s="195" t="str">
        <f>IF(ISERROR(VLOOKUP($A132,parlvotes_lh!$A$11:$ZZ$200,166,FALSE))=TRUE,"",IF(VLOOKUP($A132,parlvotes_lh!$A$11:$ZZ$200,166,FALSE)=0,"",VLOOKUP($A132,parlvotes_lh!$A$11:$ZZ$200,166,FALSE)))</f>
        <v/>
      </c>
      <c r="S132" s="195" t="str">
        <f>IF(ISERROR(VLOOKUP($A132,parlvotes_lh!$A$11:$ZZ$200,186,FALSE))=TRUE,"",IF(VLOOKUP($A132,parlvotes_lh!$A$11:$ZZ$200,186,FALSE)=0,"",VLOOKUP($A132,parlvotes_lh!$A$11:$ZZ$200,186,FALSE)))</f>
        <v/>
      </c>
      <c r="T132" s="195" t="str">
        <f>IF(ISERROR(VLOOKUP($A132,parlvotes_lh!$A$11:$ZZ$200,206,FALSE))=TRUE,"",IF(VLOOKUP($A132,parlvotes_lh!$A$11:$ZZ$200,206,FALSE)=0,"",VLOOKUP($A132,parlvotes_lh!$A$11:$ZZ$200,206,FALSE)))</f>
        <v/>
      </c>
      <c r="U132" s="195" t="str">
        <f>IF(ISERROR(VLOOKUP($A132,parlvotes_lh!$A$11:$ZZ$200,226,FALSE))=TRUE,"",IF(VLOOKUP($A132,parlvotes_lh!$A$11:$ZZ$200,226,FALSE)=0,"",VLOOKUP($A132,parlvotes_lh!$A$11:$ZZ$200,226,FALSE)))</f>
        <v/>
      </c>
      <c r="V132" s="195" t="str">
        <f>IF(ISERROR(VLOOKUP($A132,parlvotes_lh!$A$11:$ZZ$200,246,FALSE))=TRUE,"",IF(VLOOKUP($A132,parlvotes_lh!$A$11:$ZZ$200,246,FALSE)=0,"",VLOOKUP($A132,parlvotes_lh!$A$11:$ZZ$200,246,FALSE)))</f>
        <v/>
      </c>
      <c r="W132" s="195" t="str">
        <f>IF(ISERROR(VLOOKUP($A132,parlvotes_lh!$A$11:$ZZ$200,266,FALSE))=TRUE,"",IF(VLOOKUP($A132,parlvotes_lh!$A$11:$ZZ$200,266,FALSE)=0,"",VLOOKUP($A132,parlvotes_lh!$A$11:$ZZ$200,266,FALSE)))</f>
        <v/>
      </c>
      <c r="X132" s="195" t="str">
        <f>IF(ISERROR(VLOOKUP($A132,parlvotes_lh!$A$11:$ZZ$200,286,FALSE))=TRUE,"",IF(VLOOKUP($A132,parlvotes_lh!$A$11:$ZZ$200,286,FALSE)=0,"",VLOOKUP($A132,parlvotes_lh!$A$11:$ZZ$200,286,FALSE)))</f>
        <v/>
      </c>
      <c r="Y132" s="195" t="str">
        <f>IF(ISERROR(VLOOKUP($A132,parlvotes_lh!$A$11:$ZZ$200,306,FALSE))=TRUE,"",IF(VLOOKUP($A132,parlvotes_lh!$A$11:$ZZ$200,306,FALSE)=0,"",VLOOKUP($A132,parlvotes_lh!$A$11:$ZZ$200,306,FALSE)))</f>
        <v/>
      </c>
      <c r="Z132" s="195" t="str">
        <f>IF(ISERROR(VLOOKUP($A132,parlvotes_lh!$A$11:$ZZ$200,326,FALSE))=TRUE,"",IF(VLOOKUP($A132,parlvotes_lh!$A$11:$ZZ$200,326,FALSE)=0,"",VLOOKUP($A132,parlvotes_lh!$A$11:$ZZ$200,326,FALSE)))</f>
        <v/>
      </c>
      <c r="AA132" s="195" t="str">
        <f>IF(ISERROR(VLOOKUP($A132,parlvotes_lh!$A$11:$ZZ$200,346,FALSE))=TRUE,"",IF(VLOOKUP($A132,parlvotes_lh!$A$11:$ZZ$200,346,FALSE)=0,"",VLOOKUP($A132,parlvotes_lh!$A$11:$ZZ$200,346,FALSE)))</f>
        <v/>
      </c>
      <c r="AB132" s="195" t="str">
        <f>IF(ISERROR(VLOOKUP($A132,parlvotes_lh!$A$11:$ZZ$200,366,FALSE))=TRUE,"",IF(VLOOKUP($A132,parlvotes_lh!$A$11:$ZZ$200,366,FALSE)=0,"",VLOOKUP($A132,parlvotes_lh!$A$11:$ZZ$200,366,FALSE)))</f>
        <v/>
      </c>
      <c r="AC132" s="195" t="str">
        <f>IF(ISERROR(VLOOKUP($A132,parlvotes_lh!$A$11:$ZZ$200,386,FALSE))=TRUE,"",IF(VLOOKUP($A132,parlvotes_lh!$A$11:$ZZ$200,386,FALSE)=0,"",VLOOKUP($A132,parlvotes_lh!$A$11:$ZZ$200,386,FALSE)))</f>
        <v/>
      </c>
    </row>
    <row r="133" spans="1:29" ht="13.5" customHeight="1">
      <c r="A133" s="189"/>
      <c r="B133" s="101" t="str">
        <f>IF(A133="","",MID(info_weblinks!$C$3,32,3))</f>
        <v/>
      </c>
      <c r="C133" s="101" t="str">
        <f>IF(info_parties!G133="","",info_parties!G133)</f>
        <v/>
      </c>
      <c r="D133" s="101" t="str">
        <f>IF(info_parties!K133="","",info_parties!K133)</f>
        <v/>
      </c>
      <c r="E133" s="101" t="str">
        <f>IF(info_parties!H133="","",info_parties!H133)</f>
        <v/>
      </c>
      <c r="F133" s="190" t="str">
        <f t="shared" si="16"/>
        <v/>
      </c>
      <c r="G133" s="191" t="str">
        <f t="shared" si="17"/>
        <v/>
      </c>
      <c r="H133" s="192" t="str">
        <f t="shared" si="18"/>
        <v/>
      </c>
      <c r="I133" s="193" t="str">
        <f t="shared" si="19"/>
        <v/>
      </c>
      <c r="J133" s="194" t="str">
        <f>IF(ISERROR(VLOOKUP($A133,parlvotes_lh!$A$11:$ZZ$200,6,FALSE))=TRUE,"",IF(VLOOKUP($A133,parlvotes_lh!$A$11:$ZZ$200,6,FALSE)=0,"",VLOOKUP($A133,parlvotes_lh!$A$11:$ZZ$200,6,FALSE)))</f>
        <v/>
      </c>
      <c r="K133" s="194" t="str">
        <f>IF(ISERROR(VLOOKUP($A133,parlvotes_lh!$A$11:$ZZ$200,26,FALSE))=TRUE,"",IF(VLOOKUP($A133,parlvotes_lh!$A$11:$ZZ$200,26,FALSE)=0,"",VLOOKUP($A133,parlvotes_lh!$A$11:$ZZ$200,26,FALSE)))</f>
        <v/>
      </c>
      <c r="L133" s="194" t="str">
        <f>IF(ISERROR(VLOOKUP($A133,parlvotes_lh!$A$11:$ZZ$200,46,FALSE))=TRUE,"",IF(VLOOKUP($A133,parlvotes_lh!$A$11:$ZZ$200,46,FALSE)=0,"",VLOOKUP($A133,parlvotes_lh!$A$11:$ZZ$200,46,FALSE)))</f>
        <v/>
      </c>
      <c r="M133" s="194" t="str">
        <f>IF(ISERROR(VLOOKUP($A133,parlvotes_lh!$A$11:$ZZ$200,66,FALSE))=TRUE,"",IF(VLOOKUP($A133,parlvotes_lh!$A$11:$ZZ$200,66,FALSE)=0,"",VLOOKUP($A133,parlvotes_lh!$A$11:$ZZ$200,66,FALSE)))</f>
        <v/>
      </c>
      <c r="N133" s="194" t="str">
        <f>IF(ISERROR(VLOOKUP($A133,parlvotes_lh!$A$11:$ZZ$200,86,FALSE))=TRUE,"",IF(VLOOKUP($A133,parlvotes_lh!$A$11:$ZZ$200,86,FALSE)=0,"",VLOOKUP($A133,parlvotes_lh!$A$11:$ZZ$200,86,FALSE)))</f>
        <v/>
      </c>
      <c r="O133" s="194" t="str">
        <f>IF(ISERROR(VLOOKUP($A133,parlvotes_lh!$A$11:$ZZ$200,106,FALSE))=TRUE,"",IF(VLOOKUP($A133,parlvotes_lh!$A$11:$ZZ$200,106,FALSE)=0,"",VLOOKUP($A133,parlvotes_lh!$A$11:$ZZ$200,106,FALSE)))</f>
        <v/>
      </c>
      <c r="P133" s="194" t="str">
        <f>IF(ISERROR(VLOOKUP($A133,parlvotes_lh!$A$11:$ZZ$200,126,FALSE))=TRUE,"",IF(VLOOKUP($A133,parlvotes_lh!$A$11:$ZZ$200,126,FALSE)=0,"",VLOOKUP($A133,parlvotes_lh!$A$11:$ZZ$200,126,FALSE)))</f>
        <v/>
      </c>
      <c r="Q133" s="195" t="str">
        <f>IF(ISERROR(VLOOKUP($A133,parlvotes_lh!$A$11:$ZZ$200,146,FALSE))=TRUE,"",IF(VLOOKUP($A133,parlvotes_lh!$A$11:$ZZ$200,146,FALSE)=0,"",VLOOKUP($A133,parlvotes_lh!$A$11:$ZZ$200,146,FALSE)))</f>
        <v/>
      </c>
      <c r="R133" s="195" t="str">
        <f>IF(ISERROR(VLOOKUP($A133,parlvotes_lh!$A$11:$ZZ$200,166,FALSE))=TRUE,"",IF(VLOOKUP($A133,parlvotes_lh!$A$11:$ZZ$200,166,FALSE)=0,"",VLOOKUP($A133,parlvotes_lh!$A$11:$ZZ$200,166,FALSE)))</f>
        <v/>
      </c>
      <c r="S133" s="195" t="str">
        <f>IF(ISERROR(VLOOKUP($A133,parlvotes_lh!$A$11:$ZZ$200,186,FALSE))=TRUE,"",IF(VLOOKUP($A133,parlvotes_lh!$A$11:$ZZ$200,186,FALSE)=0,"",VLOOKUP($A133,parlvotes_lh!$A$11:$ZZ$200,186,FALSE)))</f>
        <v/>
      </c>
      <c r="T133" s="195" t="str">
        <f>IF(ISERROR(VLOOKUP($A133,parlvotes_lh!$A$11:$ZZ$200,206,FALSE))=TRUE,"",IF(VLOOKUP($A133,parlvotes_lh!$A$11:$ZZ$200,206,FALSE)=0,"",VLOOKUP($A133,parlvotes_lh!$A$11:$ZZ$200,206,FALSE)))</f>
        <v/>
      </c>
      <c r="U133" s="195" t="str">
        <f>IF(ISERROR(VLOOKUP($A133,parlvotes_lh!$A$11:$ZZ$200,226,FALSE))=TRUE,"",IF(VLOOKUP($A133,parlvotes_lh!$A$11:$ZZ$200,226,FALSE)=0,"",VLOOKUP($A133,parlvotes_lh!$A$11:$ZZ$200,226,FALSE)))</f>
        <v/>
      </c>
      <c r="V133" s="195" t="str">
        <f>IF(ISERROR(VLOOKUP($A133,parlvotes_lh!$A$11:$ZZ$200,246,FALSE))=TRUE,"",IF(VLOOKUP($A133,parlvotes_lh!$A$11:$ZZ$200,246,FALSE)=0,"",VLOOKUP($A133,parlvotes_lh!$A$11:$ZZ$200,246,FALSE)))</f>
        <v/>
      </c>
      <c r="W133" s="195" t="str">
        <f>IF(ISERROR(VLOOKUP($A133,parlvotes_lh!$A$11:$ZZ$200,266,FALSE))=TRUE,"",IF(VLOOKUP($A133,parlvotes_lh!$A$11:$ZZ$200,266,FALSE)=0,"",VLOOKUP($A133,parlvotes_lh!$A$11:$ZZ$200,266,FALSE)))</f>
        <v/>
      </c>
      <c r="X133" s="195" t="str">
        <f>IF(ISERROR(VLOOKUP($A133,parlvotes_lh!$A$11:$ZZ$200,286,FALSE))=TRUE,"",IF(VLOOKUP($A133,parlvotes_lh!$A$11:$ZZ$200,286,FALSE)=0,"",VLOOKUP($A133,parlvotes_lh!$A$11:$ZZ$200,286,FALSE)))</f>
        <v/>
      </c>
      <c r="Y133" s="195" t="str">
        <f>IF(ISERROR(VLOOKUP($A133,parlvotes_lh!$A$11:$ZZ$200,306,FALSE))=TRUE,"",IF(VLOOKUP($A133,parlvotes_lh!$A$11:$ZZ$200,306,FALSE)=0,"",VLOOKUP($A133,parlvotes_lh!$A$11:$ZZ$200,306,FALSE)))</f>
        <v/>
      </c>
      <c r="Z133" s="195" t="str">
        <f>IF(ISERROR(VLOOKUP($A133,parlvotes_lh!$A$11:$ZZ$200,326,FALSE))=TRUE,"",IF(VLOOKUP($A133,parlvotes_lh!$A$11:$ZZ$200,326,FALSE)=0,"",VLOOKUP($A133,parlvotes_lh!$A$11:$ZZ$200,326,FALSE)))</f>
        <v/>
      </c>
      <c r="AA133" s="195" t="str">
        <f>IF(ISERROR(VLOOKUP($A133,parlvotes_lh!$A$11:$ZZ$200,346,FALSE))=TRUE,"",IF(VLOOKUP($A133,parlvotes_lh!$A$11:$ZZ$200,346,FALSE)=0,"",VLOOKUP($A133,parlvotes_lh!$A$11:$ZZ$200,346,FALSE)))</f>
        <v/>
      </c>
      <c r="AB133" s="195" t="str">
        <f>IF(ISERROR(VLOOKUP($A133,parlvotes_lh!$A$11:$ZZ$200,366,FALSE))=TRUE,"",IF(VLOOKUP($A133,parlvotes_lh!$A$11:$ZZ$200,366,FALSE)=0,"",VLOOKUP($A133,parlvotes_lh!$A$11:$ZZ$200,366,FALSE)))</f>
        <v/>
      </c>
      <c r="AC133" s="195" t="str">
        <f>IF(ISERROR(VLOOKUP($A133,parlvotes_lh!$A$11:$ZZ$200,386,FALSE))=TRUE,"",IF(VLOOKUP($A133,parlvotes_lh!$A$11:$ZZ$200,386,FALSE)=0,"",VLOOKUP($A133,parlvotes_lh!$A$11:$ZZ$200,386,FALSE)))</f>
        <v/>
      </c>
    </row>
    <row r="134" spans="1:29" ht="13.5" customHeight="1">
      <c r="A134" s="189"/>
      <c r="B134" s="101" t="str">
        <f>IF(A134="","",MID(info_weblinks!$C$3,32,3))</f>
        <v/>
      </c>
      <c r="C134" s="101" t="str">
        <f>IF(info_parties!G134="","",info_parties!G134)</f>
        <v/>
      </c>
      <c r="D134" s="101" t="str">
        <f>IF(info_parties!K134="","",info_parties!K134)</f>
        <v/>
      </c>
      <c r="E134" s="101" t="str">
        <f>IF(info_parties!H134="","",info_parties!H134)</f>
        <v/>
      </c>
      <c r="F134" s="190" t="str">
        <f t="shared" si="16"/>
        <v/>
      </c>
      <c r="G134" s="191" t="str">
        <f t="shared" si="17"/>
        <v/>
      </c>
      <c r="H134" s="192" t="str">
        <f t="shared" si="18"/>
        <v/>
      </c>
      <c r="I134" s="193" t="str">
        <f t="shared" si="19"/>
        <v/>
      </c>
      <c r="J134" s="194" t="str">
        <f>IF(ISERROR(VLOOKUP($A134,parlvotes_lh!$A$11:$ZZ$200,6,FALSE))=TRUE,"",IF(VLOOKUP($A134,parlvotes_lh!$A$11:$ZZ$200,6,FALSE)=0,"",VLOOKUP($A134,parlvotes_lh!$A$11:$ZZ$200,6,FALSE)))</f>
        <v/>
      </c>
      <c r="K134" s="194" t="str">
        <f>IF(ISERROR(VLOOKUP($A134,parlvotes_lh!$A$11:$ZZ$200,26,FALSE))=TRUE,"",IF(VLOOKUP($A134,parlvotes_lh!$A$11:$ZZ$200,26,FALSE)=0,"",VLOOKUP($A134,parlvotes_lh!$A$11:$ZZ$200,26,FALSE)))</f>
        <v/>
      </c>
      <c r="L134" s="194" t="str">
        <f>IF(ISERROR(VLOOKUP($A134,parlvotes_lh!$A$11:$ZZ$200,46,FALSE))=TRUE,"",IF(VLOOKUP($A134,parlvotes_lh!$A$11:$ZZ$200,46,FALSE)=0,"",VLOOKUP($A134,parlvotes_lh!$A$11:$ZZ$200,46,FALSE)))</f>
        <v/>
      </c>
      <c r="M134" s="194" t="str">
        <f>IF(ISERROR(VLOOKUP($A134,parlvotes_lh!$A$11:$ZZ$200,66,FALSE))=TRUE,"",IF(VLOOKUP($A134,parlvotes_lh!$A$11:$ZZ$200,66,FALSE)=0,"",VLOOKUP($A134,parlvotes_lh!$A$11:$ZZ$200,66,FALSE)))</f>
        <v/>
      </c>
      <c r="N134" s="194" t="str">
        <f>IF(ISERROR(VLOOKUP($A134,parlvotes_lh!$A$11:$ZZ$200,86,FALSE))=TRUE,"",IF(VLOOKUP($A134,parlvotes_lh!$A$11:$ZZ$200,86,FALSE)=0,"",VLOOKUP($A134,parlvotes_lh!$A$11:$ZZ$200,86,FALSE)))</f>
        <v/>
      </c>
      <c r="O134" s="194" t="str">
        <f>IF(ISERROR(VLOOKUP($A134,parlvotes_lh!$A$11:$ZZ$200,106,FALSE))=TRUE,"",IF(VLOOKUP($A134,parlvotes_lh!$A$11:$ZZ$200,106,FALSE)=0,"",VLOOKUP($A134,parlvotes_lh!$A$11:$ZZ$200,106,FALSE)))</f>
        <v/>
      </c>
      <c r="P134" s="194" t="str">
        <f>IF(ISERROR(VLOOKUP($A134,parlvotes_lh!$A$11:$ZZ$200,126,FALSE))=TRUE,"",IF(VLOOKUP($A134,parlvotes_lh!$A$11:$ZZ$200,126,FALSE)=0,"",VLOOKUP($A134,parlvotes_lh!$A$11:$ZZ$200,126,FALSE)))</f>
        <v/>
      </c>
      <c r="Q134" s="195" t="str">
        <f>IF(ISERROR(VLOOKUP($A134,parlvotes_lh!$A$11:$ZZ$200,146,FALSE))=TRUE,"",IF(VLOOKUP($A134,parlvotes_lh!$A$11:$ZZ$200,146,FALSE)=0,"",VLOOKUP($A134,parlvotes_lh!$A$11:$ZZ$200,146,FALSE)))</f>
        <v/>
      </c>
      <c r="R134" s="195" t="str">
        <f>IF(ISERROR(VLOOKUP($A134,parlvotes_lh!$A$11:$ZZ$200,166,FALSE))=TRUE,"",IF(VLOOKUP($A134,parlvotes_lh!$A$11:$ZZ$200,166,FALSE)=0,"",VLOOKUP($A134,parlvotes_lh!$A$11:$ZZ$200,166,FALSE)))</f>
        <v/>
      </c>
      <c r="S134" s="195" t="str">
        <f>IF(ISERROR(VLOOKUP($A134,parlvotes_lh!$A$11:$ZZ$200,186,FALSE))=TRUE,"",IF(VLOOKUP($A134,parlvotes_lh!$A$11:$ZZ$200,186,FALSE)=0,"",VLOOKUP($A134,parlvotes_lh!$A$11:$ZZ$200,186,FALSE)))</f>
        <v/>
      </c>
      <c r="T134" s="195" t="str">
        <f>IF(ISERROR(VLOOKUP($A134,parlvotes_lh!$A$11:$ZZ$200,206,FALSE))=TRUE,"",IF(VLOOKUP($A134,parlvotes_lh!$A$11:$ZZ$200,206,FALSE)=0,"",VLOOKUP($A134,parlvotes_lh!$A$11:$ZZ$200,206,FALSE)))</f>
        <v/>
      </c>
      <c r="U134" s="195" t="str">
        <f>IF(ISERROR(VLOOKUP($A134,parlvotes_lh!$A$11:$ZZ$200,226,FALSE))=TRUE,"",IF(VLOOKUP($A134,parlvotes_lh!$A$11:$ZZ$200,226,FALSE)=0,"",VLOOKUP($A134,parlvotes_lh!$A$11:$ZZ$200,226,FALSE)))</f>
        <v/>
      </c>
      <c r="V134" s="195" t="str">
        <f>IF(ISERROR(VLOOKUP($A134,parlvotes_lh!$A$11:$ZZ$200,246,FALSE))=TRUE,"",IF(VLOOKUP($A134,parlvotes_lh!$A$11:$ZZ$200,246,FALSE)=0,"",VLOOKUP($A134,parlvotes_lh!$A$11:$ZZ$200,246,FALSE)))</f>
        <v/>
      </c>
      <c r="W134" s="195" t="str">
        <f>IF(ISERROR(VLOOKUP($A134,parlvotes_lh!$A$11:$ZZ$200,266,FALSE))=TRUE,"",IF(VLOOKUP($A134,parlvotes_lh!$A$11:$ZZ$200,266,FALSE)=0,"",VLOOKUP($A134,parlvotes_lh!$A$11:$ZZ$200,266,FALSE)))</f>
        <v/>
      </c>
      <c r="X134" s="195" t="str">
        <f>IF(ISERROR(VLOOKUP($A134,parlvotes_lh!$A$11:$ZZ$200,286,FALSE))=TRUE,"",IF(VLOOKUP($A134,parlvotes_lh!$A$11:$ZZ$200,286,FALSE)=0,"",VLOOKUP($A134,parlvotes_lh!$A$11:$ZZ$200,286,FALSE)))</f>
        <v/>
      </c>
      <c r="Y134" s="195" t="str">
        <f>IF(ISERROR(VLOOKUP($A134,parlvotes_lh!$A$11:$ZZ$200,306,FALSE))=TRUE,"",IF(VLOOKUP($A134,parlvotes_lh!$A$11:$ZZ$200,306,FALSE)=0,"",VLOOKUP($A134,parlvotes_lh!$A$11:$ZZ$200,306,FALSE)))</f>
        <v/>
      </c>
      <c r="Z134" s="195" t="str">
        <f>IF(ISERROR(VLOOKUP($A134,parlvotes_lh!$A$11:$ZZ$200,326,FALSE))=TRUE,"",IF(VLOOKUP($A134,parlvotes_lh!$A$11:$ZZ$200,326,FALSE)=0,"",VLOOKUP($A134,parlvotes_lh!$A$11:$ZZ$200,326,FALSE)))</f>
        <v/>
      </c>
      <c r="AA134" s="195" t="str">
        <f>IF(ISERROR(VLOOKUP($A134,parlvotes_lh!$A$11:$ZZ$200,346,FALSE))=TRUE,"",IF(VLOOKUP($A134,parlvotes_lh!$A$11:$ZZ$200,346,FALSE)=0,"",VLOOKUP($A134,parlvotes_lh!$A$11:$ZZ$200,346,FALSE)))</f>
        <v/>
      </c>
      <c r="AB134" s="195" t="str">
        <f>IF(ISERROR(VLOOKUP($A134,parlvotes_lh!$A$11:$ZZ$200,366,FALSE))=TRUE,"",IF(VLOOKUP($A134,parlvotes_lh!$A$11:$ZZ$200,366,FALSE)=0,"",VLOOKUP($A134,parlvotes_lh!$A$11:$ZZ$200,366,FALSE)))</f>
        <v/>
      </c>
      <c r="AC134" s="195" t="str">
        <f>IF(ISERROR(VLOOKUP($A134,parlvotes_lh!$A$11:$ZZ$200,386,FALSE))=TRUE,"",IF(VLOOKUP($A134,parlvotes_lh!$A$11:$ZZ$200,386,FALSE)=0,"",VLOOKUP($A134,parlvotes_lh!$A$11:$ZZ$200,386,FALSE)))</f>
        <v/>
      </c>
    </row>
    <row r="135" spans="1:29" ht="13.5" customHeight="1">
      <c r="A135" s="189"/>
      <c r="B135" s="101" t="str">
        <f>IF(A135="","",MID(info_weblinks!$C$3,32,3))</f>
        <v/>
      </c>
      <c r="C135" s="101" t="str">
        <f>IF(info_parties!G135="","",info_parties!G135)</f>
        <v/>
      </c>
      <c r="D135" s="101" t="str">
        <f>IF(info_parties!K135="","",info_parties!K135)</f>
        <v/>
      </c>
      <c r="E135" s="101" t="str">
        <f>IF(info_parties!H135="","",info_parties!H135)</f>
        <v/>
      </c>
      <c r="F135" s="190" t="str">
        <f t="shared" si="16"/>
        <v/>
      </c>
      <c r="G135" s="191" t="str">
        <f t="shared" si="17"/>
        <v/>
      </c>
      <c r="H135" s="192" t="str">
        <f t="shared" si="18"/>
        <v/>
      </c>
      <c r="I135" s="193" t="str">
        <f t="shared" si="19"/>
        <v/>
      </c>
      <c r="J135" s="194" t="str">
        <f>IF(ISERROR(VLOOKUP($A135,parlvotes_lh!$A$11:$ZZ$200,6,FALSE))=TRUE,"",IF(VLOOKUP($A135,parlvotes_lh!$A$11:$ZZ$200,6,FALSE)=0,"",VLOOKUP($A135,parlvotes_lh!$A$11:$ZZ$200,6,FALSE)))</f>
        <v/>
      </c>
      <c r="K135" s="194" t="str">
        <f>IF(ISERROR(VLOOKUP($A135,parlvotes_lh!$A$11:$ZZ$200,26,FALSE))=TRUE,"",IF(VLOOKUP($A135,parlvotes_lh!$A$11:$ZZ$200,26,FALSE)=0,"",VLOOKUP($A135,parlvotes_lh!$A$11:$ZZ$200,26,FALSE)))</f>
        <v/>
      </c>
      <c r="L135" s="194" t="str">
        <f>IF(ISERROR(VLOOKUP($A135,parlvotes_lh!$A$11:$ZZ$200,46,FALSE))=TRUE,"",IF(VLOOKUP($A135,parlvotes_lh!$A$11:$ZZ$200,46,FALSE)=0,"",VLOOKUP($A135,parlvotes_lh!$A$11:$ZZ$200,46,FALSE)))</f>
        <v/>
      </c>
      <c r="M135" s="194" t="str">
        <f>IF(ISERROR(VLOOKUP($A135,parlvotes_lh!$A$11:$ZZ$200,66,FALSE))=TRUE,"",IF(VLOOKUP($A135,parlvotes_lh!$A$11:$ZZ$200,66,FALSE)=0,"",VLOOKUP($A135,parlvotes_lh!$A$11:$ZZ$200,66,FALSE)))</f>
        <v/>
      </c>
      <c r="N135" s="194" t="str">
        <f>IF(ISERROR(VLOOKUP($A135,parlvotes_lh!$A$11:$ZZ$200,86,FALSE))=TRUE,"",IF(VLOOKUP($A135,parlvotes_lh!$A$11:$ZZ$200,86,FALSE)=0,"",VLOOKUP($A135,parlvotes_lh!$A$11:$ZZ$200,86,FALSE)))</f>
        <v/>
      </c>
      <c r="O135" s="194" t="str">
        <f>IF(ISERROR(VLOOKUP($A135,parlvotes_lh!$A$11:$ZZ$200,106,FALSE))=TRUE,"",IF(VLOOKUP($A135,parlvotes_lh!$A$11:$ZZ$200,106,FALSE)=0,"",VLOOKUP($A135,parlvotes_lh!$A$11:$ZZ$200,106,FALSE)))</f>
        <v/>
      </c>
      <c r="P135" s="194" t="str">
        <f>IF(ISERROR(VLOOKUP($A135,parlvotes_lh!$A$11:$ZZ$200,126,FALSE))=TRUE,"",IF(VLOOKUP($A135,parlvotes_lh!$A$11:$ZZ$200,126,FALSE)=0,"",VLOOKUP($A135,parlvotes_lh!$A$11:$ZZ$200,126,FALSE)))</f>
        <v/>
      </c>
      <c r="Q135" s="195" t="str">
        <f>IF(ISERROR(VLOOKUP($A135,parlvotes_lh!$A$11:$ZZ$200,146,FALSE))=TRUE,"",IF(VLOOKUP($A135,parlvotes_lh!$A$11:$ZZ$200,146,FALSE)=0,"",VLOOKUP($A135,parlvotes_lh!$A$11:$ZZ$200,146,FALSE)))</f>
        <v/>
      </c>
      <c r="R135" s="195" t="str">
        <f>IF(ISERROR(VLOOKUP($A135,parlvotes_lh!$A$11:$ZZ$200,166,FALSE))=TRUE,"",IF(VLOOKUP($A135,parlvotes_lh!$A$11:$ZZ$200,166,FALSE)=0,"",VLOOKUP($A135,parlvotes_lh!$A$11:$ZZ$200,166,FALSE)))</f>
        <v/>
      </c>
      <c r="S135" s="195" t="str">
        <f>IF(ISERROR(VLOOKUP($A135,parlvotes_lh!$A$11:$ZZ$200,186,FALSE))=TRUE,"",IF(VLOOKUP($A135,parlvotes_lh!$A$11:$ZZ$200,186,FALSE)=0,"",VLOOKUP($A135,parlvotes_lh!$A$11:$ZZ$200,186,FALSE)))</f>
        <v/>
      </c>
      <c r="T135" s="195" t="str">
        <f>IF(ISERROR(VLOOKUP($A135,parlvotes_lh!$A$11:$ZZ$200,206,FALSE))=TRUE,"",IF(VLOOKUP($A135,parlvotes_lh!$A$11:$ZZ$200,206,FALSE)=0,"",VLOOKUP($A135,parlvotes_lh!$A$11:$ZZ$200,206,FALSE)))</f>
        <v/>
      </c>
      <c r="U135" s="195" t="str">
        <f>IF(ISERROR(VLOOKUP($A135,parlvotes_lh!$A$11:$ZZ$200,226,FALSE))=TRUE,"",IF(VLOOKUP($A135,parlvotes_lh!$A$11:$ZZ$200,226,FALSE)=0,"",VLOOKUP($A135,parlvotes_lh!$A$11:$ZZ$200,226,FALSE)))</f>
        <v/>
      </c>
      <c r="V135" s="195" t="str">
        <f>IF(ISERROR(VLOOKUP($A135,parlvotes_lh!$A$11:$ZZ$200,246,FALSE))=TRUE,"",IF(VLOOKUP($A135,parlvotes_lh!$A$11:$ZZ$200,246,FALSE)=0,"",VLOOKUP($A135,parlvotes_lh!$A$11:$ZZ$200,246,FALSE)))</f>
        <v/>
      </c>
      <c r="W135" s="195" t="str">
        <f>IF(ISERROR(VLOOKUP($A135,parlvotes_lh!$A$11:$ZZ$200,266,FALSE))=TRUE,"",IF(VLOOKUP($A135,parlvotes_lh!$A$11:$ZZ$200,266,FALSE)=0,"",VLOOKUP($A135,parlvotes_lh!$A$11:$ZZ$200,266,FALSE)))</f>
        <v/>
      </c>
      <c r="X135" s="195" t="str">
        <f>IF(ISERROR(VLOOKUP($A135,parlvotes_lh!$A$11:$ZZ$200,286,FALSE))=TRUE,"",IF(VLOOKUP($A135,parlvotes_lh!$A$11:$ZZ$200,286,FALSE)=0,"",VLOOKUP($A135,parlvotes_lh!$A$11:$ZZ$200,286,FALSE)))</f>
        <v/>
      </c>
      <c r="Y135" s="195" t="str">
        <f>IF(ISERROR(VLOOKUP($A135,parlvotes_lh!$A$11:$ZZ$200,306,FALSE))=TRUE,"",IF(VLOOKUP($A135,parlvotes_lh!$A$11:$ZZ$200,306,FALSE)=0,"",VLOOKUP($A135,parlvotes_lh!$A$11:$ZZ$200,306,FALSE)))</f>
        <v/>
      </c>
      <c r="Z135" s="195" t="str">
        <f>IF(ISERROR(VLOOKUP($A135,parlvotes_lh!$A$11:$ZZ$200,326,FALSE))=TRUE,"",IF(VLOOKUP($A135,parlvotes_lh!$A$11:$ZZ$200,326,FALSE)=0,"",VLOOKUP($A135,parlvotes_lh!$A$11:$ZZ$200,326,FALSE)))</f>
        <v/>
      </c>
      <c r="AA135" s="195" t="str">
        <f>IF(ISERROR(VLOOKUP($A135,parlvotes_lh!$A$11:$ZZ$200,346,FALSE))=TRUE,"",IF(VLOOKUP($A135,parlvotes_lh!$A$11:$ZZ$200,346,FALSE)=0,"",VLOOKUP($A135,parlvotes_lh!$A$11:$ZZ$200,346,FALSE)))</f>
        <v/>
      </c>
      <c r="AB135" s="195" t="str">
        <f>IF(ISERROR(VLOOKUP($A135,parlvotes_lh!$A$11:$ZZ$200,366,FALSE))=TRUE,"",IF(VLOOKUP($A135,parlvotes_lh!$A$11:$ZZ$200,366,FALSE)=0,"",VLOOKUP($A135,parlvotes_lh!$A$11:$ZZ$200,366,FALSE)))</f>
        <v/>
      </c>
      <c r="AC135" s="195" t="str">
        <f>IF(ISERROR(VLOOKUP($A135,parlvotes_lh!$A$11:$ZZ$200,386,FALSE))=TRUE,"",IF(VLOOKUP($A135,parlvotes_lh!$A$11:$ZZ$200,386,FALSE)=0,"",VLOOKUP($A135,parlvotes_lh!$A$11:$ZZ$200,386,FALSE)))</f>
        <v/>
      </c>
    </row>
    <row r="136" spans="1:29" ht="13.5" customHeight="1">
      <c r="A136" s="189"/>
      <c r="B136" s="101" t="str">
        <f>IF(A136="","",MID(info_weblinks!$C$3,32,3))</f>
        <v/>
      </c>
      <c r="C136" s="101" t="str">
        <f>IF(info_parties!G136="","",info_parties!G136)</f>
        <v/>
      </c>
      <c r="D136" s="101" t="str">
        <f>IF(info_parties!K136="","",info_parties!K136)</f>
        <v/>
      </c>
      <c r="E136" s="101" t="str">
        <f>IF(info_parties!H136="","",info_parties!H136)</f>
        <v/>
      </c>
      <c r="F136" s="190" t="str">
        <f t="shared" si="16"/>
        <v/>
      </c>
      <c r="G136" s="191" t="str">
        <f t="shared" si="17"/>
        <v/>
      </c>
      <c r="H136" s="192" t="str">
        <f t="shared" si="18"/>
        <v/>
      </c>
      <c r="I136" s="193" t="str">
        <f t="shared" si="19"/>
        <v/>
      </c>
      <c r="J136" s="194" t="str">
        <f>IF(ISERROR(VLOOKUP($A136,parlvotes_lh!$A$11:$ZZ$200,6,FALSE))=TRUE,"",IF(VLOOKUP($A136,parlvotes_lh!$A$11:$ZZ$200,6,FALSE)=0,"",VLOOKUP($A136,parlvotes_lh!$A$11:$ZZ$200,6,FALSE)))</f>
        <v/>
      </c>
      <c r="K136" s="194" t="str">
        <f>IF(ISERROR(VLOOKUP($A136,parlvotes_lh!$A$11:$ZZ$200,26,FALSE))=TRUE,"",IF(VLOOKUP($A136,parlvotes_lh!$A$11:$ZZ$200,26,FALSE)=0,"",VLOOKUP($A136,parlvotes_lh!$A$11:$ZZ$200,26,FALSE)))</f>
        <v/>
      </c>
      <c r="L136" s="194" t="str">
        <f>IF(ISERROR(VLOOKUP($A136,parlvotes_lh!$A$11:$ZZ$200,46,FALSE))=TRUE,"",IF(VLOOKUP($A136,parlvotes_lh!$A$11:$ZZ$200,46,FALSE)=0,"",VLOOKUP($A136,parlvotes_lh!$A$11:$ZZ$200,46,FALSE)))</f>
        <v/>
      </c>
      <c r="M136" s="194" t="str">
        <f>IF(ISERROR(VLOOKUP($A136,parlvotes_lh!$A$11:$ZZ$200,66,FALSE))=TRUE,"",IF(VLOOKUP($A136,parlvotes_lh!$A$11:$ZZ$200,66,FALSE)=0,"",VLOOKUP($A136,parlvotes_lh!$A$11:$ZZ$200,66,FALSE)))</f>
        <v/>
      </c>
      <c r="N136" s="194" t="str">
        <f>IF(ISERROR(VLOOKUP($A136,parlvotes_lh!$A$11:$ZZ$200,86,FALSE))=TRUE,"",IF(VLOOKUP($A136,parlvotes_lh!$A$11:$ZZ$200,86,FALSE)=0,"",VLOOKUP($A136,parlvotes_lh!$A$11:$ZZ$200,86,FALSE)))</f>
        <v/>
      </c>
      <c r="O136" s="194" t="str">
        <f>IF(ISERROR(VLOOKUP($A136,parlvotes_lh!$A$11:$ZZ$200,106,FALSE))=TRUE,"",IF(VLOOKUP($A136,parlvotes_lh!$A$11:$ZZ$200,106,FALSE)=0,"",VLOOKUP($A136,parlvotes_lh!$A$11:$ZZ$200,106,FALSE)))</f>
        <v/>
      </c>
      <c r="P136" s="194" t="str">
        <f>IF(ISERROR(VLOOKUP($A136,parlvotes_lh!$A$11:$ZZ$200,126,FALSE))=TRUE,"",IF(VLOOKUP($A136,parlvotes_lh!$A$11:$ZZ$200,126,FALSE)=0,"",VLOOKUP($A136,parlvotes_lh!$A$11:$ZZ$200,126,FALSE)))</f>
        <v/>
      </c>
      <c r="Q136" s="195" t="str">
        <f>IF(ISERROR(VLOOKUP($A136,parlvotes_lh!$A$11:$ZZ$200,146,FALSE))=TRUE,"",IF(VLOOKUP($A136,parlvotes_lh!$A$11:$ZZ$200,146,FALSE)=0,"",VLOOKUP($A136,parlvotes_lh!$A$11:$ZZ$200,146,FALSE)))</f>
        <v/>
      </c>
      <c r="R136" s="195" t="str">
        <f>IF(ISERROR(VLOOKUP($A136,parlvotes_lh!$A$11:$ZZ$200,166,FALSE))=TRUE,"",IF(VLOOKUP($A136,parlvotes_lh!$A$11:$ZZ$200,166,FALSE)=0,"",VLOOKUP($A136,parlvotes_lh!$A$11:$ZZ$200,166,FALSE)))</f>
        <v/>
      </c>
      <c r="S136" s="195" t="str">
        <f>IF(ISERROR(VLOOKUP($A136,parlvotes_lh!$A$11:$ZZ$200,186,FALSE))=TRUE,"",IF(VLOOKUP($A136,parlvotes_lh!$A$11:$ZZ$200,186,FALSE)=0,"",VLOOKUP($A136,parlvotes_lh!$A$11:$ZZ$200,186,FALSE)))</f>
        <v/>
      </c>
      <c r="T136" s="195" t="str">
        <f>IF(ISERROR(VLOOKUP($A136,parlvotes_lh!$A$11:$ZZ$200,206,FALSE))=TRUE,"",IF(VLOOKUP($A136,parlvotes_lh!$A$11:$ZZ$200,206,FALSE)=0,"",VLOOKUP($A136,parlvotes_lh!$A$11:$ZZ$200,206,FALSE)))</f>
        <v/>
      </c>
      <c r="U136" s="195" t="str">
        <f>IF(ISERROR(VLOOKUP($A136,parlvotes_lh!$A$11:$ZZ$200,226,FALSE))=TRUE,"",IF(VLOOKUP($A136,parlvotes_lh!$A$11:$ZZ$200,226,FALSE)=0,"",VLOOKUP($A136,parlvotes_lh!$A$11:$ZZ$200,226,FALSE)))</f>
        <v/>
      </c>
      <c r="V136" s="195" t="str">
        <f>IF(ISERROR(VLOOKUP($A136,parlvotes_lh!$A$11:$ZZ$200,246,FALSE))=TRUE,"",IF(VLOOKUP($A136,parlvotes_lh!$A$11:$ZZ$200,246,FALSE)=0,"",VLOOKUP($A136,parlvotes_lh!$A$11:$ZZ$200,246,FALSE)))</f>
        <v/>
      </c>
      <c r="W136" s="195" t="str">
        <f>IF(ISERROR(VLOOKUP($A136,parlvotes_lh!$A$11:$ZZ$200,266,FALSE))=TRUE,"",IF(VLOOKUP($A136,parlvotes_lh!$A$11:$ZZ$200,266,FALSE)=0,"",VLOOKUP($A136,parlvotes_lh!$A$11:$ZZ$200,266,FALSE)))</f>
        <v/>
      </c>
      <c r="X136" s="195" t="str">
        <f>IF(ISERROR(VLOOKUP($A136,parlvotes_lh!$A$11:$ZZ$200,286,FALSE))=TRUE,"",IF(VLOOKUP($A136,parlvotes_lh!$A$11:$ZZ$200,286,FALSE)=0,"",VLOOKUP($A136,parlvotes_lh!$A$11:$ZZ$200,286,FALSE)))</f>
        <v/>
      </c>
      <c r="Y136" s="195" t="str">
        <f>IF(ISERROR(VLOOKUP($A136,parlvotes_lh!$A$11:$ZZ$200,306,FALSE))=TRUE,"",IF(VLOOKUP($A136,parlvotes_lh!$A$11:$ZZ$200,306,FALSE)=0,"",VLOOKUP($A136,parlvotes_lh!$A$11:$ZZ$200,306,FALSE)))</f>
        <v/>
      </c>
      <c r="Z136" s="195" t="str">
        <f>IF(ISERROR(VLOOKUP($A136,parlvotes_lh!$A$11:$ZZ$200,326,FALSE))=TRUE,"",IF(VLOOKUP($A136,parlvotes_lh!$A$11:$ZZ$200,326,FALSE)=0,"",VLOOKUP($A136,parlvotes_lh!$A$11:$ZZ$200,326,FALSE)))</f>
        <v/>
      </c>
      <c r="AA136" s="195" t="str">
        <f>IF(ISERROR(VLOOKUP($A136,parlvotes_lh!$A$11:$ZZ$200,346,FALSE))=TRUE,"",IF(VLOOKUP($A136,parlvotes_lh!$A$11:$ZZ$200,346,FALSE)=0,"",VLOOKUP($A136,parlvotes_lh!$A$11:$ZZ$200,346,FALSE)))</f>
        <v/>
      </c>
      <c r="AB136" s="195" t="str">
        <f>IF(ISERROR(VLOOKUP($A136,parlvotes_lh!$A$11:$ZZ$200,366,FALSE))=TRUE,"",IF(VLOOKUP($A136,parlvotes_lh!$A$11:$ZZ$200,366,FALSE)=0,"",VLOOKUP($A136,parlvotes_lh!$A$11:$ZZ$200,366,FALSE)))</f>
        <v/>
      </c>
      <c r="AC136" s="195" t="str">
        <f>IF(ISERROR(VLOOKUP($A136,parlvotes_lh!$A$11:$ZZ$200,386,FALSE))=TRUE,"",IF(VLOOKUP($A136,parlvotes_lh!$A$11:$ZZ$200,386,FALSE)=0,"",VLOOKUP($A136,parlvotes_lh!$A$11:$ZZ$200,386,FALSE)))</f>
        <v/>
      </c>
    </row>
    <row r="137" spans="1:29" ht="13.5" customHeight="1">
      <c r="A137" s="189"/>
      <c r="B137" s="101" t="str">
        <f>IF(A137="","",MID(info_weblinks!$C$3,32,3))</f>
        <v/>
      </c>
      <c r="C137" s="101" t="str">
        <f>IF(info_parties!G137="","",info_parties!G137)</f>
        <v/>
      </c>
      <c r="D137" s="101" t="str">
        <f>IF(info_parties!K137="","",info_parties!K137)</f>
        <v/>
      </c>
      <c r="E137" s="101" t="str">
        <f>IF(info_parties!H137="","",info_parties!H137)</f>
        <v/>
      </c>
      <c r="F137" s="190" t="str">
        <f t="shared" si="16"/>
        <v/>
      </c>
      <c r="G137" s="191" t="str">
        <f t="shared" si="17"/>
        <v/>
      </c>
      <c r="H137" s="192" t="str">
        <f t="shared" si="18"/>
        <v/>
      </c>
      <c r="I137" s="193" t="str">
        <f t="shared" si="19"/>
        <v/>
      </c>
      <c r="J137" s="194" t="str">
        <f>IF(ISERROR(VLOOKUP($A137,parlvotes_lh!$A$11:$ZZ$200,6,FALSE))=TRUE,"",IF(VLOOKUP($A137,parlvotes_lh!$A$11:$ZZ$200,6,FALSE)=0,"",VLOOKUP($A137,parlvotes_lh!$A$11:$ZZ$200,6,FALSE)))</f>
        <v/>
      </c>
      <c r="K137" s="194" t="str">
        <f>IF(ISERROR(VLOOKUP($A137,parlvotes_lh!$A$11:$ZZ$200,26,FALSE))=TRUE,"",IF(VLOOKUP($A137,parlvotes_lh!$A$11:$ZZ$200,26,FALSE)=0,"",VLOOKUP($A137,parlvotes_lh!$A$11:$ZZ$200,26,FALSE)))</f>
        <v/>
      </c>
      <c r="L137" s="194" t="str">
        <f>IF(ISERROR(VLOOKUP($A137,parlvotes_lh!$A$11:$ZZ$200,46,FALSE))=TRUE,"",IF(VLOOKUP($A137,parlvotes_lh!$A$11:$ZZ$200,46,FALSE)=0,"",VLOOKUP($A137,parlvotes_lh!$A$11:$ZZ$200,46,FALSE)))</f>
        <v/>
      </c>
      <c r="M137" s="194" t="str">
        <f>IF(ISERROR(VLOOKUP($A137,parlvotes_lh!$A$11:$ZZ$200,66,FALSE))=TRUE,"",IF(VLOOKUP($A137,parlvotes_lh!$A$11:$ZZ$200,66,FALSE)=0,"",VLOOKUP($A137,parlvotes_lh!$A$11:$ZZ$200,66,FALSE)))</f>
        <v/>
      </c>
      <c r="N137" s="194" t="str">
        <f>IF(ISERROR(VLOOKUP($A137,parlvotes_lh!$A$11:$ZZ$200,86,FALSE))=TRUE,"",IF(VLOOKUP($A137,parlvotes_lh!$A$11:$ZZ$200,86,FALSE)=0,"",VLOOKUP($A137,parlvotes_lh!$A$11:$ZZ$200,86,FALSE)))</f>
        <v/>
      </c>
      <c r="O137" s="194" t="str">
        <f>IF(ISERROR(VLOOKUP($A137,parlvotes_lh!$A$11:$ZZ$200,106,FALSE))=TRUE,"",IF(VLOOKUP($A137,parlvotes_lh!$A$11:$ZZ$200,106,FALSE)=0,"",VLOOKUP($A137,parlvotes_lh!$A$11:$ZZ$200,106,FALSE)))</f>
        <v/>
      </c>
      <c r="P137" s="194" t="str">
        <f>IF(ISERROR(VLOOKUP($A137,parlvotes_lh!$A$11:$ZZ$200,126,FALSE))=TRUE,"",IF(VLOOKUP($A137,parlvotes_lh!$A$11:$ZZ$200,126,FALSE)=0,"",VLOOKUP($A137,parlvotes_lh!$A$11:$ZZ$200,126,FALSE)))</f>
        <v/>
      </c>
      <c r="Q137" s="195" t="str">
        <f>IF(ISERROR(VLOOKUP($A137,parlvotes_lh!$A$11:$ZZ$200,146,FALSE))=TRUE,"",IF(VLOOKUP($A137,parlvotes_lh!$A$11:$ZZ$200,146,FALSE)=0,"",VLOOKUP($A137,parlvotes_lh!$A$11:$ZZ$200,146,FALSE)))</f>
        <v/>
      </c>
      <c r="R137" s="195" t="str">
        <f>IF(ISERROR(VLOOKUP($A137,parlvotes_lh!$A$11:$ZZ$200,166,FALSE))=TRUE,"",IF(VLOOKUP($A137,parlvotes_lh!$A$11:$ZZ$200,166,FALSE)=0,"",VLOOKUP($A137,parlvotes_lh!$A$11:$ZZ$200,166,FALSE)))</f>
        <v/>
      </c>
      <c r="S137" s="195" t="str">
        <f>IF(ISERROR(VLOOKUP($A137,parlvotes_lh!$A$11:$ZZ$200,186,FALSE))=TRUE,"",IF(VLOOKUP($A137,parlvotes_lh!$A$11:$ZZ$200,186,FALSE)=0,"",VLOOKUP($A137,parlvotes_lh!$A$11:$ZZ$200,186,FALSE)))</f>
        <v/>
      </c>
      <c r="T137" s="195" t="str">
        <f>IF(ISERROR(VLOOKUP($A137,parlvotes_lh!$A$11:$ZZ$200,206,FALSE))=TRUE,"",IF(VLOOKUP($A137,parlvotes_lh!$A$11:$ZZ$200,206,FALSE)=0,"",VLOOKUP($A137,parlvotes_lh!$A$11:$ZZ$200,206,FALSE)))</f>
        <v/>
      </c>
      <c r="U137" s="195" t="str">
        <f>IF(ISERROR(VLOOKUP($A137,parlvotes_lh!$A$11:$ZZ$200,226,FALSE))=TRUE,"",IF(VLOOKUP($A137,parlvotes_lh!$A$11:$ZZ$200,226,FALSE)=0,"",VLOOKUP($A137,parlvotes_lh!$A$11:$ZZ$200,226,FALSE)))</f>
        <v/>
      </c>
      <c r="V137" s="195" t="str">
        <f>IF(ISERROR(VLOOKUP($A137,parlvotes_lh!$A$11:$ZZ$200,246,FALSE))=TRUE,"",IF(VLOOKUP($A137,parlvotes_lh!$A$11:$ZZ$200,246,FALSE)=0,"",VLOOKUP($A137,parlvotes_lh!$A$11:$ZZ$200,246,FALSE)))</f>
        <v/>
      </c>
      <c r="W137" s="195" t="str">
        <f>IF(ISERROR(VLOOKUP($A137,parlvotes_lh!$A$11:$ZZ$200,266,FALSE))=TRUE,"",IF(VLOOKUP($A137,parlvotes_lh!$A$11:$ZZ$200,266,FALSE)=0,"",VLOOKUP($A137,parlvotes_lh!$A$11:$ZZ$200,266,FALSE)))</f>
        <v/>
      </c>
      <c r="X137" s="195" t="str">
        <f>IF(ISERROR(VLOOKUP($A137,parlvotes_lh!$A$11:$ZZ$200,286,FALSE))=TRUE,"",IF(VLOOKUP($A137,parlvotes_lh!$A$11:$ZZ$200,286,FALSE)=0,"",VLOOKUP($A137,parlvotes_lh!$A$11:$ZZ$200,286,FALSE)))</f>
        <v/>
      </c>
      <c r="Y137" s="195" t="str">
        <f>IF(ISERROR(VLOOKUP($A137,parlvotes_lh!$A$11:$ZZ$200,306,FALSE))=TRUE,"",IF(VLOOKUP($A137,parlvotes_lh!$A$11:$ZZ$200,306,FALSE)=0,"",VLOOKUP($A137,parlvotes_lh!$A$11:$ZZ$200,306,FALSE)))</f>
        <v/>
      </c>
      <c r="Z137" s="195" t="str">
        <f>IF(ISERROR(VLOOKUP($A137,parlvotes_lh!$A$11:$ZZ$200,326,FALSE))=TRUE,"",IF(VLOOKUP($A137,parlvotes_lh!$A$11:$ZZ$200,326,FALSE)=0,"",VLOOKUP($A137,parlvotes_lh!$A$11:$ZZ$200,326,FALSE)))</f>
        <v/>
      </c>
      <c r="AA137" s="195" t="str">
        <f>IF(ISERROR(VLOOKUP($A137,parlvotes_lh!$A$11:$ZZ$200,346,FALSE))=TRUE,"",IF(VLOOKUP($A137,parlvotes_lh!$A$11:$ZZ$200,346,FALSE)=0,"",VLOOKUP($A137,parlvotes_lh!$A$11:$ZZ$200,346,FALSE)))</f>
        <v/>
      </c>
      <c r="AB137" s="195" t="str">
        <f>IF(ISERROR(VLOOKUP($A137,parlvotes_lh!$A$11:$ZZ$200,366,FALSE))=TRUE,"",IF(VLOOKUP($A137,parlvotes_lh!$A$11:$ZZ$200,366,FALSE)=0,"",VLOOKUP($A137,parlvotes_lh!$A$11:$ZZ$200,366,FALSE)))</f>
        <v/>
      </c>
      <c r="AC137" s="195" t="str">
        <f>IF(ISERROR(VLOOKUP($A137,parlvotes_lh!$A$11:$ZZ$200,386,FALSE))=TRUE,"",IF(VLOOKUP($A137,parlvotes_lh!$A$11:$ZZ$200,386,FALSE)=0,"",VLOOKUP($A137,parlvotes_lh!$A$11:$ZZ$200,386,FALSE)))</f>
        <v/>
      </c>
    </row>
    <row r="138" spans="1:29" ht="13.5" customHeight="1">
      <c r="A138" s="189"/>
      <c r="B138" s="101" t="str">
        <f>IF(A138="","",MID(info_weblinks!$C$3,32,3))</f>
        <v/>
      </c>
      <c r="C138" s="101" t="str">
        <f>IF(info_parties!G138="","",info_parties!G138)</f>
        <v/>
      </c>
      <c r="D138" s="101" t="str">
        <f>IF(info_parties!K138="","",info_parties!K138)</f>
        <v/>
      </c>
      <c r="E138" s="101" t="str">
        <f>IF(info_parties!H138="","",info_parties!H138)</f>
        <v/>
      </c>
      <c r="F138" s="190" t="str">
        <f t="shared" si="16"/>
        <v/>
      </c>
      <c r="G138" s="191" t="str">
        <f t="shared" si="17"/>
        <v/>
      </c>
      <c r="H138" s="192" t="str">
        <f t="shared" si="18"/>
        <v/>
      </c>
      <c r="I138" s="193" t="str">
        <f t="shared" si="19"/>
        <v/>
      </c>
      <c r="J138" s="194" t="str">
        <f>IF(ISERROR(VLOOKUP($A138,parlvotes_lh!$A$11:$ZZ$200,6,FALSE))=TRUE,"",IF(VLOOKUP($A138,parlvotes_lh!$A$11:$ZZ$200,6,FALSE)=0,"",VLOOKUP($A138,parlvotes_lh!$A$11:$ZZ$200,6,FALSE)))</f>
        <v/>
      </c>
      <c r="K138" s="194" t="str">
        <f>IF(ISERROR(VLOOKUP($A138,parlvotes_lh!$A$11:$ZZ$200,26,FALSE))=TRUE,"",IF(VLOOKUP($A138,parlvotes_lh!$A$11:$ZZ$200,26,FALSE)=0,"",VLOOKUP($A138,parlvotes_lh!$A$11:$ZZ$200,26,FALSE)))</f>
        <v/>
      </c>
      <c r="L138" s="194" t="str">
        <f>IF(ISERROR(VLOOKUP($A138,parlvotes_lh!$A$11:$ZZ$200,46,FALSE))=TRUE,"",IF(VLOOKUP($A138,parlvotes_lh!$A$11:$ZZ$200,46,FALSE)=0,"",VLOOKUP($A138,parlvotes_lh!$A$11:$ZZ$200,46,FALSE)))</f>
        <v/>
      </c>
      <c r="M138" s="194" t="str">
        <f>IF(ISERROR(VLOOKUP($A138,parlvotes_lh!$A$11:$ZZ$200,66,FALSE))=TRUE,"",IF(VLOOKUP($A138,parlvotes_lh!$A$11:$ZZ$200,66,FALSE)=0,"",VLOOKUP($A138,parlvotes_lh!$A$11:$ZZ$200,66,FALSE)))</f>
        <v/>
      </c>
      <c r="N138" s="194" t="str">
        <f>IF(ISERROR(VLOOKUP($A138,parlvotes_lh!$A$11:$ZZ$200,86,FALSE))=TRUE,"",IF(VLOOKUP($A138,parlvotes_lh!$A$11:$ZZ$200,86,FALSE)=0,"",VLOOKUP($A138,parlvotes_lh!$A$11:$ZZ$200,86,FALSE)))</f>
        <v/>
      </c>
      <c r="O138" s="194" t="str">
        <f>IF(ISERROR(VLOOKUP($A138,parlvotes_lh!$A$11:$ZZ$200,106,FALSE))=TRUE,"",IF(VLOOKUP($A138,parlvotes_lh!$A$11:$ZZ$200,106,FALSE)=0,"",VLOOKUP($A138,parlvotes_lh!$A$11:$ZZ$200,106,FALSE)))</f>
        <v/>
      </c>
      <c r="P138" s="194" t="str">
        <f>IF(ISERROR(VLOOKUP($A138,parlvotes_lh!$A$11:$ZZ$200,126,FALSE))=TRUE,"",IF(VLOOKUP($A138,parlvotes_lh!$A$11:$ZZ$200,126,FALSE)=0,"",VLOOKUP($A138,parlvotes_lh!$A$11:$ZZ$200,126,FALSE)))</f>
        <v/>
      </c>
      <c r="Q138" s="195" t="str">
        <f>IF(ISERROR(VLOOKUP($A138,parlvotes_lh!$A$11:$ZZ$200,146,FALSE))=TRUE,"",IF(VLOOKUP($A138,parlvotes_lh!$A$11:$ZZ$200,146,FALSE)=0,"",VLOOKUP($A138,parlvotes_lh!$A$11:$ZZ$200,146,FALSE)))</f>
        <v/>
      </c>
      <c r="R138" s="195" t="str">
        <f>IF(ISERROR(VLOOKUP($A138,parlvotes_lh!$A$11:$ZZ$200,166,FALSE))=TRUE,"",IF(VLOOKUP($A138,parlvotes_lh!$A$11:$ZZ$200,166,FALSE)=0,"",VLOOKUP($A138,parlvotes_lh!$A$11:$ZZ$200,166,FALSE)))</f>
        <v/>
      </c>
      <c r="S138" s="195" t="str">
        <f>IF(ISERROR(VLOOKUP($A138,parlvotes_lh!$A$11:$ZZ$200,186,FALSE))=TRUE,"",IF(VLOOKUP($A138,parlvotes_lh!$A$11:$ZZ$200,186,FALSE)=0,"",VLOOKUP($A138,parlvotes_lh!$A$11:$ZZ$200,186,FALSE)))</f>
        <v/>
      </c>
      <c r="T138" s="195" t="str">
        <f>IF(ISERROR(VLOOKUP($A138,parlvotes_lh!$A$11:$ZZ$200,206,FALSE))=TRUE,"",IF(VLOOKUP($A138,parlvotes_lh!$A$11:$ZZ$200,206,FALSE)=0,"",VLOOKUP($A138,parlvotes_lh!$A$11:$ZZ$200,206,FALSE)))</f>
        <v/>
      </c>
      <c r="U138" s="195" t="str">
        <f>IF(ISERROR(VLOOKUP($A138,parlvotes_lh!$A$11:$ZZ$200,226,FALSE))=TRUE,"",IF(VLOOKUP($A138,parlvotes_lh!$A$11:$ZZ$200,226,FALSE)=0,"",VLOOKUP($A138,parlvotes_lh!$A$11:$ZZ$200,226,FALSE)))</f>
        <v/>
      </c>
      <c r="V138" s="195" t="str">
        <f>IF(ISERROR(VLOOKUP($A138,parlvotes_lh!$A$11:$ZZ$200,246,FALSE))=TRUE,"",IF(VLOOKUP($A138,parlvotes_lh!$A$11:$ZZ$200,246,FALSE)=0,"",VLOOKUP($A138,parlvotes_lh!$A$11:$ZZ$200,246,FALSE)))</f>
        <v/>
      </c>
      <c r="W138" s="195" t="str">
        <f>IF(ISERROR(VLOOKUP($A138,parlvotes_lh!$A$11:$ZZ$200,266,FALSE))=TRUE,"",IF(VLOOKUP($A138,parlvotes_lh!$A$11:$ZZ$200,266,FALSE)=0,"",VLOOKUP($A138,parlvotes_lh!$A$11:$ZZ$200,266,FALSE)))</f>
        <v/>
      </c>
      <c r="X138" s="195" t="str">
        <f>IF(ISERROR(VLOOKUP($A138,parlvotes_lh!$A$11:$ZZ$200,286,FALSE))=TRUE,"",IF(VLOOKUP($A138,parlvotes_lh!$A$11:$ZZ$200,286,FALSE)=0,"",VLOOKUP($A138,parlvotes_lh!$A$11:$ZZ$200,286,FALSE)))</f>
        <v/>
      </c>
      <c r="Y138" s="195" t="str">
        <f>IF(ISERROR(VLOOKUP($A138,parlvotes_lh!$A$11:$ZZ$200,306,FALSE))=TRUE,"",IF(VLOOKUP($A138,parlvotes_lh!$A$11:$ZZ$200,306,FALSE)=0,"",VLOOKUP($A138,parlvotes_lh!$A$11:$ZZ$200,306,FALSE)))</f>
        <v/>
      </c>
      <c r="Z138" s="195" t="str">
        <f>IF(ISERROR(VLOOKUP($A138,parlvotes_lh!$A$11:$ZZ$200,326,FALSE))=TRUE,"",IF(VLOOKUP($A138,parlvotes_lh!$A$11:$ZZ$200,326,FALSE)=0,"",VLOOKUP($A138,parlvotes_lh!$A$11:$ZZ$200,326,FALSE)))</f>
        <v/>
      </c>
      <c r="AA138" s="195" t="str">
        <f>IF(ISERROR(VLOOKUP($A138,parlvotes_lh!$A$11:$ZZ$200,346,FALSE))=TRUE,"",IF(VLOOKUP($A138,parlvotes_lh!$A$11:$ZZ$200,346,FALSE)=0,"",VLOOKUP($A138,parlvotes_lh!$A$11:$ZZ$200,346,FALSE)))</f>
        <v/>
      </c>
      <c r="AB138" s="195" t="str">
        <f>IF(ISERROR(VLOOKUP($A138,parlvotes_lh!$A$11:$ZZ$200,366,FALSE))=TRUE,"",IF(VLOOKUP($A138,parlvotes_lh!$A$11:$ZZ$200,366,FALSE)=0,"",VLOOKUP($A138,parlvotes_lh!$A$11:$ZZ$200,366,FALSE)))</f>
        <v/>
      </c>
      <c r="AC138" s="195" t="str">
        <f>IF(ISERROR(VLOOKUP($A138,parlvotes_lh!$A$11:$ZZ$200,386,FALSE))=TRUE,"",IF(VLOOKUP($A138,parlvotes_lh!$A$11:$ZZ$200,386,FALSE)=0,"",VLOOKUP($A138,parlvotes_lh!$A$11:$ZZ$200,386,FALSE)))</f>
        <v/>
      </c>
    </row>
    <row r="139" spans="1:29" ht="13.5" customHeight="1">
      <c r="A139" s="189"/>
      <c r="B139" s="101" t="str">
        <f>IF(A139="","",MID(info_weblinks!$C$3,32,3))</f>
        <v/>
      </c>
      <c r="C139" s="101" t="str">
        <f>IF(info_parties!G139="","",info_parties!G139)</f>
        <v/>
      </c>
      <c r="D139" s="101" t="str">
        <f>IF(info_parties!K139="","",info_parties!K139)</f>
        <v/>
      </c>
      <c r="E139" s="101" t="str">
        <f>IF(info_parties!H139="","",info_parties!H139)</f>
        <v/>
      </c>
      <c r="F139" s="190" t="str">
        <f t="shared" si="16"/>
        <v/>
      </c>
      <c r="G139" s="191" t="str">
        <f t="shared" si="17"/>
        <v/>
      </c>
      <c r="H139" s="192" t="str">
        <f t="shared" si="18"/>
        <v/>
      </c>
      <c r="I139" s="193" t="str">
        <f t="shared" si="19"/>
        <v/>
      </c>
      <c r="J139" s="194" t="str">
        <f>IF(ISERROR(VLOOKUP($A139,parlvotes_lh!$A$11:$ZZ$200,6,FALSE))=TRUE,"",IF(VLOOKUP($A139,parlvotes_lh!$A$11:$ZZ$200,6,FALSE)=0,"",VLOOKUP($A139,parlvotes_lh!$A$11:$ZZ$200,6,FALSE)))</f>
        <v/>
      </c>
      <c r="K139" s="194" t="str">
        <f>IF(ISERROR(VLOOKUP($A139,parlvotes_lh!$A$11:$ZZ$200,26,FALSE))=TRUE,"",IF(VLOOKUP($A139,parlvotes_lh!$A$11:$ZZ$200,26,FALSE)=0,"",VLOOKUP($A139,parlvotes_lh!$A$11:$ZZ$200,26,FALSE)))</f>
        <v/>
      </c>
      <c r="L139" s="194" t="str">
        <f>IF(ISERROR(VLOOKUP($A139,parlvotes_lh!$A$11:$ZZ$200,46,FALSE))=TRUE,"",IF(VLOOKUP($A139,parlvotes_lh!$A$11:$ZZ$200,46,FALSE)=0,"",VLOOKUP($A139,parlvotes_lh!$A$11:$ZZ$200,46,FALSE)))</f>
        <v/>
      </c>
      <c r="M139" s="194" t="str">
        <f>IF(ISERROR(VLOOKUP($A139,parlvotes_lh!$A$11:$ZZ$200,66,FALSE))=TRUE,"",IF(VLOOKUP($A139,parlvotes_lh!$A$11:$ZZ$200,66,FALSE)=0,"",VLOOKUP($A139,parlvotes_lh!$A$11:$ZZ$200,66,FALSE)))</f>
        <v/>
      </c>
      <c r="N139" s="194" t="str">
        <f>IF(ISERROR(VLOOKUP($A139,parlvotes_lh!$A$11:$ZZ$200,86,FALSE))=TRUE,"",IF(VLOOKUP($A139,parlvotes_lh!$A$11:$ZZ$200,86,FALSE)=0,"",VLOOKUP($A139,parlvotes_lh!$A$11:$ZZ$200,86,FALSE)))</f>
        <v/>
      </c>
      <c r="O139" s="194" t="str">
        <f>IF(ISERROR(VLOOKUP($A139,parlvotes_lh!$A$11:$ZZ$200,106,FALSE))=TRUE,"",IF(VLOOKUP($A139,parlvotes_lh!$A$11:$ZZ$200,106,FALSE)=0,"",VLOOKUP($A139,parlvotes_lh!$A$11:$ZZ$200,106,FALSE)))</f>
        <v/>
      </c>
      <c r="P139" s="194" t="str">
        <f>IF(ISERROR(VLOOKUP($A139,parlvotes_lh!$A$11:$ZZ$200,126,FALSE))=TRUE,"",IF(VLOOKUP($A139,parlvotes_lh!$A$11:$ZZ$200,126,FALSE)=0,"",VLOOKUP($A139,parlvotes_lh!$A$11:$ZZ$200,126,FALSE)))</f>
        <v/>
      </c>
      <c r="Q139" s="195" t="str">
        <f>IF(ISERROR(VLOOKUP($A139,parlvotes_lh!$A$11:$ZZ$200,146,FALSE))=TRUE,"",IF(VLOOKUP($A139,parlvotes_lh!$A$11:$ZZ$200,146,FALSE)=0,"",VLOOKUP($A139,parlvotes_lh!$A$11:$ZZ$200,146,FALSE)))</f>
        <v/>
      </c>
      <c r="R139" s="195" t="str">
        <f>IF(ISERROR(VLOOKUP($A139,parlvotes_lh!$A$11:$ZZ$200,166,FALSE))=TRUE,"",IF(VLOOKUP($A139,parlvotes_lh!$A$11:$ZZ$200,166,FALSE)=0,"",VLOOKUP($A139,parlvotes_lh!$A$11:$ZZ$200,166,FALSE)))</f>
        <v/>
      </c>
      <c r="S139" s="195" t="str">
        <f>IF(ISERROR(VLOOKUP($A139,parlvotes_lh!$A$11:$ZZ$200,186,FALSE))=TRUE,"",IF(VLOOKUP($A139,parlvotes_lh!$A$11:$ZZ$200,186,FALSE)=0,"",VLOOKUP($A139,parlvotes_lh!$A$11:$ZZ$200,186,FALSE)))</f>
        <v/>
      </c>
      <c r="T139" s="195" t="str">
        <f>IF(ISERROR(VLOOKUP($A139,parlvotes_lh!$A$11:$ZZ$200,206,FALSE))=TRUE,"",IF(VLOOKUP($A139,parlvotes_lh!$A$11:$ZZ$200,206,FALSE)=0,"",VLOOKUP($A139,parlvotes_lh!$A$11:$ZZ$200,206,FALSE)))</f>
        <v/>
      </c>
      <c r="U139" s="195" t="str">
        <f>IF(ISERROR(VLOOKUP($A139,parlvotes_lh!$A$11:$ZZ$200,226,FALSE))=TRUE,"",IF(VLOOKUP($A139,parlvotes_lh!$A$11:$ZZ$200,226,FALSE)=0,"",VLOOKUP($A139,parlvotes_lh!$A$11:$ZZ$200,226,FALSE)))</f>
        <v/>
      </c>
      <c r="V139" s="195" t="str">
        <f>IF(ISERROR(VLOOKUP($A139,parlvotes_lh!$A$11:$ZZ$200,246,FALSE))=TRUE,"",IF(VLOOKUP($A139,parlvotes_lh!$A$11:$ZZ$200,246,FALSE)=0,"",VLOOKUP($A139,parlvotes_lh!$A$11:$ZZ$200,246,FALSE)))</f>
        <v/>
      </c>
      <c r="W139" s="195" t="str">
        <f>IF(ISERROR(VLOOKUP($A139,parlvotes_lh!$A$11:$ZZ$200,266,FALSE))=TRUE,"",IF(VLOOKUP($A139,parlvotes_lh!$A$11:$ZZ$200,266,FALSE)=0,"",VLOOKUP($A139,parlvotes_lh!$A$11:$ZZ$200,266,FALSE)))</f>
        <v/>
      </c>
      <c r="X139" s="195" t="str">
        <f>IF(ISERROR(VLOOKUP($A139,parlvotes_lh!$A$11:$ZZ$200,286,FALSE))=TRUE,"",IF(VLOOKUP($A139,parlvotes_lh!$A$11:$ZZ$200,286,FALSE)=0,"",VLOOKUP($A139,parlvotes_lh!$A$11:$ZZ$200,286,FALSE)))</f>
        <v/>
      </c>
      <c r="Y139" s="195" t="str">
        <f>IF(ISERROR(VLOOKUP($A139,parlvotes_lh!$A$11:$ZZ$200,306,FALSE))=TRUE,"",IF(VLOOKUP($A139,parlvotes_lh!$A$11:$ZZ$200,306,FALSE)=0,"",VLOOKUP($A139,parlvotes_lh!$A$11:$ZZ$200,306,FALSE)))</f>
        <v/>
      </c>
      <c r="Z139" s="195" t="str">
        <f>IF(ISERROR(VLOOKUP($A139,parlvotes_lh!$A$11:$ZZ$200,326,FALSE))=TRUE,"",IF(VLOOKUP($A139,parlvotes_lh!$A$11:$ZZ$200,326,FALSE)=0,"",VLOOKUP($A139,parlvotes_lh!$A$11:$ZZ$200,326,FALSE)))</f>
        <v/>
      </c>
      <c r="AA139" s="195" t="str">
        <f>IF(ISERROR(VLOOKUP($A139,parlvotes_lh!$A$11:$ZZ$200,346,FALSE))=TRUE,"",IF(VLOOKUP($A139,parlvotes_lh!$A$11:$ZZ$200,346,FALSE)=0,"",VLOOKUP($A139,parlvotes_lh!$A$11:$ZZ$200,346,FALSE)))</f>
        <v/>
      </c>
      <c r="AB139" s="195" t="str">
        <f>IF(ISERROR(VLOOKUP($A139,parlvotes_lh!$A$11:$ZZ$200,366,FALSE))=TRUE,"",IF(VLOOKUP($A139,parlvotes_lh!$A$11:$ZZ$200,366,FALSE)=0,"",VLOOKUP($A139,parlvotes_lh!$A$11:$ZZ$200,366,FALSE)))</f>
        <v/>
      </c>
      <c r="AC139" s="195" t="str">
        <f>IF(ISERROR(VLOOKUP($A139,parlvotes_lh!$A$11:$ZZ$200,386,FALSE))=TRUE,"",IF(VLOOKUP($A139,parlvotes_lh!$A$11:$ZZ$200,386,FALSE)=0,"",VLOOKUP($A139,parlvotes_lh!$A$11:$ZZ$200,386,FALSE)))</f>
        <v/>
      </c>
    </row>
    <row r="140" spans="1:29" ht="13.5" customHeight="1">
      <c r="A140" s="189"/>
      <c r="B140" s="101" t="str">
        <f>IF(A140="","",MID(info_weblinks!$C$3,32,3))</f>
        <v/>
      </c>
      <c r="C140" s="101" t="str">
        <f>IF(info_parties!G140="","",info_parties!G140)</f>
        <v/>
      </c>
      <c r="D140" s="101" t="str">
        <f>IF(info_parties!K140="","",info_parties!K140)</f>
        <v/>
      </c>
      <c r="E140" s="101" t="str">
        <f>IF(info_parties!H140="","",info_parties!H140)</f>
        <v/>
      </c>
      <c r="F140" s="190" t="str">
        <f t="shared" si="16"/>
        <v/>
      </c>
      <c r="G140" s="191" t="str">
        <f t="shared" si="17"/>
        <v/>
      </c>
      <c r="H140" s="192" t="str">
        <f t="shared" si="18"/>
        <v/>
      </c>
      <c r="I140" s="193" t="str">
        <f t="shared" si="19"/>
        <v/>
      </c>
      <c r="J140" s="194" t="str">
        <f>IF(ISERROR(VLOOKUP($A140,parlvotes_lh!$A$11:$ZZ$200,6,FALSE))=TRUE,"",IF(VLOOKUP($A140,parlvotes_lh!$A$11:$ZZ$200,6,FALSE)=0,"",VLOOKUP($A140,parlvotes_lh!$A$11:$ZZ$200,6,FALSE)))</f>
        <v/>
      </c>
      <c r="K140" s="194" t="str">
        <f>IF(ISERROR(VLOOKUP($A140,parlvotes_lh!$A$11:$ZZ$200,26,FALSE))=TRUE,"",IF(VLOOKUP($A140,parlvotes_lh!$A$11:$ZZ$200,26,FALSE)=0,"",VLOOKUP($A140,parlvotes_lh!$A$11:$ZZ$200,26,FALSE)))</f>
        <v/>
      </c>
      <c r="L140" s="194" t="str">
        <f>IF(ISERROR(VLOOKUP($A140,parlvotes_lh!$A$11:$ZZ$200,46,FALSE))=TRUE,"",IF(VLOOKUP($A140,parlvotes_lh!$A$11:$ZZ$200,46,FALSE)=0,"",VLOOKUP($A140,parlvotes_lh!$A$11:$ZZ$200,46,FALSE)))</f>
        <v/>
      </c>
      <c r="M140" s="194" t="str">
        <f>IF(ISERROR(VLOOKUP($A140,parlvotes_lh!$A$11:$ZZ$200,66,FALSE))=TRUE,"",IF(VLOOKUP($A140,parlvotes_lh!$A$11:$ZZ$200,66,FALSE)=0,"",VLOOKUP($A140,parlvotes_lh!$A$11:$ZZ$200,66,FALSE)))</f>
        <v/>
      </c>
      <c r="N140" s="194" t="str">
        <f>IF(ISERROR(VLOOKUP($A140,parlvotes_lh!$A$11:$ZZ$200,86,FALSE))=TRUE,"",IF(VLOOKUP($A140,parlvotes_lh!$A$11:$ZZ$200,86,FALSE)=0,"",VLOOKUP($A140,parlvotes_lh!$A$11:$ZZ$200,86,FALSE)))</f>
        <v/>
      </c>
      <c r="O140" s="194" t="str">
        <f>IF(ISERROR(VLOOKUP($A140,parlvotes_lh!$A$11:$ZZ$200,106,FALSE))=TRUE,"",IF(VLOOKUP($A140,parlvotes_lh!$A$11:$ZZ$200,106,FALSE)=0,"",VLOOKUP($A140,parlvotes_lh!$A$11:$ZZ$200,106,FALSE)))</f>
        <v/>
      </c>
      <c r="P140" s="194" t="str">
        <f>IF(ISERROR(VLOOKUP($A140,parlvotes_lh!$A$11:$ZZ$200,126,FALSE))=TRUE,"",IF(VLOOKUP($A140,parlvotes_lh!$A$11:$ZZ$200,126,FALSE)=0,"",VLOOKUP($A140,parlvotes_lh!$A$11:$ZZ$200,126,FALSE)))</f>
        <v/>
      </c>
      <c r="Q140" s="195" t="str">
        <f>IF(ISERROR(VLOOKUP($A140,parlvotes_lh!$A$11:$ZZ$200,146,FALSE))=TRUE,"",IF(VLOOKUP($A140,parlvotes_lh!$A$11:$ZZ$200,146,FALSE)=0,"",VLOOKUP($A140,parlvotes_lh!$A$11:$ZZ$200,146,FALSE)))</f>
        <v/>
      </c>
      <c r="R140" s="195" t="str">
        <f>IF(ISERROR(VLOOKUP($A140,parlvotes_lh!$A$11:$ZZ$200,166,FALSE))=TRUE,"",IF(VLOOKUP($A140,parlvotes_lh!$A$11:$ZZ$200,166,FALSE)=0,"",VLOOKUP($A140,parlvotes_lh!$A$11:$ZZ$200,166,FALSE)))</f>
        <v/>
      </c>
      <c r="S140" s="195" t="str">
        <f>IF(ISERROR(VLOOKUP($A140,parlvotes_lh!$A$11:$ZZ$200,186,FALSE))=TRUE,"",IF(VLOOKUP($A140,parlvotes_lh!$A$11:$ZZ$200,186,FALSE)=0,"",VLOOKUP($A140,parlvotes_lh!$A$11:$ZZ$200,186,FALSE)))</f>
        <v/>
      </c>
      <c r="T140" s="195" t="str">
        <f>IF(ISERROR(VLOOKUP($A140,parlvotes_lh!$A$11:$ZZ$200,206,FALSE))=TRUE,"",IF(VLOOKUP($A140,parlvotes_lh!$A$11:$ZZ$200,206,FALSE)=0,"",VLOOKUP($A140,parlvotes_lh!$A$11:$ZZ$200,206,FALSE)))</f>
        <v/>
      </c>
      <c r="U140" s="195" t="str">
        <f>IF(ISERROR(VLOOKUP($A140,parlvotes_lh!$A$11:$ZZ$200,226,FALSE))=TRUE,"",IF(VLOOKUP($A140,parlvotes_lh!$A$11:$ZZ$200,226,FALSE)=0,"",VLOOKUP($A140,parlvotes_lh!$A$11:$ZZ$200,226,FALSE)))</f>
        <v/>
      </c>
      <c r="V140" s="195" t="str">
        <f>IF(ISERROR(VLOOKUP($A140,parlvotes_lh!$A$11:$ZZ$200,246,FALSE))=TRUE,"",IF(VLOOKUP($A140,parlvotes_lh!$A$11:$ZZ$200,246,FALSE)=0,"",VLOOKUP($A140,parlvotes_lh!$A$11:$ZZ$200,246,FALSE)))</f>
        <v/>
      </c>
      <c r="W140" s="195" t="str">
        <f>IF(ISERROR(VLOOKUP($A140,parlvotes_lh!$A$11:$ZZ$200,266,FALSE))=TRUE,"",IF(VLOOKUP($A140,parlvotes_lh!$A$11:$ZZ$200,266,FALSE)=0,"",VLOOKUP($A140,parlvotes_lh!$A$11:$ZZ$200,266,FALSE)))</f>
        <v/>
      </c>
      <c r="X140" s="195" t="str">
        <f>IF(ISERROR(VLOOKUP($A140,parlvotes_lh!$A$11:$ZZ$200,286,FALSE))=TRUE,"",IF(VLOOKUP($A140,parlvotes_lh!$A$11:$ZZ$200,286,FALSE)=0,"",VLOOKUP($A140,parlvotes_lh!$A$11:$ZZ$200,286,FALSE)))</f>
        <v/>
      </c>
      <c r="Y140" s="195" t="str">
        <f>IF(ISERROR(VLOOKUP($A140,parlvotes_lh!$A$11:$ZZ$200,306,FALSE))=TRUE,"",IF(VLOOKUP($A140,parlvotes_lh!$A$11:$ZZ$200,306,FALSE)=0,"",VLOOKUP($A140,parlvotes_lh!$A$11:$ZZ$200,306,FALSE)))</f>
        <v/>
      </c>
      <c r="Z140" s="195" t="str">
        <f>IF(ISERROR(VLOOKUP($A140,parlvotes_lh!$A$11:$ZZ$200,326,FALSE))=TRUE,"",IF(VLOOKUP($A140,parlvotes_lh!$A$11:$ZZ$200,326,FALSE)=0,"",VLOOKUP($A140,parlvotes_lh!$A$11:$ZZ$200,326,FALSE)))</f>
        <v/>
      </c>
      <c r="AA140" s="195" t="str">
        <f>IF(ISERROR(VLOOKUP($A140,parlvotes_lh!$A$11:$ZZ$200,346,FALSE))=TRUE,"",IF(VLOOKUP($A140,parlvotes_lh!$A$11:$ZZ$200,346,FALSE)=0,"",VLOOKUP($A140,parlvotes_lh!$A$11:$ZZ$200,346,FALSE)))</f>
        <v/>
      </c>
      <c r="AB140" s="195" t="str">
        <f>IF(ISERROR(VLOOKUP($A140,parlvotes_lh!$A$11:$ZZ$200,366,FALSE))=TRUE,"",IF(VLOOKUP($A140,parlvotes_lh!$A$11:$ZZ$200,366,FALSE)=0,"",VLOOKUP($A140,parlvotes_lh!$A$11:$ZZ$200,366,FALSE)))</f>
        <v/>
      </c>
      <c r="AC140" s="195" t="str">
        <f>IF(ISERROR(VLOOKUP($A140,parlvotes_lh!$A$11:$ZZ$200,386,FALSE))=TRUE,"",IF(VLOOKUP($A140,parlvotes_lh!$A$11:$ZZ$200,386,FALSE)=0,"",VLOOKUP($A140,parlvotes_lh!$A$11:$ZZ$200,386,FALSE)))</f>
        <v/>
      </c>
    </row>
    <row r="141" spans="1:29" ht="13.5" customHeight="1">
      <c r="A141" s="189"/>
      <c r="B141" s="101" t="str">
        <f>IF(A141="","",MID(info_weblinks!$C$3,32,3))</f>
        <v/>
      </c>
      <c r="C141" s="101" t="str">
        <f>IF(info_parties!G141="","",info_parties!G141)</f>
        <v/>
      </c>
      <c r="D141" s="101" t="str">
        <f>IF(info_parties!K141="","",info_parties!K141)</f>
        <v/>
      </c>
      <c r="E141" s="101" t="str">
        <f>IF(info_parties!H141="","",info_parties!H141)</f>
        <v/>
      </c>
      <c r="F141" s="190" t="str">
        <f t="shared" si="16"/>
        <v/>
      </c>
      <c r="G141" s="191" t="str">
        <f t="shared" si="17"/>
        <v/>
      </c>
      <c r="H141" s="192" t="str">
        <f t="shared" si="18"/>
        <v/>
      </c>
      <c r="I141" s="193" t="str">
        <f t="shared" si="19"/>
        <v/>
      </c>
      <c r="J141" s="194" t="str">
        <f>IF(ISERROR(VLOOKUP($A141,parlvotes_lh!$A$11:$ZZ$200,6,FALSE))=TRUE,"",IF(VLOOKUP($A141,parlvotes_lh!$A$11:$ZZ$200,6,FALSE)=0,"",VLOOKUP($A141,parlvotes_lh!$A$11:$ZZ$200,6,FALSE)))</f>
        <v/>
      </c>
      <c r="K141" s="194" t="str">
        <f>IF(ISERROR(VLOOKUP($A141,parlvotes_lh!$A$11:$ZZ$200,26,FALSE))=TRUE,"",IF(VLOOKUP($A141,parlvotes_lh!$A$11:$ZZ$200,26,FALSE)=0,"",VLOOKUP($A141,parlvotes_lh!$A$11:$ZZ$200,26,FALSE)))</f>
        <v/>
      </c>
      <c r="L141" s="194" t="str">
        <f>IF(ISERROR(VLOOKUP($A141,parlvotes_lh!$A$11:$ZZ$200,46,FALSE))=TRUE,"",IF(VLOOKUP($A141,parlvotes_lh!$A$11:$ZZ$200,46,FALSE)=0,"",VLOOKUP($A141,parlvotes_lh!$A$11:$ZZ$200,46,FALSE)))</f>
        <v/>
      </c>
      <c r="M141" s="194" t="str">
        <f>IF(ISERROR(VLOOKUP($A141,parlvotes_lh!$A$11:$ZZ$200,66,FALSE))=TRUE,"",IF(VLOOKUP($A141,parlvotes_lh!$A$11:$ZZ$200,66,FALSE)=0,"",VLOOKUP($A141,parlvotes_lh!$A$11:$ZZ$200,66,FALSE)))</f>
        <v/>
      </c>
      <c r="N141" s="194" t="str">
        <f>IF(ISERROR(VLOOKUP($A141,parlvotes_lh!$A$11:$ZZ$200,86,FALSE))=TRUE,"",IF(VLOOKUP($A141,parlvotes_lh!$A$11:$ZZ$200,86,FALSE)=0,"",VLOOKUP($A141,parlvotes_lh!$A$11:$ZZ$200,86,FALSE)))</f>
        <v/>
      </c>
      <c r="O141" s="194" t="str">
        <f>IF(ISERROR(VLOOKUP($A141,parlvotes_lh!$A$11:$ZZ$200,106,FALSE))=TRUE,"",IF(VLOOKUP($A141,parlvotes_lh!$A$11:$ZZ$200,106,FALSE)=0,"",VLOOKUP($A141,parlvotes_lh!$A$11:$ZZ$200,106,FALSE)))</f>
        <v/>
      </c>
      <c r="P141" s="194" t="str">
        <f>IF(ISERROR(VLOOKUP($A141,parlvotes_lh!$A$11:$ZZ$200,126,FALSE))=TRUE,"",IF(VLOOKUP($A141,parlvotes_lh!$A$11:$ZZ$200,126,FALSE)=0,"",VLOOKUP($A141,parlvotes_lh!$A$11:$ZZ$200,126,FALSE)))</f>
        <v/>
      </c>
      <c r="Q141" s="195" t="str">
        <f>IF(ISERROR(VLOOKUP($A141,parlvotes_lh!$A$11:$ZZ$200,146,FALSE))=TRUE,"",IF(VLOOKUP($A141,parlvotes_lh!$A$11:$ZZ$200,146,FALSE)=0,"",VLOOKUP($A141,parlvotes_lh!$A$11:$ZZ$200,146,FALSE)))</f>
        <v/>
      </c>
      <c r="R141" s="195" t="str">
        <f>IF(ISERROR(VLOOKUP($A141,parlvotes_lh!$A$11:$ZZ$200,166,FALSE))=TRUE,"",IF(VLOOKUP($A141,parlvotes_lh!$A$11:$ZZ$200,166,FALSE)=0,"",VLOOKUP($A141,parlvotes_lh!$A$11:$ZZ$200,166,FALSE)))</f>
        <v/>
      </c>
      <c r="S141" s="195" t="str">
        <f>IF(ISERROR(VLOOKUP($A141,parlvotes_lh!$A$11:$ZZ$200,186,FALSE))=TRUE,"",IF(VLOOKUP($A141,parlvotes_lh!$A$11:$ZZ$200,186,FALSE)=0,"",VLOOKUP($A141,parlvotes_lh!$A$11:$ZZ$200,186,FALSE)))</f>
        <v/>
      </c>
      <c r="T141" s="195" t="str">
        <f>IF(ISERROR(VLOOKUP($A141,parlvotes_lh!$A$11:$ZZ$200,206,FALSE))=TRUE,"",IF(VLOOKUP($A141,parlvotes_lh!$A$11:$ZZ$200,206,FALSE)=0,"",VLOOKUP($A141,parlvotes_lh!$A$11:$ZZ$200,206,FALSE)))</f>
        <v/>
      </c>
      <c r="U141" s="195" t="str">
        <f>IF(ISERROR(VLOOKUP($A141,parlvotes_lh!$A$11:$ZZ$200,226,FALSE))=TRUE,"",IF(VLOOKUP($A141,parlvotes_lh!$A$11:$ZZ$200,226,FALSE)=0,"",VLOOKUP($A141,parlvotes_lh!$A$11:$ZZ$200,226,FALSE)))</f>
        <v/>
      </c>
      <c r="V141" s="195" t="str">
        <f>IF(ISERROR(VLOOKUP($A141,parlvotes_lh!$A$11:$ZZ$200,246,FALSE))=TRUE,"",IF(VLOOKUP($A141,parlvotes_lh!$A$11:$ZZ$200,246,FALSE)=0,"",VLOOKUP($A141,parlvotes_lh!$A$11:$ZZ$200,246,FALSE)))</f>
        <v/>
      </c>
      <c r="W141" s="195" t="str">
        <f>IF(ISERROR(VLOOKUP($A141,parlvotes_lh!$A$11:$ZZ$200,266,FALSE))=TRUE,"",IF(VLOOKUP($A141,parlvotes_lh!$A$11:$ZZ$200,266,FALSE)=0,"",VLOOKUP($A141,parlvotes_lh!$A$11:$ZZ$200,266,FALSE)))</f>
        <v/>
      </c>
      <c r="X141" s="195" t="str">
        <f>IF(ISERROR(VLOOKUP($A141,parlvotes_lh!$A$11:$ZZ$200,286,FALSE))=TRUE,"",IF(VLOOKUP($A141,parlvotes_lh!$A$11:$ZZ$200,286,FALSE)=0,"",VLOOKUP($A141,parlvotes_lh!$A$11:$ZZ$200,286,FALSE)))</f>
        <v/>
      </c>
      <c r="Y141" s="195" t="str">
        <f>IF(ISERROR(VLOOKUP($A141,parlvotes_lh!$A$11:$ZZ$200,306,FALSE))=TRUE,"",IF(VLOOKUP($A141,parlvotes_lh!$A$11:$ZZ$200,306,FALSE)=0,"",VLOOKUP($A141,parlvotes_lh!$A$11:$ZZ$200,306,FALSE)))</f>
        <v/>
      </c>
      <c r="Z141" s="195" t="str">
        <f>IF(ISERROR(VLOOKUP($A141,parlvotes_lh!$A$11:$ZZ$200,326,FALSE))=TRUE,"",IF(VLOOKUP($A141,parlvotes_lh!$A$11:$ZZ$200,326,FALSE)=0,"",VLOOKUP($A141,parlvotes_lh!$A$11:$ZZ$200,326,FALSE)))</f>
        <v/>
      </c>
      <c r="AA141" s="195" t="str">
        <f>IF(ISERROR(VLOOKUP($A141,parlvotes_lh!$A$11:$ZZ$200,346,FALSE))=TRUE,"",IF(VLOOKUP($A141,parlvotes_lh!$A$11:$ZZ$200,346,FALSE)=0,"",VLOOKUP($A141,parlvotes_lh!$A$11:$ZZ$200,346,FALSE)))</f>
        <v/>
      </c>
      <c r="AB141" s="195" t="str">
        <f>IF(ISERROR(VLOOKUP($A141,parlvotes_lh!$A$11:$ZZ$200,366,FALSE))=TRUE,"",IF(VLOOKUP($A141,parlvotes_lh!$A$11:$ZZ$200,366,FALSE)=0,"",VLOOKUP($A141,parlvotes_lh!$A$11:$ZZ$200,366,FALSE)))</f>
        <v/>
      </c>
      <c r="AC141" s="195" t="str">
        <f>IF(ISERROR(VLOOKUP($A141,parlvotes_lh!$A$11:$ZZ$200,386,FALSE))=TRUE,"",IF(VLOOKUP($A141,parlvotes_lh!$A$11:$ZZ$200,386,FALSE)=0,"",VLOOKUP($A141,parlvotes_lh!$A$11:$ZZ$200,386,FALSE)))</f>
        <v/>
      </c>
    </row>
    <row r="142" spans="1:29" ht="13.5" customHeight="1">
      <c r="A142" s="189"/>
      <c r="B142" s="101" t="str">
        <f>IF(A142="","",MID(info_weblinks!$C$3,32,3))</f>
        <v/>
      </c>
      <c r="C142" s="101" t="str">
        <f>IF(info_parties!G142="","",info_parties!G142)</f>
        <v/>
      </c>
      <c r="D142" s="101" t="str">
        <f>IF(info_parties!K142="","",info_parties!K142)</f>
        <v/>
      </c>
      <c r="E142" s="101" t="str">
        <f>IF(info_parties!H142="","",info_parties!H142)</f>
        <v/>
      </c>
      <c r="F142" s="190" t="str">
        <f t="shared" si="16"/>
        <v/>
      </c>
      <c r="G142" s="191" t="str">
        <f t="shared" si="17"/>
        <v/>
      </c>
      <c r="H142" s="192" t="str">
        <f t="shared" si="18"/>
        <v/>
      </c>
      <c r="I142" s="193" t="str">
        <f t="shared" si="19"/>
        <v/>
      </c>
      <c r="J142" s="194" t="str">
        <f>IF(ISERROR(VLOOKUP($A142,parlvotes_lh!$A$11:$ZZ$200,6,FALSE))=TRUE,"",IF(VLOOKUP($A142,parlvotes_lh!$A$11:$ZZ$200,6,FALSE)=0,"",VLOOKUP($A142,parlvotes_lh!$A$11:$ZZ$200,6,FALSE)))</f>
        <v/>
      </c>
      <c r="K142" s="194" t="str">
        <f>IF(ISERROR(VLOOKUP($A142,parlvotes_lh!$A$11:$ZZ$200,26,FALSE))=TRUE,"",IF(VLOOKUP($A142,parlvotes_lh!$A$11:$ZZ$200,26,FALSE)=0,"",VLOOKUP($A142,parlvotes_lh!$A$11:$ZZ$200,26,FALSE)))</f>
        <v/>
      </c>
      <c r="L142" s="194" t="str">
        <f>IF(ISERROR(VLOOKUP($A142,parlvotes_lh!$A$11:$ZZ$200,46,FALSE))=TRUE,"",IF(VLOOKUP($A142,parlvotes_lh!$A$11:$ZZ$200,46,FALSE)=0,"",VLOOKUP($A142,parlvotes_lh!$A$11:$ZZ$200,46,FALSE)))</f>
        <v/>
      </c>
      <c r="M142" s="194" t="str">
        <f>IF(ISERROR(VLOOKUP($A142,parlvotes_lh!$A$11:$ZZ$200,66,FALSE))=TRUE,"",IF(VLOOKUP($A142,parlvotes_lh!$A$11:$ZZ$200,66,FALSE)=0,"",VLOOKUP($A142,parlvotes_lh!$A$11:$ZZ$200,66,FALSE)))</f>
        <v/>
      </c>
      <c r="N142" s="194" t="str">
        <f>IF(ISERROR(VLOOKUP($A142,parlvotes_lh!$A$11:$ZZ$200,86,FALSE))=TRUE,"",IF(VLOOKUP($A142,parlvotes_lh!$A$11:$ZZ$200,86,FALSE)=0,"",VLOOKUP($A142,parlvotes_lh!$A$11:$ZZ$200,86,FALSE)))</f>
        <v/>
      </c>
      <c r="O142" s="194" t="str">
        <f>IF(ISERROR(VLOOKUP($A142,parlvotes_lh!$A$11:$ZZ$200,106,FALSE))=TRUE,"",IF(VLOOKUP($A142,parlvotes_lh!$A$11:$ZZ$200,106,FALSE)=0,"",VLOOKUP($A142,parlvotes_lh!$A$11:$ZZ$200,106,FALSE)))</f>
        <v/>
      </c>
      <c r="P142" s="194" t="str">
        <f>IF(ISERROR(VLOOKUP($A142,parlvotes_lh!$A$11:$ZZ$200,126,FALSE))=TRUE,"",IF(VLOOKUP($A142,parlvotes_lh!$A$11:$ZZ$200,126,FALSE)=0,"",VLOOKUP($A142,parlvotes_lh!$A$11:$ZZ$200,126,FALSE)))</f>
        <v/>
      </c>
      <c r="Q142" s="195" t="str">
        <f>IF(ISERROR(VLOOKUP($A142,parlvotes_lh!$A$11:$ZZ$200,146,FALSE))=TRUE,"",IF(VLOOKUP($A142,parlvotes_lh!$A$11:$ZZ$200,146,FALSE)=0,"",VLOOKUP($A142,parlvotes_lh!$A$11:$ZZ$200,146,FALSE)))</f>
        <v/>
      </c>
      <c r="R142" s="195" t="str">
        <f>IF(ISERROR(VLOOKUP($A142,parlvotes_lh!$A$11:$ZZ$200,166,FALSE))=TRUE,"",IF(VLOOKUP($A142,parlvotes_lh!$A$11:$ZZ$200,166,FALSE)=0,"",VLOOKUP($A142,parlvotes_lh!$A$11:$ZZ$200,166,FALSE)))</f>
        <v/>
      </c>
      <c r="S142" s="195" t="str">
        <f>IF(ISERROR(VLOOKUP($A142,parlvotes_lh!$A$11:$ZZ$200,186,FALSE))=TRUE,"",IF(VLOOKUP($A142,parlvotes_lh!$A$11:$ZZ$200,186,FALSE)=0,"",VLOOKUP($A142,parlvotes_lh!$A$11:$ZZ$200,186,FALSE)))</f>
        <v/>
      </c>
      <c r="T142" s="195" t="str">
        <f>IF(ISERROR(VLOOKUP($A142,parlvotes_lh!$A$11:$ZZ$200,206,FALSE))=TRUE,"",IF(VLOOKUP($A142,parlvotes_lh!$A$11:$ZZ$200,206,FALSE)=0,"",VLOOKUP($A142,parlvotes_lh!$A$11:$ZZ$200,206,FALSE)))</f>
        <v/>
      </c>
      <c r="U142" s="195" t="str">
        <f>IF(ISERROR(VLOOKUP($A142,parlvotes_lh!$A$11:$ZZ$200,226,FALSE))=TRUE,"",IF(VLOOKUP($A142,parlvotes_lh!$A$11:$ZZ$200,226,FALSE)=0,"",VLOOKUP($A142,parlvotes_lh!$A$11:$ZZ$200,226,FALSE)))</f>
        <v/>
      </c>
      <c r="V142" s="195" t="str">
        <f>IF(ISERROR(VLOOKUP($A142,parlvotes_lh!$A$11:$ZZ$200,246,FALSE))=TRUE,"",IF(VLOOKUP($A142,parlvotes_lh!$A$11:$ZZ$200,246,FALSE)=0,"",VLOOKUP($A142,parlvotes_lh!$A$11:$ZZ$200,246,FALSE)))</f>
        <v/>
      </c>
      <c r="W142" s="195" t="str">
        <f>IF(ISERROR(VLOOKUP($A142,parlvotes_lh!$A$11:$ZZ$200,266,FALSE))=TRUE,"",IF(VLOOKUP($A142,parlvotes_lh!$A$11:$ZZ$200,266,FALSE)=0,"",VLOOKUP($A142,parlvotes_lh!$A$11:$ZZ$200,266,FALSE)))</f>
        <v/>
      </c>
      <c r="X142" s="195" t="str">
        <f>IF(ISERROR(VLOOKUP($A142,parlvotes_lh!$A$11:$ZZ$200,286,FALSE))=TRUE,"",IF(VLOOKUP($A142,parlvotes_lh!$A$11:$ZZ$200,286,FALSE)=0,"",VLOOKUP($A142,parlvotes_lh!$A$11:$ZZ$200,286,FALSE)))</f>
        <v/>
      </c>
      <c r="Y142" s="195" t="str">
        <f>IF(ISERROR(VLOOKUP($A142,parlvotes_lh!$A$11:$ZZ$200,306,FALSE))=TRUE,"",IF(VLOOKUP($A142,parlvotes_lh!$A$11:$ZZ$200,306,FALSE)=0,"",VLOOKUP($A142,parlvotes_lh!$A$11:$ZZ$200,306,FALSE)))</f>
        <v/>
      </c>
      <c r="Z142" s="195" t="str">
        <f>IF(ISERROR(VLOOKUP($A142,parlvotes_lh!$A$11:$ZZ$200,326,FALSE))=TRUE,"",IF(VLOOKUP($A142,parlvotes_lh!$A$11:$ZZ$200,326,FALSE)=0,"",VLOOKUP($A142,parlvotes_lh!$A$11:$ZZ$200,326,FALSE)))</f>
        <v/>
      </c>
      <c r="AA142" s="195" t="str">
        <f>IF(ISERROR(VLOOKUP($A142,parlvotes_lh!$A$11:$ZZ$200,346,FALSE))=TRUE,"",IF(VLOOKUP($A142,parlvotes_lh!$A$11:$ZZ$200,346,FALSE)=0,"",VLOOKUP($A142,parlvotes_lh!$A$11:$ZZ$200,346,FALSE)))</f>
        <v/>
      </c>
      <c r="AB142" s="195" t="str">
        <f>IF(ISERROR(VLOOKUP($A142,parlvotes_lh!$A$11:$ZZ$200,366,FALSE))=TRUE,"",IF(VLOOKUP($A142,parlvotes_lh!$A$11:$ZZ$200,366,FALSE)=0,"",VLOOKUP($A142,parlvotes_lh!$A$11:$ZZ$200,366,FALSE)))</f>
        <v/>
      </c>
      <c r="AC142" s="195" t="str">
        <f>IF(ISERROR(VLOOKUP($A142,parlvotes_lh!$A$11:$ZZ$200,386,FALSE))=TRUE,"",IF(VLOOKUP($A142,parlvotes_lh!$A$11:$ZZ$200,386,FALSE)=0,"",VLOOKUP($A142,parlvotes_lh!$A$11:$ZZ$200,386,FALSE)))</f>
        <v/>
      </c>
    </row>
    <row r="143" spans="1:29" ht="13.5" customHeight="1">
      <c r="A143" s="189"/>
      <c r="B143" s="101" t="str">
        <f>IF(A143="","",MID(info_weblinks!$C$3,32,3))</f>
        <v/>
      </c>
      <c r="C143" s="101" t="str">
        <f>IF(info_parties!G143="","",info_parties!G143)</f>
        <v/>
      </c>
      <c r="D143" s="101" t="str">
        <f>IF(info_parties!K143="","",info_parties!K143)</f>
        <v/>
      </c>
      <c r="E143" s="101" t="str">
        <f>IF(info_parties!H143="","",info_parties!H143)</f>
        <v/>
      </c>
      <c r="F143" s="190" t="str">
        <f t="shared" si="16"/>
        <v/>
      </c>
      <c r="G143" s="191" t="str">
        <f t="shared" si="17"/>
        <v/>
      </c>
      <c r="H143" s="192" t="str">
        <f t="shared" si="18"/>
        <v/>
      </c>
      <c r="I143" s="193" t="str">
        <f t="shared" si="19"/>
        <v/>
      </c>
      <c r="J143" s="194" t="str">
        <f>IF(ISERROR(VLOOKUP($A143,parlvotes_lh!$A$11:$ZZ$200,6,FALSE))=TRUE,"",IF(VLOOKUP($A143,parlvotes_lh!$A$11:$ZZ$200,6,FALSE)=0,"",VLOOKUP($A143,parlvotes_lh!$A$11:$ZZ$200,6,FALSE)))</f>
        <v/>
      </c>
      <c r="K143" s="194" t="str">
        <f>IF(ISERROR(VLOOKUP($A143,parlvotes_lh!$A$11:$ZZ$200,26,FALSE))=TRUE,"",IF(VLOOKUP($A143,parlvotes_lh!$A$11:$ZZ$200,26,FALSE)=0,"",VLOOKUP($A143,parlvotes_lh!$A$11:$ZZ$200,26,FALSE)))</f>
        <v/>
      </c>
      <c r="L143" s="194" t="str">
        <f>IF(ISERROR(VLOOKUP($A143,parlvotes_lh!$A$11:$ZZ$200,46,FALSE))=TRUE,"",IF(VLOOKUP($A143,parlvotes_lh!$A$11:$ZZ$200,46,FALSE)=0,"",VLOOKUP($A143,parlvotes_lh!$A$11:$ZZ$200,46,FALSE)))</f>
        <v/>
      </c>
      <c r="M143" s="194" t="str">
        <f>IF(ISERROR(VLOOKUP($A143,parlvotes_lh!$A$11:$ZZ$200,66,FALSE))=TRUE,"",IF(VLOOKUP($A143,parlvotes_lh!$A$11:$ZZ$200,66,FALSE)=0,"",VLOOKUP($A143,parlvotes_lh!$A$11:$ZZ$200,66,FALSE)))</f>
        <v/>
      </c>
      <c r="N143" s="194" t="str">
        <f>IF(ISERROR(VLOOKUP($A143,parlvotes_lh!$A$11:$ZZ$200,86,FALSE))=TRUE,"",IF(VLOOKUP($A143,parlvotes_lh!$A$11:$ZZ$200,86,FALSE)=0,"",VLOOKUP($A143,parlvotes_lh!$A$11:$ZZ$200,86,FALSE)))</f>
        <v/>
      </c>
      <c r="O143" s="194" t="str">
        <f>IF(ISERROR(VLOOKUP($A143,parlvotes_lh!$A$11:$ZZ$200,106,FALSE))=TRUE,"",IF(VLOOKUP($A143,parlvotes_lh!$A$11:$ZZ$200,106,FALSE)=0,"",VLOOKUP($A143,parlvotes_lh!$A$11:$ZZ$200,106,FALSE)))</f>
        <v/>
      </c>
      <c r="P143" s="194" t="str">
        <f>IF(ISERROR(VLOOKUP($A143,parlvotes_lh!$A$11:$ZZ$200,126,FALSE))=TRUE,"",IF(VLOOKUP($A143,parlvotes_lh!$A$11:$ZZ$200,126,FALSE)=0,"",VLOOKUP($A143,parlvotes_lh!$A$11:$ZZ$200,126,FALSE)))</f>
        <v/>
      </c>
      <c r="Q143" s="195" t="str">
        <f>IF(ISERROR(VLOOKUP($A143,parlvotes_lh!$A$11:$ZZ$200,146,FALSE))=TRUE,"",IF(VLOOKUP($A143,parlvotes_lh!$A$11:$ZZ$200,146,FALSE)=0,"",VLOOKUP($A143,parlvotes_lh!$A$11:$ZZ$200,146,FALSE)))</f>
        <v/>
      </c>
      <c r="R143" s="195" t="str">
        <f>IF(ISERROR(VLOOKUP($A143,parlvotes_lh!$A$11:$ZZ$200,166,FALSE))=TRUE,"",IF(VLOOKUP($A143,parlvotes_lh!$A$11:$ZZ$200,166,FALSE)=0,"",VLOOKUP($A143,parlvotes_lh!$A$11:$ZZ$200,166,FALSE)))</f>
        <v/>
      </c>
      <c r="S143" s="195" t="str">
        <f>IF(ISERROR(VLOOKUP($A143,parlvotes_lh!$A$11:$ZZ$200,186,FALSE))=TRUE,"",IF(VLOOKUP($A143,parlvotes_lh!$A$11:$ZZ$200,186,FALSE)=0,"",VLOOKUP($A143,parlvotes_lh!$A$11:$ZZ$200,186,FALSE)))</f>
        <v/>
      </c>
      <c r="T143" s="195" t="str">
        <f>IF(ISERROR(VLOOKUP($A143,parlvotes_lh!$A$11:$ZZ$200,206,FALSE))=TRUE,"",IF(VLOOKUP($A143,parlvotes_lh!$A$11:$ZZ$200,206,FALSE)=0,"",VLOOKUP($A143,parlvotes_lh!$A$11:$ZZ$200,206,FALSE)))</f>
        <v/>
      </c>
      <c r="U143" s="195" t="str">
        <f>IF(ISERROR(VLOOKUP($A143,parlvotes_lh!$A$11:$ZZ$200,226,FALSE))=TRUE,"",IF(VLOOKUP($A143,parlvotes_lh!$A$11:$ZZ$200,226,FALSE)=0,"",VLOOKUP($A143,parlvotes_lh!$A$11:$ZZ$200,226,FALSE)))</f>
        <v/>
      </c>
      <c r="V143" s="195" t="str">
        <f>IF(ISERROR(VLOOKUP($A143,parlvotes_lh!$A$11:$ZZ$200,246,FALSE))=TRUE,"",IF(VLOOKUP($A143,parlvotes_lh!$A$11:$ZZ$200,246,FALSE)=0,"",VLOOKUP($A143,parlvotes_lh!$A$11:$ZZ$200,246,FALSE)))</f>
        <v/>
      </c>
      <c r="W143" s="195" t="str">
        <f>IF(ISERROR(VLOOKUP($A143,parlvotes_lh!$A$11:$ZZ$200,266,FALSE))=TRUE,"",IF(VLOOKUP($A143,parlvotes_lh!$A$11:$ZZ$200,266,FALSE)=0,"",VLOOKUP($A143,parlvotes_lh!$A$11:$ZZ$200,266,FALSE)))</f>
        <v/>
      </c>
      <c r="X143" s="195" t="str">
        <f>IF(ISERROR(VLOOKUP($A143,parlvotes_lh!$A$11:$ZZ$200,286,FALSE))=TRUE,"",IF(VLOOKUP($A143,parlvotes_lh!$A$11:$ZZ$200,286,FALSE)=0,"",VLOOKUP($A143,parlvotes_lh!$A$11:$ZZ$200,286,FALSE)))</f>
        <v/>
      </c>
      <c r="Y143" s="195" t="str">
        <f>IF(ISERROR(VLOOKUP($A143,parlvotes_lh!$A$11:$ZZ$200,306,FALSE))=TRUE,"",IF(VLOOKUP($A143,parlvotes_lh!$A$11:$ZZ$200,306,FALSE)=0,"",VLOOKUP($A143,parlvotes_lh!$A$11:$ZZ$200,306,FALSE)))</f>
        <v/>
      </c>
      <c r="Z143" s="195" t="str">
        <f>IF(ISERROR(VLOOKUP($A143,parlvotes_lh!$A$11:$ZZ$200,326,FALSE))=TRUE,"",IF(VLOOKUP($A143,parlvotes_lh!$A$11:$ZZ$200,326,FALSE)=0,"",VLOOKUP($A143,parlvotes_lh!$A$11:$ZZ$200,326,FALSE)))</f>
        <v/>
      </c>
      <c r="AA143" s="195" t="str">
        <f>IF(ISERROR(VLOOKUP($A143,parlvotes_lh!$A$11:$ZZ$200,346,FALSE))=TRUE,"",IF(VLOOKUP($A143,parlvotes_lh!$A$11:$ZZ$200,346,FALSE)=0,"",VLOOKUP($A143,parlvotes_lh!$A$11:$ZZ$200,346,FALSE)))</f>
        <v/>
      </c>
      <c r="AB143" s="195" t="str">
        <f>IF(ISERROR(VLOOKUP($A143,parlvotes_lh!$A$11:$ZZ$200,366,FALSE))=TRUE,"",IF(VLOOKUP($A143,parlvotes_lh!$A$11:$ZZ$200,366,FALSE)=0,"",VLOOKUP($A143,parlvotes_lh!$A$11:$ZZ$200,366,FALSE)))</f>
        <v/>
      </c>
      <c r="AC143" s="195" t="str">
        <f>IF(ISERROR(VLOOKUP($A143,parlvotes_lh!$A$11:$ZZ$200,386,FALSE))=TRUE,"",IF(VLOOKUP($A143,parlvotes_lh!$A$11:$ZZ$200,386,FALSE)=0,"",VLOOKUP($A143,parlvotes_lh!$A$11:$ZZ$200,386,FALSE)))</f>
        <v/>
      </c>
    </row>
    <row r="144" spans="1:29" ht="13.5" customHeight="1">
      <c r="A144" s="189"/>
      <c r="B144" s="101" t="str">
        <f>IF(A144="","",MID(info_weblinks!$C$3,32,3))</f>
        <v/>
      </c>
      <c r="C144" s="101" t="str">
        <f>IF(info_parties!G144="","",info_parties!G144)</f>
        <v/>
      </c>
      <c r="D144" s="101" t="str">
        <f>IF(info_parties!K144="","",info_parties!K144)</f>
        <v/>
      </c>
      <c r="E144" s="101" t="str">
        <f>IF(info_parties!H144="","",info_parties!H144)</f>
        <v/>
      </c>
      <c r="F144" s="190" t="str">
        <f t="shared" si="16"/>
        <v/>
      </c>
      <c r="G144" s="191" t="str">
        <f t="shared" si="17"/>
        <v/>
      </c>
      <c r="H144" s="192" t="str">
        <f t="shared" si="18"/>
        <v/>
      </c>
      <c r="I144" s="193" t="str">
        <f t="shared" si="19"/>
        <v/>
      </c>
      <c r="J144" s="194" t="str">
        <f>IF(ISERROR(VLOOKUP($A144,parlvotes_lh!$A$11:$ZZ$200,6,FALSE))=TRUE,"",IF(VLOOKUP($A144,parlvotes_lh!$A$11:$ZZ$200,6,FALSE)=0,"",VLOOKUP($A144,parlvotes_lh!$A$11:$ZZ$200,6,FALSE)))</f>
        <v/>
      </c>
      <c r="K144" s="194" t="str">
        <f>IF(ISERROR(VLOOKUP($A144,parlvotes_lh!$A$11:$ZZ$200,26,FALSE))=TRUE,"",IF(VLOOKUP($A144,parlvotes_lh!$A$11:$ZZ$200,26,FALSE)=0,"",VLOOKUP($A144,parlvotes_lh!$A$11:$ZZ$200,26,FALSE)))</f>
        <v/>
      </c>
      <c r="L144" s="194" t="str">
        <f>IF(ISERROR(VLOOKUP($A144,parlvotes_lh!$A$11:$ZZ$200,46,FALSE))=TRUE,"",IF(VLOOKUP($A144,parlvotes_lh!$A$11:$ZZ$200,46,FALSE)=0,"",VLOOKUP($A144,parlvotes_lh!$A$11:$ZZ$200,46,FALSE)))</f>
        <v/>
      </c>
      <c r="M144" s="194" t="str">
        <f>IF(ISERROR(VLOOKUP($A144,parlvotes_lh!$A$11:$ZZ$200,66,FALSE))=TRUE,"",IF(VLOOKUP($A144,parlvotes_lh!$A$11:$ZZ$200,66,FALSE)=0,"",VLOOKUP($A144,parlvotes_lh!$A$11:$ZZ$200,66,FALSE)))</f>
        <v/>
      </c>
      <c r="N144" s="194" t="str">
        <f>IF(ISERROR(VLOOKUP($A144,parlvotes_lh!$A$11:$ZZ$200,86,FALSE))=TRUE,"",IF(VLOOKUP($A144,parlvotes_lh!$A$11:$ZZ$200,86,FALSE)=0,"",VLOOKUP($A144,parlvotes_lh!$A$11:$ZZ$200,86,FALSE)))</f>
        <v/>
      </c>
      <c r="O144" s="194" t="str">
        <f>IF(ISERROR(VLOOKUP($A144,parlvotes_lh!$A$11:$ZZ$200,106,FALSE))=TRUE,"",IF(VLOOKUP($A144,parlvotes_lh!$A$11:$ZZ$200,106,FALSE)=0,"",VLOOKUP($A144,parlvotes_lh!$A$11:$ZZ$200,106,FALSE)))</f>
        <v/>
      </c>
      <c r="P144" s="194" t="str">
        <f>IF(ISERROR(VLOOKUP($A144,parlvotes_lh!$A$11:$ZZ$200,126,FALSE))=TRUE,"",IF(VLOOKUP($A144,parlvotes_lh!$A$11:$ZZ$200,126,FALSE)=0,"",VLOOKUP($A144,parlvotes_lh!$A$11:$ZZ$200,126,FALSE)))</f>
        <v/>
      </c>
      <c r="Q144" s="195" t="str">
        <f>IF(ISERROR(VLOOKUP($A144,parlvotes_lh!$A$11:$ZZ$200,146,FALSE))=TRUE,"",IF(VLOOKUP($A144,parlvotes_lh!$A$11:$ZZ$200,146,FALSE)=0,"",VLOOKUP($A144,parlvotes_lh!$A$11:$ZZ$200,146,FALSE)))</f>
        <v/>
      </c>
      <c r="R144" s="195" t="str">
        <f>IF(ISERROR(VLOOKUP($A144,parlvotes_lh!$A$11:$ZZ$200,166,FALSE))=TRUE,"",IF(VLOOKUP($A144,parlvotes_lh!$A$11:$ZZ$200,166,FALSE)=0,"",VLOOKUP($A144,parlvotes_lh!$A$11:$ZZ$200,166,FALSE)))</f>
        <v/>
      </c>
      <c r="S144" s="195" t="str">
        <f>IF(ISERROR(VLOOKUP($A144,parlvotes_lh!$A$11:$ZZ$200,186,FALSE))=TRUE,"",IF(VLOOKUP($A144,parlvotes_lh!$A$11:$ZZ$200,186,FALSE)=0,"",VLOOKUP($A144,parlvotes_lh!$A$11:$ZZ$200,186,FALSE)))</f>
        <v/>
      </c>
      <c r="T144" s="195" t="str">
        <f>IF(ISERROR(VLOOKUP($A144,parlvotes_lh!$A$11:$ZZ$200,206,FALSE))=TRUE,"",IF(VLOOKUP($A144,parlvotes_lh!$A$11:$ZZ$200,206,FALSE)=0,"",VLOOKUP($A144,parlvotes_lh!$A$11:$ZZ$200,206,FALSE)))</f>
        <v/>
      </c>
      <c r="U144" s="195" t="str">
        <f>IF(ISERROR(VLOOKUP($A144,parlvotes_lh!$A$11:$ZZ$200,226,FALSE))=TRUE,"",IF(VLOOKUP($A144,parlvotes_lh!$A$11:$ZZ$200,226,FALSE)=0,"",VLOOKUP($A144,parlvotes_lh!$A$11:$ZZ$200,226,FALSE)))</f>
        <v/>
      </c>
      <c r="V144" s="195" t="str">
        <f>IF(ISERROR(VLOOKUP($A144,parlvotes_lh!$A$11:$ZZ$200,246,FALSE))=TRUE,"",IF(VLOOKUP($A144,parlvotes_lh!$A$11:$ZZ$200,246,FALSE)=0,"",VLOOKUP($A144,parlvotes_lh!$A$11:$ZZ$200,246,FALSE)))</f>
        <v/>
      </c>
      <c r="W144" s="195" t="str">
        <f>IF(ISERROR(VLOOKUP($A144,parlvotes_lh!$A$11:$ZZ$200,266,FALSE))=TRUE,"",IF(VLOOKUP($A144,parlvotes_lh!$A$11:$ZZ$200,266,FALSE)=0,"",VLOOKUP($A144,parlvotes_lh!$A$11:$ZZ$200,266,FALSE)))</f>
        <v/>
      </c>
      <c r="X144" s="195" t="str">
        <f>IF(ISERROR(VLOOKUP($A144,parlvotes_lh!$A$11:$ZZ$200,286,FALSE))=TRUE,"",IF(VLOOKUP($A144,parlvotes_lh!$A$11:$ZZ$200,286,FALSE)=0,"",VLOOKUP($A144,parlvotes_lh!$A$11:$ZZ$200,286,FALSE)))</f>
        <v/>
      </c>
      <c r="Y144" s="195" t="str">
        <f>IF(ISERROR(VLOOKUP($A144,parlvotes_lh!$A$11:$ZZ$200,306,FALSE))=TRUE,"",IF(VLOOKUP($A144,parlvotes_lh!$A$11:$ZZ$200,306,FALSE)=0,"",VLOOKUP($A144,parlvotes_lh!$A$11:$ZZ$200,306,FALSE)))</f>
        <v/>
      </c>
      <c r="Z144" s="195" t="str">
        <f>IF(ISERROR(VLOOKUP($A144,parlvotes_lh!$A$11:$ZZ$200,326,FALSE))=TRUE,"",IF(VLOOKUP($A144,parlvotes_lh!$A$11:$ZZ$200,326,FALSE)=0,"",VLOOKUP($A144,parlvotes_lh!$A$11:$ZZ$200,326,FALSE)))</f>
        <v/>
      </c>
      <c r="AA144" s="195" t="str">
        <f>IF(ISERROR(VLOOKUP($A144,parlvotes_lh!$A$11:$ZZ$200,346,FALSE))=TRUE,"",IF(VLOOKUP($A144,parlvotes_lh!$A$11:$ZZ$200,346,FALSE)=0,"",VLOOKUP($A144,parlvotes_lh!$A$11:$ZZ$200,346,FALSE)))</f>
        <v/>
      </c>
      <c r="AB144" s="195" t="str">
        <f>IF(ISERROR(VLOOKUP($A144,parlvotes_lh!$A$11:$ZZ$200,366,FALSE))=TRUE,"",IF(VLOOKUP($A144,parlvotes_lh!$A$11:$ZZ$200,366,FALSE)=0,"",VLOOKUP($A144,parlvotes_lh!$A$11:$ZZ$200,366,FALSE)))</f>
        <v/>
      </c>
      <c r="AC144" s="195" t="str">
        <f>IF(ISERROR(VLOOKUP($A144,parlvotes_lh!$A$11:$ZZ$200,386,FALSE))=TRUE,"",IF(VLOOKUP($A144,parlvotes_lh!$A$11:$ZZ$200,386,FALSE)=0,"",VLOOKUP($A144,parlvotes_lh!$A$11:$ZZ$200,386,FALSE)))</f>
        <v/>
      </c>
    </row>
    <row r="145" spans="1:29" ht="13.5" customHeight="1">
      <c r="A145" s="189"/>
      <c r="B145" s="101" t="str">
        <f>IF(A145="","",MID(info_weblinks!$C$3,32,3))</f>
        <v/>
      </c>
      <c r="C145" s="101" t="str">
        <f>IF(info_parties!G145="","",info_parties!G145)</f>
        <v/>
      </c>
      <c r="D145" s="101" t="str">
        <f>IF(info_parties!K145="","",info_parties!K145)</f>
        <v/>
      </c>
      <c r="E145" s="101" t="str">
        <f>IF(info_parties!H145="","",info_parties!H145)</f>
        <v/>
      </c>
      <c r="F145" s="190" t="str">
        <f t="shared" si="16"/>
        <v/>
      </c>
      <c r="G145" s="191" t="str">
        <f t="shared" si="17"/>
        <v/>
      </c>
      <c r="H145" s="192" t="str">
        <f t="shared" si="18"/>
        <v/>
      </c>
      <c r="I145" s="193" t="str">
        <f t="shared" si="19"/>
        <v/>
      </c>
      <c r="J145" s="194" t="str">
        <f>IF(ISERROR(VLOOKUP($A145,parlvotes_lh!$A$11:$ZZ$200,6,FALSE))=TRUE,"",IF(VLOOKUP($A145,parlvotes_lh!$A$11:$ZZ$200,6,FALSE)=0,"",VLOOKUP($A145,parlvotes_lh!$A$11:$ZZ$200,6,FALSE)))</f>
        <v/>
      </c>
      <c r="K145" s="194" t="str">
        <f>IF(ISERROR(VLOOKUP($A145,parlvotes_lh!$A$11:$ZZ$200,26,FALSE))=TRUE,"",IF(VLOOKUP($A145,parlvotes_lh!$A$11:$ZZ$200,26,FALSE)=0,"",VLOOKUP($A145,parlvotes_lh!$A$11:$ZZ$200,26,FALSE)))</f>
        <v/>
      </c>
      <c r="L145" s="194" t="str">
        <f>IF(ISERROR(VLOOKUP($A145,parlvotes_lh!$A$11:$ZZ$200,46,FALSE))=TRUE,"",IF(VLOOKUP($A145,parlvotes_lh!$A$11:$ZZ$200,46,FALSE)=0,"",VLOOKUP($A145,parlvotes_lh!$A$11:$ZZ$200,46,FALSE)))</f>
        <v/>
      </c>
      <c r="M145" s="194" t="str">
        <f>IF(ISERROR(VLOOKUP($A145,parlvotes_lh!$A$11:$ZZ$200,66,FALSE))=TRUE,"",IF(VLOOKUP($A145,parlvotes_lh!$A$11:$ZZ$200,66,FALSE)=0,"",VLOOKUP($A145,parlvotes_lh!$A$11:$ZZ$200,66,FALSE)))</f>
        <v/>
      </c>
      <c r="N145" s="194" t="str">
        <f>IF(ISERROR(VLOOKUP($A145,parlvotes_lh!$A$11:$ZZ$200,86,FALSE))=TRUE,"",IF(VLOOKUP($A145,parlvotes_lh!$A$11:$ZZ$200,86,FALSE)=0,"",VLOOKUP($A145,parlvotes_lh!$A$11:$ZZ$200,86,FALSE)))</f>
        <v/>
      </c>
      <c r="O145" s="194" t="str">
        <f>IF(ISERROR(VLOOKUP($A145,parlvotes_lh!$A$11:$ZZ$200,106,FALSE))=TRUE,"",IF(VLOOKUP($A145,parlvotes_lh!$A$11:$ZZ$200,106,FALSE)=0,"",VLOOKUP($A145,parlvotes_lh!$A$11:$ZZ$200,106,FALSE)))</f>
        <v/>
      </c>
      <c r="P145" s="194" t="str">
        <f>IF(ISERROR(VLOOKUP($A145,parlvotes_lh!$A$11:$ZZ$200,126,FALSE))=TRUE,"",IF(VLOOKUP($A145,parlvotes_lh!$A$11:$ZZ$200,126,FALSE)=0,"",VLOOKUP($A145,parlvotes_lh!$A$11:$ZZ$200,126,FALSE)))</f>
        <v/>
      </c>
      <c r="Q145" s="195" t="str">
        <f>IF(ISERROR(VLOOKUP($A145,parlvotes_lh!$A$11:$ZZ$200,146,FALSE))=TRUE,"",IF(VLOOKUP($A145,parlvotes_lh!$A$11:$ZZ$200,146,FALSE)=0,"",VLOOKUP($A145,parlvotes_lh!$A$11:$ZZ$200,146,FALSE)))</f>
        <v/>
      </c>
      <c r="R145" s="195" t="str">
        <f>IF(ISERROR(VLOOKUP($A145,parlvotes_lh!$A$11:$ZZ$200,166,FALSE))=TRUE,"",IF(VLOOKUP($A145,parlvotes_lh!$A$11:$ZZ$200,166,FALSE)=0,"",VLOOKUP($A145,parlvotes_lh!$A$11:$ZZ$200,166,FALSE)))</f>
        <v/>
      </c>
      <c r="S145" s="195" t="str">
        <f>IF(ISERROR(VLOOKUP($A145,parlvotes_lh!$A$11:$ZZ$200,186,FALSE))=TRUE,"",IF(VLOOKUP($A145,parlvotes_lh!$A$11:$ZZ$200,186,FALSE)=0,"",VLOOKUP($A145,parlvotes_lh!$A$11:$ZZ$200,186,FALSE)))</f>
        <v/>
      </c>
      <c r="T145" s="195" t="str">
        <f>IF(ISERROR(VLOOKUP($A145,parlvotes_lh!$A$11:$ZZ$200,206,FALSE))=TRUE,"",IF(VLOOKUP($A145,parlvotes_lh!$A$11:$ZZ$200,206,FALSE)=0,"",VLOOKUP($A145,parlvotes_lh!$A$11:$ZZ$200,206,FALSE)))</f>
        <v/>
      </c>
      <c r="U145" s="195" t="str">
        <f>IF(ISERROR(VLOOKUP($A145,parlvotes_lh!$A$11:$ZZ$200,226,FALSE))=TRUE,"",IF(VLOOKUP($A145,parlvotes_lh!$A$11:$ZZ$200,226,FALSE)=0,"",VLOOKUP($A145,parlvotes_lh!$A$11:$ZZ$200,226,FALSE)))</f>
        <v/>
      </c>
      <c r="V145" s="195" t="str">
        <f>IF(ISERROR(VLOOKUP($A145,parlvotes_lh!$A$11:$ZZ$200,246,FALSE))=TRUE,"",IF(VLOOKUP($A145,parlvotes_lh!$A$11:$ZZ$200,246,FALSE)=0,"",VLOOKUP($A145,parlvotes_lh!$A$11:$ZZ$200,246,FALSE)))</f>
        <v/>
      </c>
      <c r="W145" s="195" t="str">
        <f>IF(ISERROR(VLOOKUP($A145,parlvotes_lh!$A$11:$ZZ$200,266,FALSE))=TRUE,"",IF(VLOOKUP($A145,parlvotes_lh!$A$11:$ZZ$200,266,FALSE)=0,"",VLOOKUP($A145,parlvotes_lh!$A$11:$ZZ$200,266,FALSE)))</f>
        <v/>
      </c>
      <c r="X145" s="195" t="str">
        <f>IF(ISERROR(VLOOKUP($A145,parlvotes_lh!$A$11:$ZZ$200,286,FALSE))=TRUE,"",IF(VLOOKUP($A145,parlvotes_lh!$A$11:$ZZ$200,286,FALSE)=0,"",VLOOKUP($A145,parlvotes_lh!$A$11:$ZZ$200,286,FALSE)))</f>
        <v/>
      </c>
      <c r="Y145" s="195" t="str">
        <f>IF(ISERROR(VLOOKUP($A145,parlvotes_lh!$A$11:$ZZ$200,306,FALSE))=TRUE,"",IF(VLOOKUP($A145,parlvotes_lh!$A$11:$ZZ$200,306,FALSE)=0,"",VLOOKUP($A145,parlvotes_lh!$A$11:$ZZ$200,306,FALSE)))</f>
        <v/>
      </c>
      <c r="Z145" s="195" t="str">
        <f>IF(ISERROR(VLOOKUP($A145,parlvotes_lh!$A$11:$ZZ$200,326,FALSE))=TRUE,"",IF(VLOOKUP($A145,parlvotes_lh!$A$11:$ZZ$200,326,FALSE)=0,"",VLOOKUP($A145,parlvotes_lh!$A$11:$ZZ$200,326,FALSE)))</f>
        <v/>
      </c>
      <c r="AA145" s="195" t="str">
        <f>IF(ISERROR(VLOOKUP($A145,parlvotes_lh!$A$11:$ZZ$200,346,FALSE))=TRUE,"",IF(VLOOKUP($A145,parlvotes_lh!$A$11:$ZZ$200,346,FALSE)=0,"",VLOOKUP($A145,parlvotes_lh!$A$11:$ZZ$200,346,FALSE)))</f>
        <v/>
      </c>
      <c r="AB145" s="195" t="str">
        <f>IF(ISERROR(VLOOKUP($A145,parlvotes_lh!$A$11:$ZZ$200,366,FALSE))=TRUE,"",IF(VLOOKUP($A145,parlvotes_lh!$A$11:$ZZ$200,366,FALSE)=0,"",VLOOKUP($A145,parlvotes_lh!$A$11:$ZZ$200,366,FALSE)))</f>
        <v/>
      </c>
      <c r="AC145" s="195" t="str">
        <f>IF(ISERROR(VLOOKUP($A145,parlvotes_lh!$A$11:$ZZ$200,386,FALSE))=TRUE,"",IF(VLOOKUP($A145,parlvotes_lh!$A$11:$ZZ$200,386,FALSE)=0,"",VLOOKUP($A145,parlvotes_lh!$A$11:$ZZ$200,386,FALSE)))</f>
        <v/>
      </c>
    </row>
    <row r="146" spans="1:29" ht="13.5" customHeight="1">
      <c r="A146" s="189"/>
      <c r="B146" s="101" t="str">
        <f>IF(A146="","",MID(info_weblinks!$C$3,32,3))</f>
        <v/>
      </c>
      <c r="C146" s="101" t="str">
        <f>IF(info_parties!G146="","",info_parties!G146)</f>
        <v/>
      </c>
      <c r="D146" s="101" t="str">
        <f>IF(info_parties!K146="","",info_parties!K146)</f>
        <v/>
      </c>
      <c r="E146" s="101" t="str">
        <f>IF(info_parties!H146="","",info_parties!H146)</f>
        <v/>
      </c>
      <c r="F146" s="190" t="str">
        <f t="shared" si="16"/>
        <v/>
      </c>
      <c r="G146" s="191" t="str">
        <f t="shared" si="17"/>
        <v/>
      </c>
      <c r="H146" s="192" t="str">
        <f t="shared" si="18"/>
        <v/>
      </c>
      <c r="I146" s="193" t="str">
        <f t="shared" si="19"/>
        <v/>
      </c>
      <c r="J146" s="194" t="str">
        <f>IF(ISERROR(VLOOKUP($A146,parlvotes_lh!$A$11:$ZZ$200,6,FALSE))=TRUE,"",IF(VLOOKUP($A146,parlvotes_lh!$A$11:$ZZ$200,6,FALSE)=0,"",VLOOKUP($A146,parlvotes_lh!$A$11:$ZZ$200,6,FALSE)))</f>
        <v/>
      </c>
      <c r="K146" s="194" t="str">
        <f>IF(ISERROR(VLOOKUP($A146,parlvotes_lh!$A$11:$ZZ$200,26,FALSE))=TRUE,"",IF(VLOOKUP($A146,parlvotes_lh!$A$11:$ZZ$200,26,FALSE)=0,"",VLOOKUP($A146,parlvotes_lh!$A$11:$ZZ$200,26,FALSE)))</f>
        <v/>
      </c>
      <c r="L146" s="194" t="str">
        <f>IF(ISERROR(VLOOKUP($A146,parlvotes_lh!$A$11:$ZZ$200,46,FALSE))=TRUE,"",IF(VLOOKUP($A146,parlvotes_lh!$A$11:$ZZ$200,46,FALSE)=0,"",VLOOKUP($A146,parlvotes_lh!$A$11:$ZZ$200,46,FALSE)))</f>
        <v/>
      </c>
      <c r="M146" s="194" t="str">
        <f>IF(ISERROR(VLOOKUP($A146,parlvotes_lh!$A$11:$ZZ$200,66,FALSE))=TRUE,"",IF(VLOOKUP($A146,parlvotes_lh!$A$11:$ZZ$200,66,FALSE)=0,"",VLOOKUP($A146,parlvotes_lh!$A$11:$ZZ$200,66,FALSE)))</f>
        <v/>
      </c>
      <c r="N146" s="194" t="str">
        <f>IF(ISERROR(VLOOKUP($A146,parlvotes_lh!$A$11:$ZZ$200,86,FALSE))=TRUE,"",IF(VLOOKUP($A146,parlvotes_lh!$A$11:$ZZ$200,86,FALSE)=0,"",VLOOKUP($A146,parlvotes_lh!$A$11:$ZZ$200,86,FALSE)))</f>
        <v/>
      </c>
      <c r="O146" s="194" t="str">
        <f>IF(ISERROR(VLOOKUP($A146,parlvotes_lh!$A$11:$ZZ$200,106,FALSE))=TRUE,"",IF(VLOOKUP($A146,parlvotes_lh!$A$11:$ZZ$200,106,FALSE)=0,"",VLOOKUP($A146,parlvotes_lh!$A$11:$ZZ$200,106,FALSE)))</f>
        <v/>
      </c>
      <c r="P146" s="194" t="str">
        <f>IF(ISERROR(VLOOKUP($A146,parlvotes_lh!$A$11:$ZZ$200,126,FALSE))=TRUE,"",IF(VLOOKUP($A146,parlvotes_lh!$A$11:$ZZ$200,126,FALSE)=0,"",VLOOKUP($A146,parlvotes_lh!$A$11:$ZZ$200,126,FALSE)))</f>
        <v/>
      </c>
      <c r="Q146" s="195" t="str">
        <f>IF(ISERROR(VLOOKUP($A146,parlvotes_lh!$A$11:$ZZ$200,146,FALSE))=TRUE,"",IF(VLOOKUP($A146,parlvotes_lh!$A$11:$ZZ$200,146,FALSE)=0,"",VLOOKUP($A146,parlvotes_lh!$A$11:$ZZ$200,146,FALSE)))</f>
        <v/>
      </c>
      <c r="R146" s="195" t="str">
        <f>IF(ISERROR(VLOOKUP($A146,parlvotes_lh!$A$11:$ZZ$200,166,FALSE))=TRUE,"",IF(VLOOKUP($A146,parlvotes_lh!$A$11:$ZZ$200,166,FALSE)=0,"",VLOOKUP($A146,parlvotes_lh!$A$11:$ZZ$200,166,FALSE)))</f>
        <v/>
      </c>
      <c r="S146" s="195" t="str">
        <f>IF(ISERROR(VLOOKUP($A146,parlvotes_lh!$A$11:$ZZ$200,186,FALSE))=TRUE,"",IF(VLOOKUP($A146,parlvotes_lh!$A$11:$ZZ$200,186,FALSE)=0,"",VLOOKUP($A146,parlvotes_lh!$A$11:$ZZ$200,186,FALSE)))</f>
        <v/>
      </c>
      <c r="T146" s="195" t="str">
        <f>IF(ISERROR(VLOOKUP($A146,parlvotes_lh!$A$11:$ZZ$200,206,FALSE))=TRUE,"",IF(VLOOKUP($A146,parlvotes_lh!$A$11:$ZZ$200,206,FALSE)=0,"",VLOOKUP($A146,parlvotes_lh!$A$11:$ZZ$200,206,FALSE)))</f>
        <v/>
      </c>
      <c r="U146" s="195" t="str">
        <f>IF(ISERROR(VLOOKUP($A146,parlvotes_lh!$A$11:$ZZ$200,226,FALSE))=TRUE,"",IF(VLOOKUP($A146,parlvotes_lh!$A$11:$ZZ$200,226,FALSE)=0,"",VLOOKUP($A146,parlvotes_lh!$A$11:$ZZ$200,226,FALSE)))</f>
        <v/>
      </c>
      <c r="V146" s="195" t="str">
        <f>IF(ISERROR(VLOOKUP($A146,parlvotes_lh!$A$11:$ZZ$200,246,FALSE))=TRUE,"",IF(VLOOKUP($A146,parlvotes_lh!$A$11:$ZZ$200,246,FALSE)=0,"",VLOOKUP($A146,parlvotes_lh!$A$11:$ZZ$200,246,FALSE)))</f>
        <v/>
      </c>
      <c r="W146" s="195" t="str">
        <f>IF(ISERROR(VLOOKUP($A146,parlvotes_lh!$A$11:$ZZ$200,266,FALSE))=TRUE,"",IF(VLOOKUP($A146,parlvotes_lh!$A$11:$ZZ$200,266,FALSE)=0,"",VLOOKUP($A146,parlvotes_lh!$A$11:$ZZ$200,266,FALSE)))</f>
        <v/>
      </c>
      <c r="X146" s="195" t="str">
        <f>IF(ISERROR(VLOOKUP($A146,parlvotes_lh!$A$11:$ZZ$200,286,FALSE))=TRUE,"",IF(VLOOKUP($A146,parlvotes_lh!$A$11:$ZZ$200,286,FALSE)=0,"",VLOOKUP($A146,parlvotes_lh!$A$11:$ZZ$200,286,FALSE)))</f>
        <v/>
      </c>
      <c r="Y146" s="195" t="str">
        <f>IF(ISERROR(VLOOKUP($A146,parlvotes_lh!$A$11:$ZZ$200,306,FALSE))=TRUE,"",IF(VLOOKUP($A146,parlvotes_lh!$A$11:$ZZ$200,306,FALSE)=0,"",VLOOKUP($A146,parlvotes_lh!$A$11:$ZZ$200,306,FALSE)))</f>
        <v/>
      </c>
      <c r="Z146" s="195" t="str">
        <f>IF(ISERROR(VLOOKUP($A146,parlvotes_lh!$A$11:$ZZ$200,326,FALSE))=TRUE,"",IF(VLOOKUP($A146,parlvotes_lh!$A$11:$ZZ$200,326,FALSE)=0,"",VLOOKUP($A146,parlvotes_lh!$A$11:$ZZ$200,326,FALSE)))</f>
        <v/>
      </c>
      <c r="AA146" s="195" t="str">
        <f>IF(ISERROR(VLOOKUP($A146,parlvotes_lh!$A$11:$ZZ$200,346,FALSE))=TRUE,"",IF(VLOOKUP($A146,parlvotes_lh!$A$11:$ZZ$200,346,FALSE)=0,"",VLOOKUP($A146,parlvotes_lh!$A$11:$ZZ$200,346,FALSE)))</f>
        <v/>
      </c>
      <c r="AB146" s="195" t="str">
        <f>IF(ISERROR(VLOOKUP($A146,parlvotes_lh!$A$11:$ZZ$200,366,FALSE))=TRUE,"",IF(VLOOKUP($A146,parlvotes_lh!$A$11:$ZZ$200,366,FALSE)=0,"",VLOOKUP($A146,parlvotes_lh!$A$11:$ZZ$200,366,FALSE)))</f>
        <v/>
      </c>
      <c r="AC146" s="195" t="str">
        <f>IF(ISERROR(VLOOKUP($A146,parlvotes_lh!$A$11:$ZZ$200,386,FALSE))=TRUE,"",IF(VLOOKUP($A146,parlvotes_lh!$A$11:$ZZ$200,386,FALSE)=0,"",VLOOKUP($A146,parlvotes_lh!$A$11:$ZZ$200,386,FALSE)))</f>
        <v/>
      </c>
    </row>
    <row r="147" spans="1:29" ht="13.5" customHeight="1">
      <c r="A147" s="189"/>
      <c r="B147" s="101" t="str">
        <f>IF(A147="","",MID(info_weblinks!$C$3,32,3))</f>
        <v/>
      </c>
      <c r="C147" s="101" t="str">
        <f>IF(info_parties!G147="","",info_parties!G147)</f>
        <v/>
      </c>
      <c r="D147" s="101" t="str">
        <f>IF(info_parties!K147="","",info_parties!K147)</f>
        <v/>
      </c>
      <c r="E147" s="101" t="str">
        <f>IF(info_parties!H147="","",info_parties!H147)</f>
        <v/>
      </c>
      <c r="F147" s="190" t="str">
        <f t="shared" si="16"/>
        <v/>
      </c>
      <c r="G147" s="191" t="str">
        <f t="shared" si="17"/>
        <v/>
      </c>
      <c r="H147" s="192" t="str">
        <f t="shared" si="18"/>
        <v/>
      </c>
      <c r="I147" s="193" t="str">
        <f t="shared" si="19"/>
        <v/>
      </c>
      <c r="J147" s="194" t="str">
        <f>IF(ISERROR(VLOOKUP($A147,parlvotes_lh!$A$11:$ZZ$200,6,FALSE))=TRUE,"",IF(VLOOKUP($A147,parlvotes_lh!$A$11:$ZZ$200,6,FALSE)=0,"",VLOOKUP($A147,parlvotes_lh!$A$11:$ZZ$200,6,FALSE)))</f>
        <v/>
      </c>
      <c r="K147" s="194" t="str">
        <f>IF(ISERROR(VLOOKUP($A147,parlvotes_lh!$A$11:$ZZ$200,26,FALSE))=TRUE,"",IF(VLOOKUP($A147,parlvotes_lh!$A$11:$ZZ$200,26,FALSE)=0,"",VLOOKUP($A147,parlvotes_lh!$A$11:$ZZ$200,26,FALSE)))</f>
        <v/>
      </c>
      <c r="L147" s="194" t="str">
        <f>IF(ISERROR(VLOOKUP($A147,parlvotes_lh!$A$11:$ZZ$200,46,FALSE))=TRUE,"",IF(VLOOKUP($A147,parlvotes_lh!$A$11:$ZZ$200,46,FALSE)=0,"",VLOOKUP($A147,parlvotes_lh!$A$11:$ZZ$200,46,FALSE)))</f>
        <v/>
      </c>
      <c r="M147" s="194" t="str">
        <f>IF(ISERROR(VLOOKUP($A147,parlvotes_lh!$A$11:$ZZ$200,66,FALSE))=TRUE,"",IF(VLOOKUP($A147,parlvotes_lh!$A$11:$ZZ$200,66,FALSE)=0,"",VLOOKUP($A147,parlvotes_lh!$A$11:$ZZ$200,66,FALSE)))</f>
        <v/>
      </c>
      <c r="N147" s="194" t="str">
        <f>IF(ISERROR(VLOOKUP($A147,parlvotes_lh!$A$11:$ZZ$200,86,FALSE))=TRUE,"",IF(VLOOKUP($A147,parlvotes_lh!$A$11:$ZZ$200,86,FALSE)=0,"",VLOOKUP($A147,parlvotes_lh!$A$11:$ZZ$200,86,FALSE)))</f>
        <v/>
      </c>
      <c r="O147" s="194" t="str">
        <f>IF(ISERROR(VLOOKUP($A147,parlvotes_lh!$A$11:$ZZ$200,106,FALSE))=TRUE,"",IF(VLOOKUP($A147,parlvotes_lh!$A$11:$ZZ$200,106,FALSE)=0,"",VLOOKUP($A147,parlvotes_lh!$A$11:$ZZ$200,106,FALSE)))</f>
        <v/>
      </c>
      <c r="P147" s="194" t="str">
        <f>IF(ISERROR(VLOOKUP($A147,parlvotes_lh!$A$11:$ZZ$200,126,FALSE))=TRUE,"",IF(VLOOKUP($A147,parlvotes_lh!$A$11:$ZZ$200,126,FALSE)=0,"",VLOOKUP($A147,parlvotes_lh!$A$11:$ZZ$200,126,FALSE)))</f>
        <v/>
      </c>
      <c r="Q147" s="195" t="str">
        <f>IF(ISERROR(VLOOKUP($A147,parlvotes_lh!$A$11:$ZZ$200,146,FALSE))=TRUE,"",IF(VLOOKUP($A147,parlvotes_lh!$A$11:$ZZ$200,146,FALSE)=0,"",VLOOKUP($A147,parlvotes_lh!$A$11:$ZZ$200,146,FALSE)))</f>
        <v/>
      </c>
      <c r="R147" s="195" t="str">
        <f>IF(ISERROR(VLOOKUP($A147,parlvotes_lh!$A$11:$ZZ$200,166,FALSE))=TRUE,"",IF(VLOOKUP($A147,parlvotes_lh!$A$11:$ZZ$200,166,FALSE)=0,"",VLOOKUP($A147,parlvotes_lh!$A$11:$ZZ$200,166,FALSE)))</f>
        <v/>
      </c>
      <c r="S147" s="195" t="str">
        <f>IF(ISERROR(VLOOKUP($A147,parlvotes_lh!$A$11:$ZZ$200,186,FALSE))=TRUE,"",IF(VLOOKUP($A147,parlvotes_lh!$A$11:$ZZ$200,186,FALSE)=0,"",VLOOKUP($A147,parlvotes_lh!$A$11:$ZZ$200,186,FALSE)))</f>
        <v/>
      </c>
      <c r="T147" s="195" t="str">
        <f>IF(ISERROR(VLOOKUP($A147,parlvotes_lh!$A$11:$ZZ$200,206,FALSE))=TRUE,"",IF(VLOOKUP($A147,parlvotes_lh!$A$11:$ZZ$200,206,FALSE)=0,"",VLOOKUP($A147,parlvotes_lh!$A$11:$ZZ$200,206,FALSE)))</f>
        <v/>
      </c>
      <c r="U147" s="195" t="str">
        <f>IF(ISERROR(VLOOKUP($A147,parlvotes_lh!$A$11:$ZZ$200,226,FALSE))=TRUE,"",IF(VLOOKUP($A147,parlvotes_lh!$A$11:$ZZ$200,226,FALSE)=0,"",VLOOKUP($A147,parlvotes_lh!$A$11:$ZZ$200,226,FALSE)))</f>
        <v/>
      </c>
      <c r="V147" s="195" t="str">
        <f>IF(ISERROR(VLOOKUP($A147,parlvotes_lh!$A$11:$ZZ$200,246,FALSE))=TRUE,"",IF(VLOOKUP($A147,parlvotes_lh!$A$11:$ZZ$200,246,FALSE)=0,"",VLOOKUP($A147,parlvotes_lh!$A$11:$ZZ$200,246,FALSE)))</f>
        <v/>
      </c>
      <c r="W147" s="195" t="str">
        <f>IF(ISERROR(VLOOKUP($A147,parlvotes_lh!$A$11:$ZZ$200,266,FALSE))=TRUE,"",IF(VLOOKUP($A147,parlvotes_lh!$A$11:$ZZ$200,266,FALSE)=0,"",VLOOKUP($A147,parlvotes_lh!$A$11:$ZZ$200,266,FALSE)))</f>
        <v/>
      </c>
      <c r="X147" s="195" t="str">
        <f>IF(ISERROR(VLOOKUP($A147,parlvotes_lh!$A$11:$ZZ$200,286,FALSE))=TRUE,"",IF(VLOOKUP($A147,parlvotes_lh!$A$11:$ZZ$200,286,FALSE)=0,"",VLOOKUP($A147,parlvotes_lh!$A$11:$ZZ$200,286,FALSE)))</f>
        <v/>
      </c>
      <c r="Y147" s="195" t="str">
        <f>IF(ISERROR(VLOOKUP($A147,parlvotes_lh!$A$11:$ZZ$200,306,FALSE))=TRUE,"",IF(VLOOKUP($A147,parlvotes_lh!$A$11:$ZZ$200,306,FALSE)=0,"",VLOOKUP($A147,parlvotes_lh!$A$11:$ZZ$200,306,FALSE)))</f>
        <v/>
      </c>
      <c r="Z147" s="195" t="str">
        <f>IF(ISERROR(VLOOKUP($A147,parlvotes_lh!$A$11:$ZZ$200,326,FALSE))=TRUE,"",IF(VLOOKUP($A147,parlvotes_lh!$A$11:$ZZ$200,326,FALSE)=0,"",VLOOKUP($A147,parlvotes_lh!$A$11:$ZZ$200,326,FALSE)))</f>
        <v/>
      </c>
      <c r="AA147" s="195" t="str">
        <f>IF(ISERROR(VLOOKUP($A147,parlvotes_lh!$A$11:$ZZ$200,346,FALSE))=TRUE,"",IF(VLOOKUP($A147,parlvotes_lh!$A$11:$ZZ$200,346,FALSE)=0,"",VLOOKUP($A147,parlvotes_lh!$A$11:$ZZ$200,346,FALSE)))</f>
        <v/>
      </c>
      <c r="AB147" s="195" t="str">
        <f>IF(ISERROR(VLOOKUP($A147,parlvotes_lh!$A$11:$ZZ$200,366,FALSE))=TRUE,"",IF(VLOOKUP($A147,parlvotes_lh!$A$11:$ZZ$200,366,FALSE)=0,"",VLOOKUP($A147,parlvotes_lh!$A$11:$ZZ$200,366,FALSE)))</f>
        <v/>
      </c>
      <c r="AC147" s="195" t="str">
        <f>IF(ISERROR(VLOOKUP($A147,parlvotes_lh!$A$11:$ZZ$200,386,FALSE))=TRUE,"",IF(VLOOKUP($A147,parlvotes_lh!$A$11:$ZZ$200,386,FALSE)=0,"",VLOOKUP($A147,parlvotes_lh!$A$11:$ZZ$200,386,FALSE)))</f>
        <v/>
      </c>
    </row>
    <row r="148" spans="1:29" ht="13.5" customHeight="1">
      <c r="A148" s="189"/>
      <c r="B148" s="101" t="str">
        <f>IF(A148="","",MID(info_weblinks!$C$3,32,3))</f>
        <v/>
      </c>
      <c r="C148" s="101" t="str">
        <f>IF(info_parties!G148="","",info_parties!G148)</f>
        <v/>
      </c>
      <c r="D148" s="101" t="str">
        <f>IF(info_parties!K148="","",info_parties!K148)</f>
        <v/>
      </c>
      <c r="E148" s="101" t="str">
        <f>IF(info_parties!H148="","",info_parties!H148)</f>
        <v/>
      </c>
      <c r="F148" s="190" t="str">
        <f t="shared" si="16"/>
        <v/>
      </c>
      <c r="G148" s="191" t="str">
        <f t="shared" si="17"/>
        <v/>
      </c>
      <c r="H148" s="192" t="str">
        <f t="shared" si="18"/>
        <v/>
      </c>
      <c r="I148" s="193" t="str">
        <f t="shared" si="19"/>
        <v/>
      </c>
      <c r="J148" s="194" t="str">
        <f>IF(ISERROR(VLOOKUP($A148,parlvotes_lh!$A$11:$ZZ$200,6,FALSE))=TRUE,"",IF(VLOOKUP($A148,parlvotes_lh!$A$11:$ZZ$200,6,FALSE)=0,"",VLOOKUP($A148,parlvotes_lh!$A$11:$ZZ$200,6,FALSE)))</f>
        <v/>
      </c>
      <c r="K148" s="194" t="str">
        <f>IF(ISERROR(VLOOKUP($A148,parlvotes_lh!$A$11:$ZZ$200,26,FALSE))=TRUE,"",IF(VLOOKUP($A148,parlvotes_lh!$A$11:$ZZ$200,26,FALSE)=0,"",VLOOKUP($A148,parlvotes_lh!$A$11:$ZZ$200,26,FALSE)))</f>
        <v/>
      </c>
      <c r="L148" s="194" t="str">
        <f>IF(ISERROR(VLOOKUP($A148,parlvotes_lh!$A$11:$ZZ$200,46,FALSE))=TRUE,"",IF(VLOOKUP($A148,parlvotes_lh!$A$11:$ZZ$200,46,FALSE)=0,"",VLOOKUP($A148,parlvotes_lh!$A$11:$ZZ$200,46,FALSE)))</f>
        <v/>
      </c>
      <c r="M148" s="194" t="str">
        <f>IF(ISERROR(VLOOKUP($A148,parlvotes_lh!$A$11:$ZZ$200,66,FALSE))=TRUE,"",IF(VLOOKUP($A148,parlvotes_lh!$A$11:$ZZ$200,66,FALSE)=0,"",VLOOKUP($A148,parlvotes_lh!$A$11:$ZZ$200,66,FALSE)))</f>
        <v/>
      </c>
      <c r="N148" s="194" t="str">
        <f>IF(ISERROR(VLOOKUP($A148,parlvotes_lh!$A$11:$ZZ$200,86,FALSE))=TRUE,"",IF(VLOOKUP($A148,parlvotes_lh!$A$11:$ZZ$200,86,FALSE)=0,"",VLOOKUP($A148,parlvotes_lh!$A$11:$ZZ$200,86,FALSE)))</f>
        <v/>
      </c>
      <c r="O148" s="194" t="str">
        <f>IF(ISERROR(VLOOKUP($A148,parlvotes_lh!$A$11:$ZZ$200,106,FALSE))=TRUE,"",IF(VLOOKUP($A148,parlvotes_lh!$A$11:$ZZ$200,106,FALSE)=0,"",VLOOKUP($A148,parlvotes_lh!$A$11:$ZZ$200,106,FALSE)))</f>
        <v/>
      </c>
      <c r="P148" s="194" t="str">
        <f>IF(ISERROR(VLOOKUP($A148,parlvotes_lh!$A$11:$ZZ$200,126,FALSE))=TRUE,"",IF(VLOOKUP($A148,parlvotes_lh!$A$11:$ZZ$200,126,FALSE)=0,"",VLOOKUP($A148,parlvotes_lh!$A$11:$ZZ$200,126,FALSE)))</f>
        <v/>
      </c>
      <c r="Q148" s="195" t="str">
        <f>IF(ISERROR(VLOOKUP($A148,parlvotes_lh!$A$11:$ZZ$200,146,FALSE))=TRUE,"",IF(VLOOKUP($A148,parlvotes_lh!$A$11:$ZZ$200,146,FALSE)=0,"",VLOOKUP($A148,parlvotes_lh!$A$11:$ZZ$200,146,FALSE)))</f>
        <v/>
      </c>
      <c r="R148" s="195" t="str">
        <f>IF(ISERROR(VLOOKUP($A148,parlvotes_lh!$A$11:$ZZ$200,166,FALSE))=TRUE,"",IF(VLOOKUP($A148,parlvotes_lh!$A$11:$ZZ$200,166,FALSE)=0,"",VLOOKUP($A148,parlvotes_lh!$A$11:$ZZ$200,166,FALSE)))</f>
        <v/>
      </c>
      <c r="S148" s="195" t="str">
        <f>IF(ISERROR(VLOOKUP($A148,parlvotes_lh!$A$11:$ZZ$200,186,FALSE))=TRUE,"",IF(VLOOKUP($A148,parlvotes_lh!$A$11:$ZZ$200,186,FALSE)=0,"",VLOOKUP($A148,parlvotes_lh!$A$11:$ZZ$200,186,FALSE)))</f>
        <v/>
      </c>
      <c r="T148" s="195" t="str">
        <f>IF(ISERROR(VLOOKUP($A148,parlvotes_lh!$A$11:$ZZ$200,206,FALSE))=TRUE,"",IF(VLOOKUP($A148,parlvotes_lh!$A$11:$ZZ$200,206,FALSE)=0,"",VLOOKUP($A148,parlvotes_lh!$A$11:$ZZ$200,206,FALSE)))</f>
        <v/>
      </c>
      <c r="U148" s="195" t="str">
        <f>IF(ISERROR(VLOOKUP($A148,parlvotes_lh!$A$11:$ZZ$200,226,FALSE))=TRUE,"",IF(VLOOKUP($A148,parlvotes_lh!$A$11:$ZZ$200,226,FALSE)=0,"",VLOOKUP($A148,parlvotes_lh!$A$11:$ZZ$200,226,FALSE)))</f>
        <v/>
      </c>
      <c r="V148" s="195" t="str">
        <f>IF(ISERROR(VLOOKUP($A148,parlvotes_lh!$A$11:$ZZ$200,246,FALSE))=TRUE,"",IF(VLOOKUP($A148,parlvotes_lh!$A$11:$ZZ$200,246,FALSE)=0,"",VLOOKUP($A148,parlvotes_lh!$A$11:$ZZ$200,246,FALSE)))</f>
        <v/>
      </c>
      <c r="W148" s="195" t="str">
        <f>IF(ISERROR(VLOOKUP($A148,parlvotes_lh!$A$11:$ZZ$200,266,FALSE))=TRUE,"",IF(VLOOKUP($A148,parlvotes_lh!$A$11:$ZZ$200,266,FALSE)=0,"",VLOOKUP($A148,parlvotes_lh!$A$11:$ZZ$200,266,FALSE)))</f>
        <v/>
      </c>
      <c r="X148" s="195" t="str">
        <f>IF(ISERROR(VLOOKUP($A148,parlvotes_lh!$A$11:$ZZ$200,286,FALSE))=TRUE,"",IF(VLOOKUP($A148,parlvotes_lh!$A$11:$ZZ$200,286,FALSE)=0,"",VLOOKUP($A148,parlvotes_lh!$A$11:$ZZ$200,286,FALSE)))</f>
        <v/>
      </c>
      <c r="Y148" s="195" t="str">
        <f>IF(ISERROR(VLOOKUP($A148,parlvotes_lh!$A$11:$ZZ$200,306,FALSE))=TRUE,"",IF(VLOOKUP($A148,parlvotes_lh!$A$11:$ZZ$200,306,FALSE)=0,"",VLOOKUP($A148,parlvotes_lh!$A$11:$ZZ$200,306,FALSE)))</f>
        <v/>
      </c>
      <c r="Z148" s="195" t="str">
        <f>IF(ISERROR(VLOOKUP($A148,parlvotes_lh!$A$11:$ZZ$200,326,FALSE))=TRUE,"",IF(VLOOKUP($A148,parlvotes_lh!$A$11:$ZZ$200,326,FALSE)=0,"",VLOOKUP($A148,parlvotes_lh!$A$11:$ZZ$200,326,FALSE)))</f>
        <v/>
      </c>
      <c r="AA148" s="195" t="str">
        <f>IF(ISERROR(VLOOKUP($A148,parlvotes_lh!$A$11:$ZZ$200,346,FALSE))=TRUE,"",IF(VLOOKUP($A148,parlvotes_lh!$A$11:$ZZ$200,346,FALSE)=0,"",VLOOKUP($A148,parlvotes_lh!$A$11:$ZZ$200,346,FALSE)))</f>
        <v/>
      </c>
      <c r="AB148" s="195" t="str">
        <f>IF(ISERROR(VLOOKUP($A148,parlvotes_lh!$A$11:$ZZ$200,366,FALSE))=TRUE,"",IF(VLOOKUP($A148,parlvotes_lh!$A$11:$ZZ$200,366,FALSE)=0,"",VLOOKUP($A148,parlvotes_lh!$A$11:$ZZ$200,366,FALSE)))</f>
        <v/>
      </c>
      <c r="AC148" s="195" t="str">
        <f>IF(ISERROR(VLOOKUP($A148,parlvotes_lh!$A$11:$ZZ$200,386,FALSE))=TRUE,"",IF(VLOOKUP($A148,parlvotes_lh!$A$11:$ZZ$200,386,FALSE)=0,"",VLOOKUP($A148,parlvotes_lh!$A$11:$ZZ$200,386,FALSE)))</f>
        <v/>
      </c>
    </row>
    <row r="149" spans="1:29" ht="13.5" customHeight="1">
      <c r="A149" s="189"/>
      <c r="B149" s="101" t="str">
        <f>IF(A149="","",MID(info_weblinks!$C$3,32,3))</f>
        <v/>
      </c>
      <c r="C149" s="101" t="str">
        <f>IF(info_parties!G149="","",info_parties!G149)</f>
        <v/>
      </c>
      <c r="D149" s="101" t="str">
        <f>IF(info_parties!K149="","",info_parties!K149)</f>
        <v/>
      </c>
      <c r="E149" s="101" t="str">
        <f>IF(info_parties!H149="","",info_parties!H149)</f>
        <v/>
      </c>
      <c r="F149" s="190" t="str">
        <f t="shared" si="16"/>
        <v/>
      </c>
      <c r="G149" s="191" t="str">
        <f t="shared" si="17"/>
        <v/>
      </c>
      <c r="H149" s="192" t="str">
        <f t="shared" si="18"/>
        <v/>
      </c>
      <c r="I149" s="193" t="str">
        <f t="shared" si="19"/>
        <v/>
      </c>
      <c r="J149" s="194" t="str">
        <f>IF(ISERROR(VLOOKUP($A149,parlvotes_lh!$A$11:$ZZ$200,6,FALSE))=TRUE,"",IF(VLOOKUP($A149,parlvotes_lh!$A$11:$ZZ$200,6,FALSE)=0,"",VLOOKUP($A149,parlvotes_lh!$A$11:$ZZ$200,6,FALSE)))</f>
        <v/>
      </c>
      <c r="K149" s="194" t="str">
        <f>IF(ISERROR(VLOOKUP($A149,parlvotes_lh!$A$11:$ZZ$200,26,FALSE))=TRUE,"",IF(VLOOKUP($A149,parlvotes_lh!$A$11:$ZZ$200,26,FALSE)=0,"",VLOOKUP($A149,parlvotes_lh!$A$11:$ZZ$200,26,FALSE)))</f>
        <v/>
      </c>
      <c r="L149" s="194" t="str">
        <f>IF(ISERROR(VLOOKUP($A149,parlvotes_lh!$A$11:$ZZ$200,46,FALSE))=TRUE,"",IF(VLOOKUP($A149,parlvotes_lh!$A$11:$ZZ$200,46,FALSE)=0,"",VLOOKUP($A149,parlvotes_lh!$A$11:$ZZ$200,46,FALSE)))</f>
        <v/>
      </c>
      <c r="M149" s="194" t="str">
        <f>IF(ISERROR(VLOOKUP($A149,parlvotes_lh!$A$11:$ZZ$200,66,FALSE))=TRUE,"",IF(VLOOKUP($A149,parlvotes_lh!$A$11:$ZZ$200,66,FALSE)=0,"",VLOOKUP($A149,parlvotes_lh!$A$11:$ZZ$200,66,FALSE)))</f>
        <v/>
      </c>
      <c r="N149" s="194" t="str">
        <f>IF(ISERROR(VLOOKUP($A149,parlvotes_lh!$A$11:$ZZ$200,86,FALSE))=TRUE,"",IF(VLOOKUP($A149,parlvotes_lh!$A$11:$ZZ$200,86,FALSE)=0,"",VLOOKUP($A149,parlvotes_lh!$A$11:$ZZ$200,86,FALSE)))</f>
        <v/>
      </c>
      <c r="O149" s="194" t="str">
        <f>IF(ISERROR(VLOOKUP($A149,parlvotes_lh!$A$11:$ZZ$200,106,FALSE))=TRUE,"",IF(VLOOKUP($A149,parlvotes_lh!$A$11:$ZZ$200,106,FALSE)=0,"",VLOOKUP($A149,parlvotes_lh!$A$11:$ZZ$200,106,FALSE)))</f>
        <v/>
      </c>
      <c r="P149" s="194" t="str">
        <f>IF(ISERROR(VLOOKUP($A149,parlvotes_lh!$A$11:$ZZ$200,126,FALSE))=TRUE,"",IF(VLOOKUP($A149,parlvotes_lh!$A$11:$ZZ$200,126,FALSE)=0,"",VLOOKUP($A149,parlvotes_lh!$A$11:$ZZ$200,126,FALSE)))</f>
        <v/>
      </c>
      <c r="Q149" s="195" t="str">
        <f>IF(ISERROR(VLOOKUP($A149,parlvotes_lh!$A$11:$ZZ$200,146,FALSE))=TRUE,"",IF(VLOOKUP($A149,parlvotes_lh!$A$11:$ZZ$200,146,FALSE)=0,"",VLOOKUP($A149,parlvotes_lh!$A$11:$ZZ$200,146,FALSE)))</f>
        <v/>
      </c>
      <c r="R149" s="195" t="str">
        <f>IF(ISERROR(VLOOKUP($A149,parlvotes_lh!$A$11:$ZZ$200,166,FALSE))=TRUE,"",IF(VLOOKUP($A149,parlvotes_lh!$A$11:$ZZ$200,166,FALSE)=0,"",VLOOKUP($A149,parlvotes_lh!$A$11:$ZZ$200,166,FALSE)))</f>
        <v/>
      </c>
      <c r="S149" s="195" t="str">
        <f>IF(ISERROR(VLOOKUP($A149,parlvotes_lh!$A$11:$ZZ$200,186,FALSE))=TRUE,"",IF(VLOOKUP($A149,parlvotes_lh!$A$11:$ZZ$200,186,FALSE)=0,"",VLOOKUP($A149,parlvotes_lh!$A$11:$ZZ$200,186,FALSE)))</f>
        <v/>
      </c>
      <c r="T149" s="195" t="str">
        <f>IF(ISERROR(VLOOKUP($A149,parlvotes_lh!$A$11:$ZZ$200,206,FALSE))=TRUE,"",IF(VLOOKUP($A149,parlvotes_lh!$A$11:$ZZ$200,206,FALSE)=0,"",VLOOKUP($A149,parlvotes_lh!$A$11:$ZZ$200,206,FALSE)))</f>
        <v/>
      </c>
      <c r="U149" s="195" t="str">
        <f>IF(ISERROR(VLOOKUP($A149,parlvotes_lh!$A$11:$ZZ$200,226,FALSE))=TRUE,"",IF(VLOOKUP($A149,parlvotes_lh!$A$11:$ZZ$200,226,FALSE)=0,"",VLOOKUP($A149,parlvotes_lh!$A$11:$ZZ$200,226,FALSE)))</f>
        <v/>
      </c>
      <c r="V149" s="195" t="str">
        <f>IF(ISERROR(VLOOKUP($A149,parlvotes_lh!$A$11:$ZZ$200,246,FALSE))=TRUE,"",IF(VLOOKUP($A149,parlvotes_lh!$A$11:$ZZ$200,246,FALSE)=0,"",VLOOKUP($A149,parlvotes_lh!$A$11:$ZZ$200,246,FALSE)))</f>
        <v/>
      </c>
      <c r="W149" s="195" t="str">
        <f>IF(ISERROR(VLOOKUP($A149,parlvotes_lh!$A$11:$ZZ$200,266,FALSE))=TRUE,"",IF(VLOOKUP($A149,parlvotes_lh!$A$11:$ZZ$200,266,FALSE)=0,"",VLOOKUP($A149,parlvotes_lh!$A$11:$ZZ$200,266,FALSE)))</f>
        <v/>
      </c>
      <c r="X149" s="195" t="str">
        <f>IF(ISERROR(VLOOKUP($A149,parlvotes_lh!$A$11:$ZZ$200,286,FALSE))=TRUE,"",IF(VLOOKUP($A149,parlvotes_lh!$A$11:$ZZ$200,286,FALSE)=0,"",VLOOKUP($A149,parlvotes_lh!$A$11:$ZZ$200,286,FALSE)))</f>
        <v/>
      </c>
      <c r="Y149" s="195" t="str">
        <f>IF(ISERROR(VLOOKUP($A149,parlvotes_lh!$A$11:$ZZ$200,306,FALSE))=TRUE,"",IF(VLOOKUP($A149,parlvotes_lh!$A$11:$ZZ$200,306,FALSE)=0,"",VLOOKUP($A149,parlvotes_lh!$A$11:$ZZ$200,306,FALSE)))</f>
        <v/>
      </c>
      <c r="Z149" s="195" t="str">
        <f>IF(ISERROR(VLOOKUP($A149,parlvotes_lh!$A$11:$ZZ$200,326,FALSE))=TRUE,"",IF(VLOOKUP($A149,parlvotes_lh!$A$11:$ZZ$200,326,FALSE)=0,"",VLOOKUP($A149,parlvotes_lh!$A$11:$ZZ$200,326,FALSE)))</f>
        <v/>
      </c>
      <c r="AA149" s="195" t="str">
        <f>IF(ISERROR(VLOOKUP($A149,parlvotes_lh!$A$11:$ZZ$200,346,FALSE))=TRUE,"",IF(VLOOKUP($A149,parlvotes_lh!$A$11:$ZZ$200,346,FALSE)=0,"",VLOOKUP($A149,parlvotes_lh!$A$11:$ZZ$200,346,FALSE)))</f>
        <v/>
      </c>
      <c r="AB149" s="195" t="str">
        <f>IF(ISERROR(VLOOKUP($A149,parlvotes_lh!$A$11:$ZZ$200,366,FALSE))=TRUE,"",IF(VLOOKUP($A149,parlvotes_lh!$A$11:$ZZ$200,366,FALSE)=0,"",VLOOKUP($A149,parlvotes_lh!$A$11:$ZZ$200,366,FALSE)))</f>
        <v/>
      </c>
      <c r="AC149" s="195" t="str">
        <f>IF(ISERROR(VLOOKUP($A149,parlvotes_lh!$A$11:$ZZ$200,386,FALSE))=TRUE,"",IF(VLOOKUP($A149,parlvotes_lh!$A$11:$ZZ$200,386,FALSE)=0,"",VLOOKUP($A149,parlvotes_lh!$A$11:$ZZ$200,386,FALSE)))</f>
        <v/>
      </c>
    </row>
    <row r="150" spans="1:29" ht="13.5" customHeight="1">
      <c r="A150" s="189"/>
      <c r="B150" s="101" t="str">
        <f>IF(A150="","",MID(info_weblinks!$C$3,32,3))</f>
        <v/>
      </c>
      <c r="C150" s="101" t="str">
        <f>IF(info_parties!G150="","",info_parties!G150)</f>
        <v/>
      </c>
      <c r="D150" s="101" t="str">
        <f>IF(info_parties!K150="","",info_parties!K150)</f>
        <v/>
      </c>
      <c r="E150" s="101" t="str">
        <f>IF(info_parties!H150="","",info_parties!H150)</f>
        <v/>
      </c>
      <c r="F150" s="190" t="str">
        <f t="shared" si="16"/>
        <v/>
      </c>
      <c r="G150" s="191" t="str">
        <f t="shared" si="17"/>
        <v/>
      </c>
      <c r="H150" s="192" t="str">
        <f t="shared" si="18"/>
        <v/>
      </c>
      <c r="I150" s="193" t="str">
        <f t="shared" si="19"/>
        <v/>
      </c>
      <c r="J150" s="194" t="str">
        <f>IF(ISERROR(VLOOKUP($A150,parlvotes_lh!$A$11:$ZZ$200,6,FALSE))=TRUE,"",IF(VLOOKUP($A150,parlvotes_lh!$A$11:$ZZ$200,6,FALSE)=0,"",VLOOKUP($A150,parlvotes_lh!$A$11:$ZZ$200,6,FALSE)))</f>
        <v/>
      </c>
      <c r="K150" s="194" t="str">
        <f>IF(ISERROR(VLOOKUP($A150,parlvotes_lh!$A$11:$ZZ$200,26,FALSE))=TRUE,"",IF(VLOOKUP($A150,parlvotes_lh!$A$11:$ZZ$200,26,FALSE)=0,"",VLOOKUP($A150,parlvotes_lh!$A$11:$ZZ$200,26,FALSE)))</f>
        <v/>
      </c>
      <c r="L150" s="194" t="str">
        <f>IF(ISERROR(VLOOKUP($A150,parlvotes_lh!$A$11:$ZZ$200,46,FALSE))=TRUE,"",IF(VLOOKUP($A150,parlvotes_lh!$A$11:$ZZ$200,46,FALSE)=0,"",VLOOKUP($A150,parlvotes_lh!$A$11:$ZZ$200,46,FALSE)))</f>
        <v/>
      </c>
      <c r="M150" s="194" t="str">
        <f>IF(ISERROR(VLOOKUP($A150,parlvotes_lh!$A$11:$ZZ$200,66,FALSE))=TRUE,"",IF(VLOOKUP($A150,parlvotes_lh!$A$11:$ZZ$200,66,FALSE)=0,"",VLOOKUP($A150,parlvotes_lh!$A$11:$ZZ$200,66,FALSE)))</f>
        <v/>
      </c>
      <c r="N150" s="194" t="str">
        <f>IF(ISERROR(VLOOKUP($A150,parlvotes_lh!$A$11:$ZZ$200,86,FALSE))=TRUE,"",IF(VLOOKUP($A150,parlvotes_lh!$A$11:$ZZ$200,86,FALSE)=0,"",VLOOKUP($A150,parlvotes_lh!$A$11:$ZZ$200,86,FALSE)))</f>
        <v/>
      </c>
      <c r="O150" s="194" t="str">
        <f>IF(ISERROR(VLOOKUP($A150,parlvotes_lh!$A$11:$ZZ$200,106,FALSE))=TRUE,"",IF(VLOOKUP($A150,parlvotes_lh!$A$11:$ZZ$200,106,FALSE)=0,"",VLOOKUP($A150,parlvotes_lh!$A$11:$ZZ$200,106,FALSE)))</f>
        <v/>
      </c>
      <c r="P150" s="194" t="str">
        <f>IF(ISERROR(VLOOKUP($A150,parlvotes_lh!$A$11:$ZZ$200,126,FALSE))=TRUE,"",IF(VLOOKUP($A150,parlvotes_lh!$A$11:$ZZ$200,126,FALSE)=0,"",VLOOKUP($A150,parlvotes_lh!$A$11:$ZZ$200,126,FALSE)))</f>
        <v/>
      </c>
      <c r="Q150" s="195" t="str">
        <f>IF(ISERROR(VLOOKUP($A150,parlvotes_lh!$A$11:$ZZ$200,146,FALSE))=TRUE,"",IF(VLOOKUP($A150,parlvotes_lh!$A$11:$ZZ$200,146,FALSE)=0,"",VLOOKUP($A150,parlvotes_lh!$A$11:$ZZ$200,146,FALSE)))</f>
        <v/>
      </c>
      <c r="R150" s="195" t="str">
        <f>IF(ISERROR(VLOOKUP($A150,parlvotes_lh!$A$11:$ZZ$200,166,FALSE))=TRUE,"",IF(VLOOKUP($A150,parlvotes_lh!$A$11:$ZZ$200,166,FALSE)=0,"",VLOOKUP($A150,parlvotes_lh!$A$11:$ZZ$200,166,FALSE)))</f>
        <v/>
      </c>
      <c r="S150" s="195" t="str">
        <f>IF(ISERROR(VLOOKUP($A150,parlvotes_lh!$A$11:$ZZ$200,186,FALSE))=TRUE,"",IF(VLOOKUP($A150,parlvotes_lh!$A$11:$ZZ$200,186,FALSE)=0,"",VLOOKUP($A150,parlvotes_lh!$A$11:$ZZ$200,186,FALSE)))</f>
        <v/>
      </c>
      <c r="T150" s="195" t="str">
        <f>IF(ISERROR(VLOOKUP($A150,parlvotes_lh!$A$11:$ZZ$200,206,FALSE))=TRUE,"",IF(VLOOKUP($A150,parlvotes_lh!$A$11:$ZZ$200,206,FALSE)=0,"",VLOOKUP($A150,parlvotes_lh!$A$11:$ZZ$200,206,FALSE)))</f>
        <v/>
      </c>
      <c r="U150" s="195" t="str">
        <f>IF(ISERROR(VLOOKUP($A150,parlvotes_lh!$A$11:$ZZ$200,226,FALSE))=TRUE,"",IF(VLOOKUP($A150,parlvotes_lh!$A$11:$ZZ$200,226,FALSE)=0,"",VLOOKUP($A150,parlvotes_lh!$A$11:$ZZ$200,226,FALSE)))</f>
        <v/>
      </c>
      <c r="V150" s="195" t="str">
        <f>IF(ISERROR(VLOOKUP($A150,parlvotes_lh!$A$11:$ZZ$200,246,FALSE))=TRUE,"",IF(VLOOKUP($A150,parlvotes_lh!$A$11:$ZZ$200,246,FALSE)=0,"",VLOOKUP($A150,parlvotes_lh!$A$11:$ZZ$200,246,FALSE)))</f>
        <v/>
      </c>
      <c r="W150" s="195" t="str">
        <f>IF(ISERROR(VLOOKUP($A150,parlvotes_lh!$A$11:$ZZ$200,266,FALSE))=TRUE,"",IF(VLOOKUP($A150,parlvotes_lh!$A$11:$ZZ$200,266,FALSE)=0,"",VLOOKUP($A150,parlvotes_lh!$A$11:$ZZ$200,266,FALSE)))</f>
        <v/>
      </c>
      <c r="X150" s="195" t="str">
        <f>IF(ISERROR(VLOOKUP($A150,parlvotes_lh!$A$11:$ZZ$200,286,FALSE))=TRUE,"",IF(VLOOKUP($A150,parlvotes_lh!$A$11:$ZZ$200,286,FALSE)=0,"",VLOOKUP($A150,parlvotes_lh!$A$11:$ZZ$200,286,FALSE)))</f>
        <v/>
      </c>
      <c r="Y150" s="195" t="str">
        <f>IF(ISERROR(VLOOKUP($A150,parlvotes_lh!$A$11:$ZZ$200,306,FALSE))=TRUE,"",IF(VLOOKUP($A150,parlvotes_lh!$A$11:$ZZ$200,306,FALSE)=0,"",VLOOKUP($A150,parlvotes_lh!$A$11:$ZZ$200,306,FALSE)))</f>
        <v/>
      </c>
      <c r="Z150" s="195" t="str">
        <f>IF(ISERROR(VLOOKUP($A150,parlvotes_lh!$A$11:$ZZ$200,326,FALSE))=TRUE,"",IF(VLOOKUP($A150,parlvotes_lh!$A$11:$ZZ$200,326,FALSE)=0,"",VLOOKUP($A150,parlvotes_lh!$A$11:$ZZ$200,326,FALSE)))</f>
        <v/>
      </c>
      <c r="AA150" s="195" t="str">
        <f>IF(ISERROR(VLOOKUP($A150,parlvotes_lh!$A$11:$ZZ$200,346,FALSE))=TRUE,"",IF(VLOOKUP($A150,parlvotes_lh!$A$11:$ZZ$200,346,FALSE)=0,"",VLOOKUP($A150,parlvotes_lh!$A$11:$ZZ$200,346,FALSE)))</f>
        <v/>
      </c>
      <c r="AB150" s="195" t="str">
        <f>IF(ISERROR(VLOOKUP($A150,parlvotes_lh!$A$11:$ZZ$200,366,FALSE))=TRUE,"",IF(VLOOKUP($A150,parlvotes_lh!$A$11:$ZZ$200,366,FALSE)=0,"",VLOOKUP($A150,parlvotes_lh!$A$11:$ZZ$200,366,FALSE)))</f>
        <v/>
      </c>
      <c r="AC150" s="195" t="str">
        <f>IF(ISERROR(VLOOKUP($A150,parlvotes_lh!$A$11:$ZZ$200,386,FALSE))=TRUE,"",IF(VLOOKUP($A150,parlvotes_lh!$A$11:$ZZ$200,386,FALSE)=0,"",VLOOKUP($A150,parlvotes_lh!$A$11:$ZZ$200,386,FALSE)))</f>
        <v/>
      </c>
    </row>
    <row r="151" spans="1:29" ht="13.5" customHeight="1">
      <c r="A151" s="189"/>
      <c r="B151" s="101" t="str">
        <f>IF(A151="","",MID(info_weblinks!$C$3,32,3))</f>
        <v/>
      </c>
      <c r="C151" s="101" t="str">
        <f>IF(info_parties!G151="","",info_parties!G151)</f>
        <v/>
      </c>
      <c r="D151" s="101" t="str">
        <f>IF(info_parties!K151="","",info_parties!K151)</f>
        <v/>
      </c>
      <c r="E151" s="101" t="str">
        <f>IF(info_parties!H151="","",info_parties!H151)</f>
        <v/>
      </c>
      <c r="F151" s="190" t="str">
        <f t="shared" si="16"/>
        <v/>
      </c>
      <c r="G151" s="191" t="str">
        <f t="shared" si="17"/>
        <v/>
      </c>
      <c r="H151" s="192" t="str">
        <f t="shared" si="18"/>
        <v/>
      </c>
      <c r="I151" s="193" t="str">
        <f t="shared" si="19"/>
        <v/>
      </c>
      <c r="J151" s="194" t="str">
        <f>IF(ISERROR(VLOOKUP($A151,parlvotes_lh!$A$11:$ZZ$200,6,FALSE))=TRUE,"",IF(VLOOKUP($A151,parlvotes_lh!$A$11:$ZZ$200,6,FALSE)=0,"",VLOOKUP($A151,parlvotes_lh!$A$11:$ZZ$200,6,FALSE)))</f>
        <v/>
      </c>
      <c r="K151" s="194" t="str">
        <f>IF(ISERROR(VLOOKUP($A151,parlvotes_lh!$A$11:$ZZ$200,26,FALSE))=TRUE,"",IF(VLOOKUP($A151,parlvotes_lh!$A$11:$ZZ$200,26,FALSE)=0,"",VLOOKUP($A151,parlvotes_lh!$A$11:$ZZ$200,26,FALSE)))</f>
        <v/>
      </c>
      <c r="L151" s="194" t="str">
        <f>IF(ISERROR(VLOOKUP($A151,parlvotes_lh!$A$11:$ZZ$200,46,FALSE))=TRUE,"",IF(VLOOKUP($A151,parlvotes_lh!$A$11:$ZZ$200,46,FALSE)=0,"",VLOOKUP($A151,parlvotes_lh!$A$11:$ZZ$200,46,FALSE)))</f>
        <v/>
      </c>
      <c r="M151" s="194" t="str">
        <f>IF(ISERROR(VLOOKUP($A151,parlvotes_lh!$A$11:$ZZ$200,66,FALSE))=TRUE,"",IF(VLOOKUP($A151,parlvotes_lh!$A$11:$ZZ$200,66,FALSE)=0,"",VLOOKUP($A151,parlvotes_lh!$A$11:$ZZ$200,66,FALSE)))</f>
        <v/>
      </c>
      <c r="N151" s="194" t="str">
        <f>IF(ISERROR(VLOOKUP($A151,parlvotes_lh!$A$11:$ZZ$200,86,FALSE))=TRUE,"",IF(VLOOKUP($A151,parlvotes_lh!$A$11:$ZZ$200,86,FALSE)=0,"",VLOOKUP($A151,parlvotes_lh!$A$11:$ZZ$200,86,FALSE)))</f>
        <v/>
      </c>
      <c r="O151" s="194" t="str">
        <f>IF(ISERROR(VLOOKUP($A151,parlvotes_lh!$A$11:$ZZ$200,106,FALSE))=TRUE,"",IF(VLOOKUP($A151,parlvotes_lh!$A$11:$ZZ$200,106,FALSE)=0,"",VLOOKUP($A151,parlvotes_lh!$A$11:$ZZ$200,106,FALSE)))</f>
        <v/>
      </c>
      <c r="P151" s="194" t="str">
        <f>IF(ISERROR(VLOOKUP($A151,parlvotes_lh!$A$11:$ZZ$200,126,FALSE))=TRUE,"",IF(VLOOKUP($A151,parlvotes_lh!$A$11:$ZZ$200,126,FALSE)=0,"",VLOOKUP($A151,parlvotes_lh!$A$11:$ZZ$200,126,FALSE)))</f>
        <v/>
      </c>
      <c r="Q151" s="195" t="str">
        <f>IF(ISERROR(VLOOKUP($A151,parlvotes_lh!$A$11:$ZZ$200,146,FALSE))=TRUE,"",IF(VLOOKUP($A151,parlvotes_lh!$A$11:$ZZ$200,146,FALSE)=0,"",VLOOKUP($A151,parlvotes_lh!$A$11:$ZZ$200,146,FALSE)))</f>
        <v/>
      </c>
      <c r="R151" s="195" t="str">
        <f>IF(ISERROR(VLOOKUP($A151,parlvotes_lh!$A$11:$ZZ$200,166,FALSE))=TRUE,"",IF(VLOOKUP($A151,parlvotes_lh!$A$11:$ZZ$200,166,FALSE)=0,"",VLOOKUP($A151,parlvotes_lh!$A$11:$ZZ$200,166,FALSE)))</f>
        <v/>
      </c>
      <c r="S151" s="195" t="str">
        <f>IF(ISERROR(VLOOKUP($A151,parlvotes_lh!$A$11:$ZZ$200,186,FALSE))=TRUE,"",IF(VLOOKUP($A151,parlvotes_lh!$A$11:$ZZ$200,186,FALSE)=0,"",VLOOKUP($A151,parlvotes_lh!$A$11:$ZZ$200,186,FALSE)))</f>
        <v/>
      </c>
      <c r="T151" s="195" t="str">
        <f>IF(ISERROR(VLOOKUP($A151,parlvotes_lh!$A$11:$ZZ$200,206,FALSE))=TRUE,"",IF(VLOOKUP($A151,parlvotes_lh!$A$11:$ZZ$200,206,FALSE)=0,"",VLOOKUP($A151,parlvotes_lh!$A$11:$ZZ$200,206,FALSE)))</f>
        <v/>
      </c>
      <c r="U151" s="195" t="str">
        <f>IF(ISERROR(VLOOKUP($A151,parlvotes_lh!$A$11:$ZZ$200,226,FALSE))=TRUE,"",IF(VLOOKUP($A151,parlvotes_lh!$A$11:$ZZ$200,226,FALSE)=0,"",VLOOKUP($A151,parlvotes_lh!$A$11:$ZZ$200,226,FALSE)))</f>
        <v/>
      </c>
      <c r="V151" s="195" t="str">
        <f>IF(ISERROR(VLOOKUP($A151,parlvotes_lh!$A$11:$ZZ$200,246,FALSE))=TRUE,"",IF(VLOOKUP($A151,parlvotes_lh!$A$11:$ZZ$200,246,FALSE)=0,"",VLOOKUP($A151,parlvotes_lh!$A$11:$ZZ$200,246,FALSE)))</f>
        <v/>
      </c>
      <c r="W151" s="195" t="str">
        <f>IF(ISERROR(VLOOKUP($A151,parlvotes_lh!$A$11:$ZZ$200,266,FALSE))=TRUE,"",IF(VLOOKUP($A151,parlvotes_lh!$A$11:$ZZ$200,266,FALSE)=0,"",VLOOKUP($A151,parlvotes_lh!$A$11:$ZZ$200,266,FALSE)))</f>
        <v/>
      </c>
      <c r="X151" s="195" t="str">
        <f>IF(ISERROR(VLOOKUP($A151,parlvotes_lh!$A$11:$ZZ$200,286,FALSE))=TRUE,"",IF(VLOOKUP($A151,parlvotes_lh!$A$11:$ZZ$200,286,FALSE)=0,"",VLOOKUP($A151,parlvotes_lh!$A$11:$ZZ$200,286,FALSE)))</f>
        <v/>
      </c>
      <c r="Y151" s="195" t="str">
        <f>IF(ISERROR(VLOOKUP($A151,parlvotes_lh!$A$11:$ZZ$200,306,FALSE))=TRUE,"",IF(VLOOKUP($A151,parlvotes_lh!$A$11:$ZZ$200,306,FALSE)=0,"",VLOOKUP($A151,parlvotes_lh!$A$11:$ZZ$200,306,FALSE)))</f>
        <v/>
      </c>
      <c r="Z151" s="195" t="str">
        <f>IF(ISERROR(VLOOKUP($A151,parlvotes_lh!$A$11:$ZZ$200,326,FALSE))=TRUE,"",IF(VLOOKUP($A151,parlvotes_lh!$A$11:$ZZ$200,326,FALSE)=0,"",VLOOKUP($A151,parlvotes_lh!$A$11:$ZZ$200,326,FALSE)))</f>
        <v/>
      </c>
      <c r="AA151" s="195" t="str">
        <f>IF(ISERROR(VLOOKUP($A151,parlvotes_lh!$A$11:$ZZ$200,346,FALSE))=TRUE,"",IF(VLOOKUP($A151,parlvotes_lh!$A$11:$ZZ$200,346,FALSE)=0,"",VLOOKUP($A151,parlvotes_lh!$A$11:$ZZ$200,346,FALSE)))</f>
        <v/>
      </c>
      <c r="AB151" s="195" t="str">
        <f>IF(ISERROR(VLOOKUP($A151,parlvotes_lh!$A$11:$ZZ$200,366,FALSE))=TRUE,"",IF(VLOOKUP($A151,parlvotes_lh!$A$11:$ZZ$200,366,FALSE)=0,"",VLOOKUP($A151,parlvotes_lh!$A$11:$ZZ$200,366,FALSE)))</f>
        <v/>
      </c>
      <c r="AC151" s="195" t="str">
        <f>IF(ISERROR(VLOOKUP($A151,parlvotes_lh!$A$11:$ZZ$200,386,FALSE))=TRUE,"",IF(VLOOKUP($A151,parlvotes_lh!$A$11:$ZZ$200,386,FALSE)=0,"",VLOOKUP($A151,parlvotes_lh!$A$11:$ZZ$200,386,FALSE)))</f>
        <v/>
      </c>
    </row>
    <row r="152" spans="1:29" ht="13.5" customHeight="1">
      <c r="A152" s="189"/>
      <c r="B152" s="101" t="str">
        <f>IF(A152="","",MID(info_weblinks!$C$3,32,3))</f>
        <v/>
      </c>
      <c r="C152" s="101" t="str">
        <f>IF(info_parties!G152="","",info_parties!G152)</f>
        <v/>
      </c>
      <c r="D152" s="101" t="str">
        <f>IF(info_parties!K152="","",info_parties!K152)</f>
        <v/>
      </c>
      <c r="E152" s="101" t="str">
        <f>IF(info_parties!H152="","",info_parties!H152)</f>
        <v/>
      </c>
      <c r="F152" s="190" t="str">
        <f t="shared" si="16"/>
        <v/>
      </c>
      <c r="G152" s="191" t="str">
        <f t="shared" si="17"/>
        <v/>
      </c>
      <c r="H152" s="192" t="str">
        <f t="shared" si="18"/>
        <v/>
      </c>
      <c r="I152" s="193" t="str">
        <f t="shared" si="19"/>
        <v/>
      </c>
      <c r="J152" s="194" t="str">
        <f>IF(ISERROR(VLOOKUP($A152,parlvotes_lh!$A$11:$ZZ$200,6,FALSE))=TRUE,"",IF(VLOOKUP($A152,parlvotes_lh!$A$11:$ZZ$200,6,FALSE)=0,"",VLOOKUP($A152,parlvotes_lh!$A$11:$ZZ$200,6,FALSE)))</f>
        <v/>
      </c>
      <c r="K152" s="194" t="str">
        <f>IF(ISERROR(VLOOKUP($A152,parlvotes_lh!$A$11:$ZZ$200,26,FALSE))=TRUE,"",IF(VLOOKUP($A152,parlvotes_lh!$A$11:$ZZ$200,26,FALSE)=0,"",VLOOKUP($A152,parlvotes_lh!$A$11:$ZZ$200,26,FALSE)))</f>
        <v/>
      </c>
      <c r="L152" s="194" t="str">
        <f>IF(ISERROR(VLOOKUP($A152,parlvotes_lh!$A$11:$ZZ$200,46,FALSE))=TRUE,"",IF(VLOOKUP($A152,parlvotes_lh!$A$11:$ZZ$200,46,FALSE)=0,"",VLOOKUP($A152,parlvotes_lh!$A$11:$ZZ$200,46,FALSE)))</f>
        <v/>
      </c>
      <c r="M152" s="194" t="str">
        <f>IF(ISERROR(VLOOKUP($A152,parlvotes_lh!$A$11:$ZZ$200,66,FALSE))=TRUE,"",IF(VLOOKUP($A152,parlvotes_lh!$A$11:$ZZ$200,66,FALSE)=0,"",VLOOKUP($A152,parlvotes_lh!$A$11:$ZZ$200,66,FALSE)))</f>
        <v/>
      </c>
      <c r="N152" s="194" t="str">
        <f>IF(ISERROR(VLOOKUP($A152,parlvotes_lh!$A$11:$ZZ$200,86,FALSE))=TRUE,"",IF(VLOOKUP($A152,parlvotes_lh!$A$11:$ZZ$200,86,FALSE)=0,"",VLOOKUP($A152,parlvotes_lh!$A$11:$ZZ$200,86,FALSE)))</f>
        <v/>
      </c>
      <c r="O152" s="194" t="str">
        <f>IF(ISERROR(VLOOKUP($A152,parlvotes_lh!$A$11:$ZZ$200,106,FALSE))=TRUE,"",IF(VLOOKUP($A152,parlvotes_lh!$A$11:$ZZ$200,106,FALSE)=0,"",VLOOKUP($A152,parlvotes_lh!$A$11:$ZZ$200,106,FALSE)))</f>
        <v/>
      </c>
      <c r="P152" s="194" t="str">
        <f>IF(ISERROR(VLOOKUP($A152,parlvotes_lh!$A$11:$ZZ$200,126,FALSE))=TRUE,"",IF(VLOOKUP($A152,parlvotes_lh!$A$11:$ZZ$200,126,FALSE)=0,"",VLOOKUP($A152,parlvotes_lh!$A$11:$ZZ$200,126,FALSE)))</f>
        <v/>
      </c>
      <c r="Q152" s="195" t="str">
        <f>IF(ISERROR(VLOOKUP($A152,parlvotes_lh!$A$11:$ZZ$200,146,FALSE))=TRUE,"",IF(VLOOKUP($A152,parlvotes_lh!$A$11:$ZZ$200,146,FALSE)=0,"",VLOOKUP($A152,parlvotes_lh!$A$11:$ZZ$200,146,FALSE)))</f>
        <v/>
      </c>
      <c r="R152" s="195" t="str">
        <f>IF(ISERROR(VLOOKUP($A152,parlvotes_lh!$A$11:$ZZ$200,166,FALSE))=TRUE,"",IF(VLOOKUP($A152,parlvotes_lh!$A$11:$ZZ$200,166,FALSE)=0,"",VLOOKUP($A152,parlvotes_lh!$A$11:$ZZ$200,166,FALSE)))</f>
        <v/>
      </c>
      <c r="S152" s="195" t="str">
        <f>IF(ISERROR(VLOOKUP($A152,parlvotes_lh!$A$11:$ZZ$200,186,FALSE))=TRUE,"",IF(VLOOKUP($A152,parlvotes_lh!$A$11:$ZZ$200,186,FALSE)=0,"",VLOOKUP($A152,parlvotes_lh!$A$11:$ZZ$200,186,FALSE)))</f>
        <v/>
      </c>
      <c r="T152" s="195" t="str">
        <f>IF(ISERROR(VLOOKUP($A152,parlvotes_lh!$A$11:$ZZ$200,206,FALSE))=TRUE,"",IF(VLOOKUP($A152,parlvotes_lh!$A$11:$ZZ$200,206,FALSE)=0,"",VLOOKUP($A152,parlvotes_lh!$A$11:$ZZ$200,206,FALSE)))</f>
        <v/>
      </c>
      <c r="U152" s="195" t="str">
        <f>IF(ISERROR(VLOOKUP($A152,parlvotes_lh!$A$11:$ZZ$200,226,FALSE))=TRUE,"",IF(VLOOKUP($A152,parlvotes_lh!$A$11:$ZZ$200,226,FALSE)=0,"",VLOOKUP($A152,parlvotes_lh!$A$11:$ZZ$200,226,FALSE)))</f>
        <v/>
      </c>
      <c r="V152" s="195" t="str">
        <f>IF(ISERROR(VLOOKUP($A152,parlvotes_lh!$A$11:$ZZ$200,246,FALSE))=TRUE,"",IF(VLOOKUP($A152,parlvotes_lh!$A$11:$ZZ$200,246,FALSE)=0,"",VLOOKUP($A152,parlvotes_lh!$A$11:$ZZ$200,246,FALSE)))</f>
        <v/>
      </c>
      <c r="W152" s="195" t="str">
        <f>IF(ISERROR(VLOOKUP($A152,parlvotes_lh!$A$11:$ZZ$200,266,FALSE))=TRUE,"",IF(VLOOKUP($A152,parlvotes_lh!$A$11:$ZZ$200,266,FALSE)=0,"",VLOOKUP($A152,parlvotes_lh!$A$11:$ZZ$200,266,FALSE)))</f>
        <v/>
      </c>
      <c r="X152" s="195" t="str">
        <f>IF(ISERROR(VLOOKUP($A152,parlvotes_lh!$A$11:$ZZ$200,286,FALSE))=TRUE,"",IF(VLOOKUP($A152,parlvotes_lh!$A$11:$ZZ$200,286,FALSE)=0,"",VLOOKUP($A152,parlvotes_lh!$A$11:$ZZ$200,286,FALSE)))</f>
        <v/>
      </c>
      <c r="Y152" s="195" t="str">
        <f>IF(ISERROR(VLOOKUP($A152,parlvotes_lh!$A$11:$ZZ$200,306,FALSE))=TRUE,"",IF(VLOOKUP($A152,parlvotes_lh!$A$11:$ZZ$200,306,FALSE)=0,"",VLOOKUP($A152,parlvotes_lh!$A$11:$ZZ$200,306,FALSE)))</f>
        <v/>
      </c>
      <c r="Z152" s="195" t="str">
        <f>IF(ISERROR(VLOOKUP($A152,parlvotes_lh!$A$11:$ZZ$200,326,FALSE))=TRUE,"",IF(VLOOKUP($A152,parlvotes_lh!$A$11:$ZZ$200,326,FALSE)=0,"",VLOOKUP($A152,parlvotes_lh!$A$11:$ZZ$200,326,FALSE)))</f>
        <v/>
      </c>
      <c r="AA152" s="195" t="str">
        <f>IF(ISERROR(VLOOKUP($A152,parlvotes_lh!$A$11:$ZZ$200,346,FALSE))=TRUE,"",IF(VLOOKUP($A152,parlvotes_lh!$A$11:$ZZ$200,346,FALSE)=0,"",VLOOKUP($A152,parlvotes_lh!$A$11:$ZZ$200,346,FALSE)))</f>
        <v/>
      </c>
      <c r="AB152" s="195" t="str">
        <f>IF(ISERROR(VLOOKUP($A152,parlvotes_lh!$A$11:$ZZ$200,366,FALSE))=TRUE,"",IF(VLOOKUP($A152,parlvotes_lh!$A$11:$ZZ$200,366,FALSE)=0,"",VLOOKUP($A152,parlvotes_lh!$A$11:$ZZ$200,366,FALSE)))</f>
        <v/>
      </c>
      <c r="AC152" s="195" t="str">
        <f>IF(ISERROR(VLOOKUP($A152,parlvotes_lh!$A$11:$ZZ$200,386,FALSE))=TRUE,"",IF(VLOOKUP($A152,parlvotes_lh!$A$11:$ZZ$200,386,FALSE)=0,"",VLOOKUP($A152,parlvotes_lh!$A$11:$ZZ$200,386,FALSE)))</f>
        <v/>
      </c>
    </row>
    <row r="153" spans="1:29" ht="13.5" customHeight="1">
      <c r="A153" s="189"/>
      <c r="B153" s="101" t="str">
        <f>IF(A153="","",MID(info_weblinks!$C$3,32,3))</f>
        <v/>
      </c>
      <c r="C153" s="101" t="str">
        <f>IF(info_parties!G153="","",info_parties!G153)</f>
        <v/>
      </c>
      <c r="D153" s="101" t="str">
        <f>IF(info_parties!K153="","",info_parties!K153)</f>
        <v/>
      </c>
      <c r="E153" s="101" t="str">
        <f>IF(info_parties!H153="","",info_parties!H153)</f>
        <v/>
      </c>
      <c r="F153" s="190" t="str">
        <f t="shared" si="16"/>
        <v/>
      </c>
      <c r="G153" s="191" t="str">
        <f t="shared" si="17"/>
        <v/>
      </c>
      <c r="H153" s="192" t="str">
        <f t="shared" si="18"/>
        <v/>
      </c>
      <c r="I153" s="193" t="str">
        <f t="shared" si="19"/>
        <v/>
      </c>
      <c r="J153" s="194" t="str">
        <f>IF(ISERROR(VLOOKUP($A153,parlvotes_lh!$A$11:$ZZ$200,6,FALSE))=TRUE,"",IF(VLOOKUP($A153,parlvotes_lh!$A$11:$ZZ$200,6,FALSE)=0,"",VLOOKUP($A153,parlvotes_lh!$A$11:$ZZ$200,6,FALSE)))</f>
        <v/>
      </c>
      <c r="K153" s="194" t="str">
        <f>IF(ISERROR(VLOOKUP($A153,parlvotes_lh!$A$11:$ZZ$200,26,FALSE))=TRUE,"",IF(VLOOKUP($A153,parlvotes_lh!$A$11:$ZZ$200,26,FALSE)=0,"",VLOOKUP($A153,parlvotes_lh!$A$11:$ZZ$200,26,FALSE)))</f>
        <v/>
      </c>
      <c r="L153" s="194" t="str">
        <f>IF(ISERROR(VLOOKUP($A153,parlvotes_lh!$A$11:$ZZ$200,46,FALSE))=TRUE,"",IF(VLOOKUP($A153,parlvotes_lh!$A$11:$ZZ$200,46,FALSE)=0,"",VLOOKUP($A153,parlvotes_lh!$A$11:$ZZ$200,46,FALSE)))</f>
        <v/>
      </c>
      <c r="M153" s="194" t="str">
        <f>IF(ISERROR(VLOOKUP($A153,parlvotes_lh!$A$11:$ZZ$200,66,FALSE))=TRUE,"",IF(VLOOKUP($A153,parlvotes_lh!$A$11:$ZZ$200,66,FALSE)=0,"",VLOOKUP($A153,parlvotes_lh!$A$11:$ZZ$200,66,FALSE)))</f>
        <v/>
      </c>
      <c r="N153" s="194" t="str">
        <f>IF(ISERROR(VLOOKUP($A153,parlvotes_lh!$A$11:$ZZ$200,86,FALSE))=TRUE,"",IF(VLOOKUP($A153,parlvotes_lh!$A$11:$ZZ$200,86,FALSE)=0,"",VLOOKUP($A153,parlvotes_lh!$A$11:$ZZ$200,86,FALSE)))</f>
        <v/>
      </c>
      <c r="O153" s="194" t="str">
        <f>IF(ISERROR(VLOOKUP($A153,parlvotes_lh!$A$11:$ZZ$200,106,FALSE))=TRUE,"",IF(VLOOKUP($A153,parlvotes_lh!$A$11:$ZZ$200,106,FALSE)=0,"",VLOOKUP($A153,parlvotes_lh!$A$11:$ZZ$200,106,FALSE)))</f>
        <v/>
      </c>
      <c r="P153" s="194" t="str">
        <f>IF(ISERROR(VLOOKUP($A153,parlvotes_lh!$A$11:$ZZ$200,126,FALSE))=TRUE,"",IF(VLOOKUP($A153,parlvotes_lh!$A$11:$ZZ$200,126,FALSE)=0,"",VLOOKUP($A153,parlvotes_lh!$A$11:$ZZ$200,126,FALSE)))</f>
        <v/>
      </c>
      <c r="Q153" s="195" t="str">
        <f>IF(ISERROR(VLOOKUP($A153,parlvotes_lh!$A$11:$ZZ$200,146,FALSE))=TRUE,"",IF(VLOOKUP($A153,parlvotes_lh!$A$11:$ZZ$200,146,FALSE)=0,"",VLOOKUP($A153,parlvotes_lh!$A$11:$ZZ$200,146,FALSE)))</f>
        <v/>
      </c>
      <c r="R153" s="195" t="str">
        <f>IF(ISERROR(VLOOKUP($A153,parlvotes_lh!$A$11:$ZZ$200,166,FALSE))=TRUE,"",IF(VLOOKUP($A153,parlvotes_lh!$A$11:$ZZ$200,166,FALSE)=0,"",VLOOKUP($A153,parlvotes_lh!$A$11:$ZZ$200,166,FALSE)))</f>
        <v/>
      </c>
      <c r="S153" s="195" t="str">
        <f>IF(ISERROR(VLOOKUP($A153,parlvotes_lh!$A$11:$ZZ$200,186,FALSE))=TRUE,"",IF(VLOOKUP($A153,parlvotes_lh!$A$11:$ZZ$200,186,FALSE)=0,"",VLOOKUP($A153,parlvotes_lh!$A$11:$ZZ$200,186,FALSE)))</f>
        <v/>
      </c>
      <c r="T153" s="195" t="str">
        <f>IF(ISERROR(VLOOKUP($A153,parlvotes_lh!$A$11:$ZZ$200,206,FALSE))=TRUE,"",IF(VLOOKUP($A153,parlvotes_lh!$A$11:$ZZ$200,206,FALSE)=0,"",VLOOKUP($A153,parlvotes_lh!$A$11:$ZZ$200,206,FALSE)))</f>
        <v/>
      </c>
      <c r="U153" s="195" t="str">
        <f>IF(ISERROR(VLOOKUP($A153,parlvotes_lh!$A$11:$ZZ$200,226,FALSE))=TRUE,"",IF(VLOOKUP($A153,parlvotes_lh!$A$11:$ZZ$200,226,FALSE)=0,"",VLOOKUP($A153,parlvotes_lh!$A$11:$ZZ$200,226,FALSE)))</f>
        <v/>
      </c>
      <c r="V153" s="195" t="str">
        <f>IF(ISERROR(VLOOKUP($A153,parlvotes_lh!$A$11:$ZZ$200,246,FALSE))=TRUE,"",IF(VLOOKUP($A153,parlvotes_lh!$A$11:$ZZ$200,246,FALSE)=0,"",VLOOKUP($A153,parlvotes_lh!$A$11:$ZZ$200,246,FALSE)))</f>
        <v/>
      </c>
      <c r="W153" s="195" t="str">
        <f>IF(ISERROR(VLOOKUP($A153,parlvotes_lh!$A$11:$ZZ$200,266,FALSE))=TRUE,"",IF(VLOOKUP($A153,parlvotes_lh!$A$11:$ZZ$200,266,FALSE)=0,"",VLOOKUP($A153,parlvotes_lh!$A$11:$ZZ$200,266,FALSE)))</f>
        <v/>
      </c>
      <c r="X153" s="195" t="str">
        <f>IF(ISERROR(VLOOKUP($A153,parlvotes_lh!$A$11:$ZZ$200,286,FALSE))=TRUE,"",IF(VLOOKUP($A153,parlvotes_lh!$A$11:$ZZ$200,286,FALSE)=0,"",VLOOKUP($A153,parlvotes_lh!$A$11:$ZZ$200,286,FALSE)))</f>
        <v/>
      </c>
      <c r="Y153" s="195" t="str">
        <f>IF(ISERROR(VLOOKUP($A153,parlvotes_lh!$A$11:$ZZ$200,306,FALSE))=TRUE,"",IF(VLOOKUP($A153,parlvotes_lh!$A$11:$ZZ$200,306,FALSE)=0,"",VLOOKUP($A153,parlvotes_lh!$A$11:$ZZ$200,306,FALSE)))</f>
        <v/>
      </c>
      <c r="Z153" s="195" t="str">
        <f>IF(ISERROR(VLOOKUP($A153,parlvotes_lh!$A$11:$ZZ$200,326,FALSE))=TRUE,"",IF(VLOOKUP($A153,parlvotes_lh!$A$11:$ZZ$200,326,FALSE)=0,"",VLOOKUP($A153,parlvotes_lh!$A$11:$ZZ$200,326,FALSE)))</f>
        <v/>
      </c>
      <c r="AA153" s="195" t="str">
        <f>IF(ISERROR(VLOOKUP($A153,parlvotes_lh!$A$11:$ZZ$200,346,FALSE))=TRUE,"",IF(VLOOKUP($A153,parlvotes_lh!$A$11:$ZZ$200,346,FALSE)=0,"",VLOOKUP($A153,parlvotes_lh!$A$11:$ZZ$200,346,FALSE)))</f>
        <v/>
      </c>
      <c r="AB153" s="195" t="str">
        <f>IF(ISERROR(VLOOKUP($A153,parlvotes_lh!$A$11:$ZZ$200,366,FALSE))=TRUE,"",IF(VLOOKUP($A153,parlvotes_lh!$A$11:$ZZ$200,366,FALSE)=0,"",VLOOKUP($A153,parlvotes_lh!$A$11:$ZZ$200,366,FALSE)))</f>
        <v/>
      </c>
      <c r="AC153" s="195" t="str">
        <f>IF(ISERROR(VLOOKUP($A153,parlvotes_lh!$A$11:$ZZ$200,386,FALSE))=TRUE,"",IF(VLOOKUP($A153,parlvotes_lh!$A$11:$ZZ$200,386,FALSE)=0,"",VLOOKUP($A153,parlvotes_lh!$A$11:$ZZ$200,386,FALSE)))</f>
        <v/>
      </c>
    </row>
    <row r="154" spans="1:29" ht="13.5" customHeight="1">
      <c r="A154" s="189"/>
      <c r="B154" s="101" t="str">
        <f>IF(A154="","",MID(info_weblinks!$C$3,32,3))</f>
        <v/>
      </c>
      <c r="C154" s="101" t="str">
        <f>IF(info_parties!G154="","",info_parties!G154)</f>
        <v/>
      </c>
      <c r="D154" s="101" t="str">
        <f>IF(info_parties!K154="","",info_parties!K154)</f>
        <v/>
      </c>
      <c r="E154" s="101" t="str">
        <f>IF(info_parties!H154="","",info_parties!H154)</f>
        <v/>
      </c>
      <c r="F154" s="190" t="str">
        <f t="shared" si="16"/>
        <v/>
      </c>
      <c r="G154" s="191" t="str">
        <f t="shared" si="17"/>
        <v/>
      </c>
      <c r="H154" s="192" t="str">
        <f t="shared" si="18"/>
        <v/>
      </c>
      <c r="I154" s="193" t="str">
        <f t="shared" si="19"/>
        <v/>
      </c>
      <c r="J154" s="194" t="str">
        <f>IF(ISERROR(VLOOKUP($A154,parlvotes_lh!$A$11:$ZZ$200,6,FALSE))=TRUE,"",IF(VLOOKUP($A154,parlvotes_lh!$A$11:$ZZ$200,6,FALSE)=0,"",VLOOKUP($A154,parlvotes_lh!$A$11:$ZZ$200,6,FALSE)))</f>
        <v/>
      </c>
      <c r="K154" s="194" t="str">
        <f>IF(ISERROR(VLOOKUP($A154,parlvotes_lh!$A$11:$ZZ$200,26,FALSE))=TRUE,"",IF(VLOOKUP($A154,parlvotes_lh!$A$11:$ZZ$200,26,FALSE)=0,"",VLOOKUP($A154,parlvotes_lh!$A$11:$ZZ$200,26,FALSE)))</f>
        <v/>
      </c>
      <c r="L154" s="194" t="str">
        <f>IF(ISERROR(VLOOKUP($A154,parlvotes_lh!$A$11:$ZZ$200,46,FALSE))=TRUE,"",IF(VLOOKUP($A154,parlvotes_lh!$A$11:$ZZ$200,46,FALSE)=0,"",VLOOKUP($A154,parlvotes_lh!$A$11:$ZZ$200,46,FALSE)))</f>
        <v/>
      </c>
      <c r="M154" s="194" t="str">
        <f>IF(ISERROR(VLOOKUP($A154,parlvotes_lh!$A$11:$ZZ$200,66,FALSE))=TRUE,"",IF(VLOOKUP($A154,parlvotes_lh!$A$11:$ZZ$200,66,FALSE)=0,"",VLOOKUP($A154,parlvotes_lh!$A$11:$ZZ$200,66,FALSE)))</f>
        <v/>
      </c>
      <c r="N154" s="194" t="str">
        <f>IF(ISERROR(VLOOKUP($A154,parlvotes_lh!$A$11:$ZZ$200,86,FALSE))=TRUE,"",IF(VLOOKUP($A154,parlvotes_lh!$A$11:$ZZ$200,86,FALSE)=0,"",VLOOKUP($A154,parlvotes_lh!$A$11:$ZZ$200,86,FALSE)))</f>
        <v/>
      </c>
      <c r="O154" s="194" t="str">
        <f>IF(ISERROR(VLOOKUP($A154,parlvotes_lh!$A$11:$ZZ$200,106,FALSE))=TRUE,"",IF(VLOOKUP($A154,parlvotes_lh!$A$11:$ZZ$200,106,FALSE)=0,"",VLOOKUP($A154,parlvotes_lh!$A$11:$ZZ$200,106,FALSE)))</f>
        <v/>
      </c>
      <c r="P154" s="194" t="str">
        <f>IF(ISERROR(VLOOKUP($A154,parlvotes_lh!$A$11:$ZZ$200,126,FALSE))=TRUE,"",IF(VLOOKUP($A154,parlvotes_lh!$A$11:$ZZ$200,126,FALSE)=0,"",VLOOKUP($A154,parlvotes_lh!$A$11:$ZZ$200,126,FALSE)))</f>
        <v/>
      </c>
      <c r="Q154" s="195" t="str">
        <f>IF(ISERROR(VLOOKUP($A154,parlvotes_lh!$A$11:$ZZ$200,146,FALSE))=TRUE,"",IF(VLOOKUP($A154,parlvotes_lh!$A$11:$ZZ$200,146,FALSE)=0,"",VLOOKUP($A154,parlvotes_lh!$A$11:$ZZ$200,146,FALSE)))</f>
        <v/>
      </c>
      <c r="R154" s="195" t="str">
        <f>IF(ISERROR(VLOOKUP($A154,parlvotes_lh!$A$11:$ZZ$200,166,FALSE))=TRUE,"",IF(VLOOKUP($A154,parlvotes_lh!$A$11:$ZZ$200,166,FALSE)=0,"",VLOOKUP($A154,parlvotes_lh!$A$11:$ZZ$200,166,FALSE)))</f>
        <v/>
      </c>
      <c r="S154" s="195" t="str">
        <f>IF(ISERROR(VLOOKUP($A154,parlvotes_lh!$A$11:$ZZ$200,186,FALSE))=TRUE,"",IF(VLOOKUP($A154,parlvotes_lh!$A$11:$ZZ$200,186,FALSE)=0,"",VLOOKUP($A154,parlvotes_lh!$A$11:$ZZ$200,186,FALSE)))</f>
        <v/>
      </c>
      <c r="T154" s="195" t="str">
        <f>IF(ISERROR(VLOOKUP($A154,parlvotes_lh!$A$11:$ZZ$200,206,FALSE))=TRUE,"",IF(VLOOKUP($A154,parlvotes_lh!$A$11:$ZZ$200,206,FALSE)=0,"",VLOOKUP($A154,parlvotes_lh!$A$11:$ZZ$200,206,FALSE)))</f>
        <v/>
      </c>
      <c r="U154" s="195" t="str">
        <f>IF(ISERROR(VLOOKUP($A154,parlvotes_lh!$A$11:$ZZ$200,226,FALSE))=TRUE,"",IF(VLOOKUP($A154,parlvotes_lh!$A$11:$ZZ$200,226,FALSE)=0,"",VLOOKUP($A154,parlvotes_lh!$A$11:$ZZ$200,226,FALSE)))</f>
        <v/>
      </c>
      <c r="V154" s="195" t="str">
        <f>IF(ISERROR(VLOOKUP($A154,parlvotes_lh!$A$11:$ZZ$200,246,FALSE))=TRUE,"",IF(VLOOKUP($A154,parlvotes_lh!$A$11:$ZZ$200,246,FALSE)=0,"",VLOOKUP($A154,parlvotes_lh!$A$11:$ZZ$200,246,FALSE)))</f>
        <v/>
      </c>
      <c r="W154" s="195" t="str">
        <f>IF(ISERROR(VLOOKUP($A154,parlvotes_lh!$A$11:$ZZ$200,266,FALSE))=TRUE,"",IF(VLOOKUP($A154,parlvotes_lh!$A$11:$ZZ$200,266,FALSE)=0,"",VLOOKUP($A154,parlvotes_lh!$A$11:$ZZ$200,266,FALSE)))</f>
        <v/>
      </c>
      <c r="X154" s="195" t="str">
        <f>IF(ISERROR(VLOOKUP($A154,parlvotes_lh!$A$11:$ZZ$200,286,FALSE))=TRUE,"",IF(VLOOKUP($A154,parlvotes_lh!$A$11:$ZZ$200,286,FALSE)=0,"",VLOOKUP($A154,parlvotes_lh!$A$11:$ZZ$200,286,FALSE)))</f>
        <v/>
      </c>
      <c r="Y154" s="195" t="str">
        <f>IF(ISERROR(VLOOKUP($A154,parlvotes_lh!$A$11:$ZZ$200,306,FALSE))=TRUE,"",IF(VLOOKUP($A154,parlvotes_lh!$A$11:$ZZ$200,306,FALSE)=0,"",VLOOKUP($A154,parlvotes_lh!$A$11:$ZZ$200,306,FALSE)))</f>
        <v/>
      </c>
      <c r="Z154" s="195" t="str">
        <f>IF(ISERROR(VLOOKUP($A154,parlvotes_lh!$A$11:$ZZ$200,326,FALSE))=TRUE,"",IF(VLOOKUP($A154,parlvotes_lh!$A$11:$ZZ$200,326,FALSE)=0,"",VLOOKUP($A154,parlvotes_lh!$A$11:$ZZ$200,326,FALSE)))</f>
        <v/>
      </c>
      <c r="AA154" s="195" t="str">
        <f>IF(ISERROR(VLOOKUP($A154,parlvotes_lh!$A$11:$ZZ$200,346,FALSE))=TRUE,"",IF(VLOOKUP($A154,parlvotes_lh!$A$11:$ZZ$200,346,FALSE)=0,"",VLOOKUP($A154,parlvotes_lh!$A$11:$ZZ$200,346,FALSE)))</f>
        <v/>
      </c>
      <c r="AB154" s="195" t="str">
        <f>IF(ISERROR(VLOOKUP($A154,parlvotes_lh!$A$11:$ZZ$200,366,FALSE))=TRUE,"",IF(VLOOKUP($A154,parlvotes_lh!$A$11:$ZZ$200,366,FALSE)=0,"",VLOOKUP($A154,parlvotes_lh!$A$11:$ZZ$200,366,FALSE)))</f>
        <v/>
      </c>
      <c r="AC154" s="195" t="str">
        <f>IF(ISERROR(VLOOKUP($A154,parlvotes_lh!$A$11:$ZZ$200,386,FALSE))=TRUE,"",IF(VLOOKUP($A154,parlvotes_lh!$A$11:$ZZ$200,386,FALSE)=0,"",VLOOKUP($A154,parlvotes_lh!$A$11:$ZZ$200,386,FALSE)))</f>
        <v/>
      </c>
    </row>
    <row r="155" spans="1:29" ht="13.5" customHeight="1">
      <c r="A155" s="189"/>
      <c r="B155" s="101" t="str">
        <f>IF(A155="","",MID(info_weblinks!$C$3,32,3))</f>
        <v/>
      </c>
      <c r="C155" s="101" t="str">
        <f>IF(info_parties!G155="","",info_parties!G155)</f>
        <v/>
      </c>
      <c r="D155" s="101" t="str">
        <f>IF(info_parties!K155="","",info_parties!K155)</f>
        <v/>
      </c>
      <c r="E155" s="101" t="str">
        <f>IF(info_parties!H155="","",info_parties!H155)</f>
        <v/>
      </c>
      <c r="F155" s="190" t="str">
        <f t="shared" si="16"/>
        <v/>
      </c>
      <c r="G155" s="191" t="str">
        <f t="shared" si="17"/>
        <v/>
      </c>
      <c r="H155" s="192" t="str">
        <f t="shared" si="18"/>
        <v/>
      </c>
      <c r="I155" s="193" t="str">
        <f t="shared" si="19"/>
        <v/>
      </c>
      <c r="J155" s="194" t="str">
        <f>IF(ISERROR(VLOOKUP($A155,parlvotes_lh!$A$11:$ZZ$200,6,FALSE))=TRUE,"",IF(VLOOKUP($A155,parlvotes_lh!$A$11:$ZZ$200,6,FALSE)=0,"",VLOOKUP($A155,parlvotes_lh!$A$11:$ZZ$200,6,FALSE)))</f>
        <v/>
      </c>
      <c r="K155" s="194" t="str">
        <f>IF(ISERROR(VLOOKUP($A155,parlvotes_lh!$A$11:$ZZ$200,26,FALSE))=TRUE,"",IF(VLOOKUP($A155,parlvotes_lh!$A$11:$ZZ$200,26,FALSE)=0,"",VLOOKUP($A155,parlvotes_lh!$A$11:$ZZ$200,26,FALSE)))</f>
        <v/>
      </c>
      <c r="L155" s="194" t="str">
        <f>IF(ISERROR(VLOOKUP($A155,parlvotes_lh!$A$11:$ZZ$200,46,FALSE))=TRUE,"",IF(VLOOKUP($A155,parlvotes_lh!$A$11:$ZZ$200,46,FALSE)=0,"",VLOOKUP($A155,parlvotes_lh!$A$11:$ZZ$200,46,FALSE)))</f>
        <v/>
      </c>
      <c r="M155" s="194" t="str">
        <f>IF(ISERROR(VLOOKUP($A155,parlvotes_lh!$A$11:$ZZ$200,66,FALSE))=TRUE,"",IF(VLOOKUP($A155,parlvotes_lh!$A$11:$ZZ$200,66,FALSE)=0,"",VLOOKUP($A155,parlvotes_lh!$A$11:$ZZ$200,66,FALSE)))</f>
        <v/>
      </c>
      <c r="N155" s="194" t="str">
        <f>IF(ISERROR(VLOOKUP($A155,parlvotes_lh!$A$11:$ZZ$200,86,FALSE))=TRUE,"",IF(VLOOKUP($A155,parlvotes_lh!$A$11:$ZZ$200,86,FALSE)=0,"",VLOOKUP($A155,parlvotes_lh!$A$11:$ZZ$200,86,FALSE)))</f>
        <v/>
      </c>
      <c r="O155" s="194" t="str">
        <f>IF(ISERROR(VLOOKUP($A155,parlvotes_lh!$A$11:$ZZ$200,106,FALSE))=TRUE,"",IF(VLOOKUP($A155,parlvotes_lh!$A$11:$ZZ$200,106,FALSE)=0,"",VLOOKUP($A155,parlvotes_lh!$A$11:$ZZ$200,106,FALSE)))</f>
        <v/>
      </c>
      <c r="P155" s="194" t="str">
        <f>IF(ISERROR(VLOOKUP($A155,parlvotes_lh!$A$11:$ZZ$200,126,FALSE))=TRUE,"",IF(VLOOKUP($A155,parlvotes_lh!$A$11:$ZZ$200,126,FALSE)=0,"",VLOOKUP($A155,parlvotes_lh!$A$11:$ZZ$200,126,FALSE)))</f>
        <v/>
      </c>
      <c r="Q155" s="195" t="str">
        <f>IF(ISERROR(VLOOKUP($A155,parlvotes_lh!$A$11:$ZZ$200,146,FALSE))=TRUE,"",IF(VLOOKUP($A155,parlvotes_lh!$A$11:$ZZ$200,146,FALSE)=0,"",VLOOKUP($A155,parlvotes_lh!$A$11:$ZZ$200,146,FALSE)))</f>
        <v/>
      </c>
      <c r="R155" s="195" t="str">
        <f>IF(ISERROR(VLOOKUP($A155,parlvotes_lh!$A$11:$ZZ$200,166,FALSE))=TRUE,"",IF(VLOOKUP($A155,parlvotes_lh!$A$11:$ZZ$200,166,FALSE)=0,"",VLOOKUP($A155,parlvotes_lh!$A$11:$ZZ$200,166,FALSE)))</f>
        <v/>
      </c>
      <c r="S155" s="195" t="str">
        <f>IF(ISERROR(VLOOKUP($A155,parlvotes_lh!$A$11:$ZZ$200,186,FALSE))=TRUE,"",IF(VLOOKUP($A155,parlvotes_lh!$A$11:$ZZ$200,186,FALSE)=0,"",VLOOKUP($A155,parlvotes_lh!$A$11:$ZZ$200,186,FALSE)))</f>
        <v/>
      </c>
      <c r="T155" s="195" t="str">
        <f>IF(ISERROR(VLOOKUP($A155,parlvotes_lh!$A$11:$ZZ$200,206,FALSE))=TRUE,"",IF(VLOOKUP($A155,parlvotes_lh!$A$11:$ZZ$200,206,FALSE)=0,"",VLOOKUP($A155,parlvotes_lh!$A$11:$ZZ$200,206,FALSE)))</f>
        <v/>
      </c>
      <c r="U155" s="195" t="str">
        <f>IF(ISERROR(VLOOKUP($A155,parlvotes_lh!$A$11:$ZZ$200,226,FALSE))=TRUE,"",IF(VLOOKUP($A155,parlvotes_lh!$A$11:$ZZ$200,226,FALSE)=0,"",VLOOKUP($A155,parlvotes_lh!$A$11:$ZZ$200,226,FALSE)))</f>
        <v/>
      </c>
      <c r="V155" s="195" t="str">
        <f>IF(ISERROR(VLOOKUP($A155,parlvotes_lh!$A$11:$ZZ$200,246,FALSE))=TRUE,"",IF(VLOOKUP($A155,parlvotes_lh!$A$11:$ZZ$200,246,FALSE)=0,"",VLOOKUP($A155,parlvotes_lh!$A$11:$ZZ$200,246,FALSE)))</f>
        <v/>
      </c>
      <c r="W155" s="195" t="str">
        <f>IF(ISERROR(VLOOKUP($A155,parlvotes_lh!$A$11:$ZZ$200,266,FALSE))=TRUE,"",IF(VLOOKUP($A155,parlvotes_lh!$A$11:$ZZ$200,266,FALSE)=0,"",VLOOKUP($A155,parlvotes_lh!$A$11:$ZZ$200,266,FALSE)))</f>
        <v/>
      </c>
      <c r="X155" s="195" t="str">
        <f>IF(ISERROR(VLOOKUP($A155,parlvotes_lh!$A$11:$ZZ$200,286,FALSE))=TRUE,"",IF(VLOOKUP($A155,parlvotes_lh!$A$11:$ZZ$200,286,FALSE)=0,"",VLOOKUP($A155,parlvotes_lh!$A$11:$ZZ$200,286,FALSE)))</f>
        <v/>
      </c>
      <c r="Y155" s="195" t="str">
        <f>IF(ISERROR(VLOOKUP($A155,parlvotes_lh!$A$11:$ZZ$200,306,FALSE))=TRUE,"",IF(VLOOKUP($A155,parlvotes_lh!$A$11:$ZZ$200,306,FALSE)=0,"",VLOOKUP($A155,parlvotes_lh!$A$11:$ZZ$200,306,FALSE)))</f>
        <v/>
      </c>
      <c r="Z155" s="195" t="str">
        <f>IF(ISERROR(VLOOKUP($A155,parlvotes_lh!$A$11:$ZZ$200,326,FALSE))=TRUE,"",IF(VLOOKUP($A155,parlvotes_lh!$A$11:$ZZ$200,326,FALSE)=0,"",VLOOKUP($A155,parlvotes_lh!$A$11:$ZZ$200,326,FALSE)))</f>
        <v/>
      </c>
      <c r="AA155" s="195" t="str">
        <f>IF(ISERROR(VLOOKUP($A155,parlvotes_lh!$A$11:$ZZ$200,346,FALSE))=TRUE,"",IF(VLOOKUP($A155,parlvotes_lh!$A$11:$ZZ$200,346,FALSE)=0,"",VLOOKUP($A155,parlvotes_lh!$A$11:$ZZ$200,346,FALSE)))</f>
        <v/>
      </c>
      <c r="AB155" s="195" t="str">
        <f>IF(ISERROR(VLOOKUP($A155,parlvotes_lh!$A$11:$ZZ$200,366,FALSE))=TRUE,"",IF(VLOOKUP($A155,parlvotes_lh!$A$11:$ZZ$200,366,FALSE)=0,"",VLOOKUP($A155,parlvotes_lh!$A$11:$ZZ$200,366,FALSE)))</f>
        <v/>
      </c>
      <c r="AC155" s="195" t="str">
        <f>IF(ISERROR(VLOOKUP($A155,parlvotes_lh!$A$11:$ZZ$200,386,FALSE))=TRUE,"",IF(VLOOKUP($A155,parlvotes_lh!$A$11:$ZZ$200,386,FALSE)=0,"",VLOOKUP($A155,parlvotes_lh!$A$11:$ZZ$200,386,FALSE)))</f>
        <v/>
      </c>
    </row>
    <row r="156" spans="1:29" ht="13.5" customHeight="1">
      <c r="A156" s="189"/>
      <c r="B156" s="101" t="str">
        <f>IF(A156="","",MID(info_weblinks!$C$3,32,3))</f>
        <v/>
      </c>
      <c r="C156" s="101" t="str">
        <f>IF(info_parties!G156="","",info_parties!G156)</f>
        <v/>
      </c>
      <c r="D156" s="101" t="str">
        <f>IF(info_parties!K156="","",info_parties!K156)</f>
        <v/>
      </c>
      <c r="E156" s="101" t="str">
        <f>IF(info_parties!H156="","",info_parties!H156)</f>
        <v/>
      </c>
      <c r="F156" s="190" t="str">
        <f t="shared" si="16"/>
        <v/>
      </c>
      <c r="G156" s="191" t="str">
        <f t="shared" si="17"/>
        <v/>
      </c>
      <c r="H156" s="192" t="str">
        <f t="shared" si="18"/>
        <v/>
      </c>
      <c r="I156" s="193" t="str">
        <f t="shared" si="19"/>
        <v/>
      </c>
      <c r="J156" s="194" t="str">
        <f>IF(ISERROR(VLOOKUP($A156,parlvotes_lh!$A$11:$ZZ$200,6,FALSE))=TRUE,"",IF(VLOOKUP($A156,parlvotes_lh!$A$11:$ZZ$200,6,FALSE)=0,"",VLOOKUP($A156,parlvotes_lh!$A$11:$ZZ$200,6,FALSE)))</f>
        <v/>
      </c>
      <c r="K156" s="194" t="str">
        <f>IF(ISERROR(VLOOKUP($A156,parlvotes_lh!$A$11:$ZZ$200,26,FALSE))=TRUE,"",IF(VLOOKUP($A156,parlvotes_lh!$A$11:$ZZ$200,26,FALSE)=0,"",VLOOKUP($A156,parlvotes_lh!$A$11:$ZZ$200,26,FALSE)))</f>
        <v/>
      </c>
      <c r="L156" s="194" t="str">
        <f>IF(ISERROR(VLOOKUP($A156,parlvotes_lh!$A$11:$ZZ$200,46,FALSE))=TRUE,"",IF(VLOOKUP($A156,parlvotes_lh!$A$11:$ZZ$200,46,FALSE)=0,"",VLOOKUP($A156,parlvotes_lh!$A$11:$ZZ$200,46,FALSE)))</f>
        <v/>
      </c>
      <c r="M156" s="194" t="str">
        <f>IF(ISERROR(VLOOKUP($A156,parlvotes_lh!$A$11:$ZZ$200,66,FALSE))=TRUE,"",IF(VLOOKUP($A156,parlvotes_lh!$A$11:$ZZ$200,66,FALSE)=0,"",VLOOKUP($A156,parlvotes_lh!$A$11:$ZZ$200,66,FALSE)))</f>
        <v/>
      </c>
      <c r="N156" s="194" t="str">
        <f>IF(ISERROR(VLOOKUP($A156,parlvotes_lh!$A$11:$ZZ$200,86,FALSE))=TRUE,"",IF(VLOOKUP($A156,parlvotes_lh!$A$11:$ZZ$200,86,FALSE)=0,"",VLOOKUP($A156,parlvotes_lh!$A$11:$ZZ$200,86,FALSE)))</f>
        <v/>
      </c>
      <c r="O156" s="194" t="str">
        <f>IF(ISERROR(VLOOKUP($A156,parlvotes_lh!$A$11:$ZZ$200,106,FALSE))=TRUE,"",IF(VLOOKUP($A156,parlvotes_lh!$A$11:$ZZ$200,106,FALSE)=0,"",VLOOKUP($A156,parlvotes_lh!$A$11:$ZZ$200,106,FALSE)))</f>
        <v/>
      </c>
      <c r="P156" s="194" t="str">
        <f>IF(ISERROR(VLOOKUP($A156,parlvotes_lh!$A$11:$ZZ$200,126,FALSE))=TRUE,"",IF(VLOOKUP($A156,parlvotes_lh!$A$11:$ZZ$200,126,FALSE)=0,"",VLOOKUP($A156,parlvotes_lh!$A$11:$ZZ$200,126,FALSE)))</f>
        <v/>
      </c>
      <c r="Q156" s="195" t="str">
        <f>IF(ISERROR(VLOOKUP($A156,parlvotes_lh!$A$11:$ZZ$200,146,FALSE))=TRUE,"",IF(VLOOKUP($A156,parlvotes_lh!$A$11:$ZZ$200,146,FALSE)=0,"",VLOOKUP($A156,parlvotes_lh!$A$11:$ZZ$200,146,FALSE)))</f>
        <v/>
      </c>
      <c r="R156" s="195" t="str">
        <f>IF(ISERROR(VLOOKUP($A156,parlvotes_lh!$A$11:$ZZ$200,166,FALSE))=TRUE,"",IF(VLOOKUP($A156,parlvotes_lh!$A$11:$ZZ$200,166,FALSE)=0,"",VLOOKUP($A156,parlvotes_lh!$A$11:$ZZ$200,166,FALSE)))</f>
        <v/>
      </c>
      <c r="S156" s="195" t="str">
        <f>IF(ISERROR(VLOOKUP($A156,parlvotes_lh!$A$11:$ZZ$200,186,FALSE))=TRUE,"",IF(VLOOKUP($A156,parlvotes_lh!$A$11:$ZZ$200,186,FALSE)=0,"",VLOOKUP($A156,parlvotes_lh!$A$11:$ZZ$200,186,FALSE)))</f>
        <v/>
      </c>
      <c r="T156" s="195" t="str">
        <f>IF(ISERROR(VLOOKUP($A156,parlvotes_lh!$A$11:$ZZ$200,206,FALSE))=TRUE,"",IF(VLOOKUP($A156,parlvotes_lh!$A$11:$ZZ$200,206,FALSE)=0,"",VLOOKUP($A156,parlvotes_lh!$A$11:$ZZ$200,206,FALSE)))</f>
        <v/>
      </c>
      <c r="U156" s="195" t="str">
        <f>IF(ISERROR(VLOOKUP($A156,parlvotes_lh!$A$11:$ZZ$200,226,FALSE))=TRUE,"",IF(VLOOKUP($A156,parlvotes_lh!$A$11:$ZZ$200,226,FALSE)=0,"",VLOOKUP($A156,parlvotes_lh!$A$11:$ZZ$200,226,FALSE)))</f>
        <v/>
      </c>
      <c r="V156" s="195" t="str">
        <f>IF(ISERROR(VLOOKUP($A156,parlvotes_lh!$A$11:$ZZ$200,246,FALSE))=TRUE,"",IF(VLOOKUP($A156,parlvotes_lh!$A$11:$ZZ$200,246,FALSE)=0,"",VLOOKUP($A156,parlvotes_lh!$A$11:$ZZ$200,246,FALSE)))</f>
        <v/>
      </c>
      <c r="W156" s="195" t="str">
        <f>IF(ISERROR(VLOOKUP($A156,parlvotes_lh!$A$11:$ZZ$200,266,FALSE))=TRUE,"",IF(VLOOKUP($A156,parlvotes_lh!$A$11:$ZZ$200,266,FALSE)=0,"",VLOOKUP($A156,parlvotes_lh!$A$11:$ZZ$200,266,FALSE)))</f>
        <v/>
      </c>
      <c r="X156" s="195" t="str">
        <f>IF(ISERROR(VLOOKUP($A156,parlvotes_lh!$A$11:$ZZ$200,286,FALSE))=TRUE,"",IF(VLOOKUP($A156,parlvotes_lh!$A$11:$ZZ$200,286,FALSE)=0,"",VLOOKUP($A156,parlvotes_lh!$A$11:$ZZ$200,286,FALSE)))</f>
        <v/>
      </c>
      <c r="Y156" s="195" t="str">
        <f>IF(ISERROR(VLOOKUP($A156,parlvotes_lh!$A$11:$ZZ$200,306,FALSE))=TRUE,"",IF(VLOOKUP($A156,parlvotes_lh!$A$11:$ZZ$200,306,FALSE)=0,"",VLOOKUP($A156,parlvotes_lh!$A$11:$ZZ$200,306,FALSE)))</f>
        <v/>
      </c>
      <c r="Z156" s="195" t="str">
        <f>IF(ISERROR(VLOOKUP($A156,parlvotes_lh!$A$11:$ZZ$200,326,FALSE))=TRUE,"",IF(VLOOKUP($A156,parlvotes_lh!$A$11:$ZZ$200,326,FALSE)=0,"",VLOOKUP($A156,parlvotes_lh!$A$11:$ZZ$200,326,FALSE)))</f>
        <v/>
      </c>
      <c r="AA156" s="195" t="str">
        <f>IF(ISERROR(VLOOKUP($A156,parlvotes_lh!$A$11:$ZZ$200,346,FALSE))=TRUE,"",IF(VLOOKUP($A156,parlvotes_lh!$A$11:$ZZ$200,346,FALSE)=0,"",VLOOKUP($A156,parlvotes_lh!$A$11:$ZZ$200,346,FALSE)))</f>
        <v/>
      </c>
      <c r="AB156" s="195" t="str">
        <f>IF(ISERROR(VLOOKUP($A156,parlvotes_lh!$A$11:$ZZ$200,366,FALSE))=TRUE,"",IF(VLOOKUP($A156,parlvotes_lh!$A$11:$ZZ$200,366,FALSE)=0,"",VLOOKUP($A156,parlvotes_lh!$A$11:$ZZ$200,366,FALSE)))</f>
        <v/>
      </c>
      <c r="AC156" s="195" t="str">
        <f>IF(ISERROR(VLOOKUP($A156,parlvotes_lh!$A$11:$ZZ$200,386,FALSE))=TRUE,"",IF(VLOOKUP($A156,parlvotes_lh!$A$11:$ZZ$200,386,FALSE)=0,"",VLOOKUP($A156,parlvotes_lh!$A$11:$ZZ$200,386,FALSE)))</f>
        <v/>
      </c>
    </row>
    <row r="157" spans="1:29" ht="13.5" customHeight="1">
      <c r="A157" s="189"/>
      <c r="B157" s="101" t="str">
        <f>IF(A157="","",MID(info_weblinks!$C$3,32,3))</f>
        <v/>
      </c>
      <c r="C157" s="101" t="str">
        <f>IF(info_parties!G157="","",info_parties!G157)</f>
        <v/>
      </c>
      <c r="D157" s="101" t="str">
        <f>IF(info_parties!K157="","",info_parties!K157)</f>
        <v/>
      </c>
      <c r="E157" s="101" t="str">
        <f>IF(info_parties!H157="","",info_parties!H157)</f>
        <v/>
      </c>
      <c r="F157" s="190" t="str">
        <f t="shared" si="16"/>
        <v/>
      </c>
      <c r="G157" s="191" t="str">
        <f t="shared" si="17"/>
        <v/>
      </c>
      <c r="H157" s="192" t="str">
        <f t="shared" si="18"/>
        <v/>
      </c>
      <c r="I157" s="193" t="str">
        <f t="shared" si="19"/>
        <v/>
      </c>
      <c r="J157" s="194" t="str">
        <f>IF(ISERROR(VLOOKUP($A157,parlvotes_lh!$A$11:$ZZ$200,6,FALSE))=TRUE,"",IF(VLOOKUP($A157,parlvotes_lh!$A$11:$ZZ$200,6,FALSE)=0,"",VLOOKUP($A157,parlvotes_lh!$A$11:$ZZ$200,6,FALSE)))</f>
        <v/>
      </c>
      <c r="K157" s="194" t="str">
        <f>IF(ISERROR(VLOOKUP($A157,parlvotes_lh!$A$11:$ZZ$200,26,FALSE))=TRUE,"",IF(VLOOKUP($A157,parlvotes_lh!$A$11:$ZZ$200,26,FALSE)=0,"",VLOOKUP($A157,parlvotes_lh!$A$11:$ZZ$200,26,FALSE)))</f>
        <v/>
      </c>
      <c r="L157" s="194" t="str">
        <f>IF(ISERROR(VLOOKUP($A157,parlvotes_lh!$A$11:$ZZ$200,46,FALSE))=TRUE,"",IF(VLOOKUP($A157,parlvotes_lh!$A$11:$ZZ$200,46,FALSE)=0,"",VLOOKUP($A157,parlvotes_lh!$A$11:$ZZ$200,46,FALSE)))</f>
        <v/>
      </c>
      <c r="M157" s="194" t="str">
        <f>IF(ISERROR(VLOOKUP($A157,parlvotes_lh!$A$11:$ZZ$200,66,FALSE))=TRUE,"",IF(VLOOKUP($A157,parlvotes_lh!$A$11:$ZZ$200,66,FALSE)=0,"",VLOOKUP($A157,parlvotes_lh!$A$11:$ZZ$200,66,FALSE)))</f>
        <v/>
      </c>
      <c r="N157" s="194" t="str">
        <f>IF(ISERROR(VLOOKUP($A157,parlvotes_lh!$A$11:$ZZ$200,86,FALSE))=TRUE,"",IF(VLOOKUP($A157,parlvotes_lh!$A$11:$ZZ$200,86,FALSE)=0,"",VLOOKUP($A157,parlvotes_lh!$A$11:$ZZ$200,86,FALSE)))</f>
        <v/>
      </c>
      <c r="O157" s="194" t="str">
        <f>IF(ISERROR(VLOOKUP($A157,parlvotes_lh!$A$11:$ZZ$200,106,FALSE))=TRUE,"",IF(VLOOKUP($A157,parlvotes_lh!$A$11:$ZZ$200,106,FALSE)=0,"",VLOOKUP($A157,parlvotes_lh!$A$11:$ZZ$200,106,FALSE)))</f>
        <v/>
      </c>
      <c r="P157" s="194" t="str">
        <f>IF(ISERROR(VLOOKUP($A157,parlvotes_lh!$A$11:$ZZ$200,126,FALSE))=TRUE,"",IF(VLOOKUP($A157,parlvotes_lh!$A$11:$ZZ$200,126,FALSE)=0,"",VLOOKUP($A157,parlvotes_lh!$A$11:$ZZ$200,126,FALSE)))</f>
        <v/>
      </c>
      <c r="Q157" s="195" t="str">
        <f>IF(ISERROR(VLOOKUP($A157,parlvotes_lh!$A$11:$ZZ$200,146,FALSE))=TRUE,"",IF(VLOOKUP($A157,parlvotes_lh!$A$11:$ZZ$200,146,FALSE)=0,"",VLOOKUP($A157,parlvotes_lh!$A$11:$ZZ$200,146,FALSE)))</f>
        <v/>
      </c>
      <c r="R157" s="195" t="str">
        <f>IF(ISERROR(VLOOKUP($A157,parlvotes_lh!$A$11:$ZZ$200,166,FALSE))=TRUE,"",IF(VLOOKUP($A157,parlvotes_lh!$A$11:$ZZ$200,166,FALSE)=0,"",VLOOKUP($A157,parlvotes_lh!$A$11:$ZZ$200,166,FALSE)))</f>
        <v/>
      </c>
      <c r="S157" s="195" t="str">
        <f>IF(ISERROR(VLOOKUP($A157,parlvotes_lh!$A$11:$ZZ$200,186,FALSE))=TRUE,"",IF(VLOOKUP($A157,parlvotes_lh!$A$11:$ZZ$200,186,FALSE)=0,"",VLOOKUP($A157,parlvotes_lh!$A$11:$ZZ$200,186,FALSE)))</f>
        <v/>
      </c>
      <c r="T157" s="195" t="str">
        <f>IF(ISERROR(VLOOKUP($A157,parlvotes_lh!$A$11:$ZZ$200,206,FALSE))=TRUE,"",IF(VLOOKUP($A157,parlvotes_lh!$A$11:$ZZ$200,206,FALSE)=0,"",VLOOKUP($A157,parlvotes_lh!$A$11:$ZZ$200,206,FALSE)))</f>
        <v/>
      </c>
      <c r="U157" s="195" t="str">
        <f>IF(ISERROR(VLOOKUP($A157,parlvotes_lh!$A$11:$ZZ$200,226,FALSE))=TRUE,"",IF(VLOOKUP($A157,parlvotes_lh!$A$11:$ZZ$200,226,FALSE)=0,"",VLOOKUP($A157,parlvotes_lh!$A$11:$ZZ$200,226,FALSE)))</f>
        <v/>
      </c>
      <c r="V157" s="195" t="str">
        <f>IF(ISERROR(VLOOKUP($A157,parlvotes_lh!$A$11:$ZZ$200,246,FALSE))=TRUE,"",IF(VLOOKUP($A157,parlvotes_lh!$A$11:$ZZ$200,246,FALSE)=0,"",VLOOKUP($A157,parlvotes_lh!$A$11:$ZZ$200,246,FALSE)))</f>
        <v/>
      </c>
      <c r="W157" s="195" t="str">
        <f>IF(ISERROR(VLOOKUP($A157,parlvotes_lh!$A$11:$ZZ$200,266,FALSE))=TRUE,"",IF(VLOOKUP($A157,parlvotes_lh!$A$11:$ZZ$200,266,FALSE)=0,"",VLOOKUP($A157,parlvotes_lh!$A$11:$ZZ$200,266,FALSE)))</f>
        <v/>
      </c>
      <c r="X157" s="195" t="str">
        <f>IF(ISERROR(VLOOKUP($A157,parlvotes_lh!$A$11:$ZZ$200,286,FALSE))=TRUE,"",IF(VLOOKUP($A157,parlvotes_lh!$A$11:$ZZ$200,286,FALSE)=0,"",VLOOKUP($A157,parlvotes_lh!$A$11:$ZZ$200,286,FALSE)))</f>
        <v/>
      </c>
      <c r="Y157" s="195" t="str">
        <f>IF(ISERROR(VLOOKUP($A157,parlvotes_lh!$A$11:$ZZ$200,306,FALSE))=TRUE,"",IF(VLOOKUP($A157,parlvotes_lh!$A$11:$ZZ$200,306,FALSE)=0,"",VLOOKUP($A157,parlvotes_lh!$A$11:$ZZ$200,306,FALSE)))</f>
        <v/>
      </c>
      <c r="Z157" s="195" t="str">
        <f>IF(ISERROR(VLOOKUP($A157,parlvotes_lh!$A$11:$ZZ$200,326,FALSE))=TRUE,"",IF(VLOOKUP($A157,parlvotes_lh!$A$11:$ZZ$200,326,FALSE)=0,"",VLOOKUP($A157,parlvotes_lh!$A$11:$ZZ$200,326,FALSE)))</f>
        <v/>
      </c>
      <c r="AA157" s="195" t="str">
        <f>IF(ISERROR(VLOOKUP($A157,parlvotes_lh!$A$11:$ZZ$200,346,FALSE))=TRUE,"",IF(VLOOKUP($A157,parlvotes_lh!$A$11:$ZZ$200,346,FALSE)=0,"",VLOOKUP($A157,parlvotes_lh!$A$11:$ZZ$200,346,FALSE)))</f>
        <v/>
      </c>
      <c r="AB157" s="195" t="str">
        <f>IF(ISERROR(VLOOKUP($A157,parlvotes_lh!$A$11:$ZZ$200,366,FALSE))=TRUE,"",IF(VLOOKUP($A157,parlvotes_lh!$A$11:$ZZ$200,366,FALSE)=0,"",VLOOKUP($A157,parlvotes_lh!$A$11:$ZZ$200,366,FALSE)))</f>
        <v/>
      </c>
      <c r="AC157" s="195" t="str">
        <f>IF(ISERROR(VLOOKUP($A157,parlvotes_lh!$A$11:$ZZ$200,386,FALSE))=TRUE,"",IF(VLOOKUP($A157,parlvotes_lh!$A$11:$ZZ$200,386,FALSE)=0,"",VLOOKUP($A157,parlvotes_lh!$A$11:$ZZ$200,386,FALSE)))</f>
        <v/>
      </c>
    </row>
    <row r="158" spans="1:29" ht="13.5" customHeight="1">
      <c r="A158" s="189"/>
      <c r="B158" s="101" t="str">
        <f>IF(A158="","",MID(info_weblinks!$C$3,32,3))</f>
        <v/>
      </c>
      <c r="C158" s="101" t="str">
        <f>IF(info_parties!G158="","",info_parties!G158)</f>
        <v/>
      </c>
      <c r="D158" s="101" t="str">
        <f>IF(info_parties!K158="","",info_parties!K158)</f>
        <v/>
      </c>
      <c r="E158" s="101" t="str">
        <f>IF(info_parties!H158="","",info_parties!H158)</f>
        <v/>
      </c>
      <c r="F158" s="190" t="str">
        <f t="shared" si="16"/>
        <v/>
      </c>
      <c r="G158" s="191" t="str">
        <f t="shared" si="17"/>
        <v/>
      </c>
      <c r="H158" s="192" t="str">
        <f t="shared" si="18"/>
        <v/>
      </c>
      <c r="I158" s="193" t="str">
        <f t="shared" si="19"/>
        <v/>
      </c>
      <c r="J158" s="194" t="str">
        <f>IF(ISERROR(VLOOKUP($A158,parlvotes_lh!$A$11:$ZZ$200,6,FALSE))=TRUE,"",IF(VLOOKUP($A158,parlvotes_lh!$A$11:$ZZ$200,6,FALSE)=0,"",VLOOKUP($A158,parlvotes_lh!$A$11:$ZZ$200,6,FALSE)))</f>
        <v/>
      </c>
      <c r="K158" s="194" t="str">
        <f>IF(ISERROR(VLOOKUP($A158,parlvotes_lh!$A$11:$ZZ$200,26,FALSE))=TRUE,"",IF(VLOOKUP($A158,parlvotes_lh!$A$11:$ZZ$200,26,FALSE)=0,"",VLOOKUP($A158,parlvotes_lh!$A$11:$ZZ$200,26,FALSE)))</f>
        <v/>
      </c>
      <c r="L158" s="194" t="str">
        <f>IF(ISERROR(VLOOKUP($A158,parlvotes_lh!$A$11:$ZZ$200,46,FALSE))=TRUE,"",IF(VLOOKUP($A158,parlvotes_lh!$A$11:$ZZ$200,46,FALSE)=0,"",VLOOKUP($A158,parlvotes_lh!$A$11:$ZZ$200,46,FALSE)))</f>
        <v/>
      </c>
      <c r="M158" s="194" t="str">
        <f>IF(ISERROR(VLOOKUP($A158,parlvotes_lh!$A$11:$ZZ$200,66,FALSE))=TRUE,"",IF(VLOOKUP($A158,parlvotes_lh!$A$11:$ZZ$200,66,FALSE)=0,"",VLOOKUP($A158,parlvotes_lh!$A$11:$ZZ$200,66,FALSE)))</f>
        <v/>
      </c>
      <c r="N158" s="194" t="str">
        <f>IF(ISERROR(VLOOKUP($A158,parlvotes_lh!$A$11:$ZZ$200,86,FALSE))=TRUE,"",IF(VLOOKUP($A158,parlvotes_lh!$A$11:$ZZ$200,86,FALSE)=0,"",VLOOKUP($A158,parlvotes_lh!$A$11:$ZZ$200,86,FALSE)))</f>
        <v/>
      </c>
      <c r="O158" s="194" t="str">
        <f>IF(ISERROR(VLOOKUP($A158,parlvotes_lh!$A$11:$ZZ$200,106,FALSE))=TRUE,"",IF(VLOOKUP($A158,parlvotes_lh!$A$11:$ZZ$200,106,FALSE)=0,"",VLOOKUP($A158,parlvotes_lh!$A$11:$ZZ$200,106,FALSE)))</f>
        <v/>
      </c>
      <c r="P158" s="194" t="str">
        <f>IF(ISERROR(VLOOKUP($A158,parlvotes_lh!$A$11:$ZZ$200,126,FALSE))=TRUE,"",IF(VLOOKUP($A158,parlvotes_lh!$A$11:$ZZ$200,126,FALSE)=0,"",VLOOKUP($A158,parlvotes_lh!$A$11:$ZZ$200,126,FALSE)))</f>
        <v/>
      </c>
      <c r="Q158" s="195" t="str">
        <f>IF(ISERROR(VLOOKUP($A158,parlvotes_lh!$A$11:$ZZ$200,146,FALSE))=TRUE,"",IF(VLOOKUP($A158,parlvotes_lh!$A$11:$ZZ$200,146,FALSE)=0,"",VLOOKUP($A158,parlvotes_lh!$A$11:$ZZ$200,146,FALSE)))</f>
        <v/>
      </c>
      <c r="R158" s="195" t="str">
        <f>IF(ISERROR(VLOOKUP($A158,parlvotes_lh!$A$11:$ZZ$200,166,FALSE))=TRUE,"",IF(VLOOKUP($A158,parlvotes_lh!$A$11:$ZZ$200,166,FALSE)=0,"",VLOOKUP($A158,parlvotes_lh!$A$11:$ZZ$200,166,FALSE)))</f>
        <v/>
      </c>
      <c r="S158" s="195" t="str">
        <f>IF(ISERROR(VLOOKUP($A158,parlvotes_lh!$A$11:$ZZ$200,186,FALSE))=TRUE,"",IF(VLOOKUP($A158,parlvotes_lh!$A$11:$ZZ$200,186,FALSE)=0,"",VLOOKUP($A158,parlvotes_lh!$A$11:$ZZ$200,186,FALSE)))</f>
        <v/>
      </c>
      <c r="T158" s="195" t="str">
        <f>IF(ISERROR(VLOOKUP($A158,parlvotes_lh!$A$11:$ZZ$200,206,FALSE))=TRUE,"",IF(VLOOKUP($A158,parlvotes_lh!$A$11:$ZZ$200,206,FALSE)=0,"",VLOOKUP($A158,parlvotes_lh!$A$11:$ZZ$200,206,FALSE)))</f>
        <v/>
      </c>
      <c r="U158" s="195" t="str">
        <f>IF(ISERROR(VLOOKUP($A158,parlvotes_lh!$A$11:$ZZ$200,226,FALSE))=TRUE,"",IF(VLOOKUP($A158,parlvotes_lh!$A$11:$ZZ$200,226,FALSE)=0,"",VLOOKUP($A158,parlvotes_lh!$A$11:$ZZ$200,226,FALSE)))</f>
        <v/>
      </c>
      <c r="V158" s="195" t="str">
        <f>IF(ISERROR(VLOOKUP($A158,parlvotes_lh!$A$11:$ZZ$200,246,FALSE))=TRUE,"",IF(VLOOKUP($A158,parlvotes_lh!$A$11:$ZZ$200,246,FALSE)=0,"",VLOOKUP($A158,parlvotes_lh!$A$11:$ZZ$200,246,FALSE)))</f>
        <v/>
      </c>
      <c r="W158" s="195" t="str">
        <f>IF(ISERROR(VLOOKUP($A158,parlvotes_lh!$A$11:$ZZ$200,266,FALSE))=TRUE,"",IF(VLOOKUP($A158,parlvotes_lh!$A$11:$ZZ$200,266,FALSE)=0,"",VLOOKUP($A158,parlvotes_lh!$A$11:$ZZ$200,266,FALSE)))</f>
        <v/>
      </c>
      <c r="X158" s="195" t="str">
        <f>IF(ISERROR(VLOOKUP($A158,parlvotes_lh!$A$11:$ZZ$200,286,FALSE))=TRUE,"",IF(VLOOKUP($A158,parlvotes_lh!$A$11:$ZZ$200,286,FALSE)=0,"",VLOOKUP($A158,parlvotes_lh!$A$11:$ZZ$200,286,FALSE)))</f>
        <v/>
      </c>
      <c r="Y158" s="195" t="str">
        <f>IF(ISERROR(VLOOKUP($A158,parlvotes_lh!$A$11:$ZZ$200,306,FALSE))=TRUE,"",IF(VLOOKUP($A158,parlvotes_lh!$A$11:$ZZ$200,306,FALSE)=0,"",VLOOKUP($A158,parlvotes_lh!$A$11:$ZZ$200,306,FALSE)))</f>
        <v/>
      </c>
      <c r="Z158" s="195" t="str">
        <f>IF(ISERROR(VLOOKUP($A158,parlvotes_lh!$A$11:$ZZ$200,326,FALSE))=TRUE,"",IF(VLOOKUP($A158,parlvotes_lh!$A$11:$ZZ$200,326,FALSE)=0,"",VLOOKUP($A158,parlvotes_lh!$A$11:$ZZ$200,326,FALSE)))</f>
        <v/>
      </c>
      <c r="AA158" s="195" t="str">
        <f>IF(ISERROR(VLOOKUP($A158,parlvotes_lh!$A$11:$ZZ$200,346,FALSE))=TRUE,"",IF(VLOOKUP($A158,parlvotes_lh!$A$11:$ZZ$200,346,FALSE)=0,"",VLOOKUP($A158,parlvotes_lh!$A$11:$ZZ$200,346,FALSE)))</f>
        <v/>
      </c>
      <c r="AB158" s="195" t="str">
        <f>IF(ISERROR(VLOOKUP($A158,parlvotes_lh!$A$11:$ZZ$200,366,FALSE))=TRUE,"",IF(VLOOKUP($A158,parlvotes_lh!$A$11:$ZZ$200,366,FALSE)=0,"",VLOOKUP($A158,parlvotes_lh!$A$11:$ZZ$200,366,FALSE)))</f>
        <v/>
      </c>
      <c r="AC158" s="195" t="str">
        <f>IF(ISERROR(VLOOKUP($A158,parlvotes_lh!$A$11:$ZZ$200,386,FALSE))=TRUE,"",IF(VLOOKUP($A158,parlvotes_lh!$A$11:$ZZ$200,386,FALSE)=0,"",VLOOKUP($A158,parlvotes_lh!$A$11:$ZZ$200,386,FALSE)))</f>
        <v/>
      </c>
    </row>
    <row r="159" spans="1:29" ht="13.5" customHeight="1">
      <c r="A159" s="189"/>
      <c r="B159" s="101" t="str">
        <f>IF(A159="","",MID(info_weblinks!$C$3,32,3))</f>
        <v/>
      </c>
      <c r="C159" s="101" t="str">
        <f>IF(info_parties!G159="","",info_parties!G159)</f>
        <v/>
      </c>
      <c r="D159" s="101" t="str">
        <f>IF(info_parties!K159="","",info_parties!K159)</f>
        <v/>
      </c>
      <c r="E159" s="101" t="str">
        <f>IF(info_parties!H159="","",info_parties!H159)</f>
        <v/>
      </c>
      <c r="F159" s="190" t="str">
        <f t="shared" si="16"/>
        <v/>
      </c>
      <c r="G159" s="191" t="str">
        <f t="shared" si="17"/>
        <v/>
      </c>
      <c r="H159" s="192" t="str">
        <f t="shared" si="18"/>
        <v/>
      </c>
      <c r="I159" s="193" t="str">
        <f t="shared" si="19"/>
        <v/>
      </c>
      <c r="J159" s="194" t="str">
        <f>IF(ISERROR(VLOOKUP($A159,parlvotes_lh!$A$11:$ZZ$200,6,FALSE))=TRUE,"",IF(VLOOKUP($A159,parlvotes_lh!$A$11:$ZZ$200,6,FALSE)=0,"",VLOOKUP($A159,parlvotes_lh!$A$11:$ZZ$200,6,FALSE)))</f>
        <v/>
      </c>
      <c r="K159" s="194" t="str">
        <f>IF(ISERROR(VLOOKUP($A159,parlvotes_lh!$A$11:$ZZ$200,26,FALSE))=TRUE,"",IF(VLOOKUP($A159,parlvotes_lh!$A$11:$ZZ$200,26,FALSE)=0,"",VLOOKUP($A159,parlvotes_lh!$A$11:$ZZ$200,26,FALSE)))</f>
        <v/>
      </c>
      <c r="L159" s="194" t="str">
        <f>IF(ISERROR(VLOOKUP($A159,parlvotes_lh!$A$11:$ZZ$200,46,FALSE))=TRUE,"",IF(VLOOKUP($A159,parlvotes_lh!$A$11:$ZZ$200,46,FALSE)=0,"",VLOOKUP($A159,parlvotes_lh!$A$11:$ZZ$200,46,FALSE)))</f>
        <v/>
      </c>
      <c r="M159" s="194" t="str">
        <f>IF(ISERROR(VLOOKUP($A159,parlvotes_lh!$A$11:$ZZ$200,66,FALSE))=TRUE,"",IF(VLOOKUP($A159,parlvotes_lh!$A$11:$ZZ$200,66,FALSE)=0,"",VLOOKUP($A159,parlvotes_lh!$A$11:$ZZ$200,66,FALSE)))</f>
        <v/>
      </c>
      <c r="N159" s="194" t="str">
        <f>IF(ISERROR(VLOOKUP($A159,parlvotes_lh!$A$11:$ZZ$200,86,FALSE))=TRUE,"",IF(VLOOKUP($A159,parlvotes_lh!$A$11:$ZZ$200,86,FALSE)=0,"",VLOOKUP($A159,parlvotes_lh!$A$11:$ZZ$200,86,FALSE)))</f>
        <v/>
      </c>
      <c r="O159" s="194" t="str">
        <f>IF(ISERROR(VLOOKUP($A159,parlvotes_lh!$A$11:$ZZ$200,106,FALSE))=TRUE,"",IF(VLOOKUP($A159,parlvotes_lh!$A$11:$ZZ$200,106,FALSE)=0,"",VLOOKUP($A159,parlvotes_lh!$A$11:$ZZ$200,106,FALSE)))</f>
        <v/>
      </c>
      <c r="P159" s="194" t="str">
        <f>IF(ISERROR(VLOOKUP($A159,parlvotes_lh!$A$11:$ZZ$200,126,FALSE))=TRUE,"",IF(VLOOKUP($A159,parlvotes_lh!$A$11:$ZZ$200,126,FALSE)=0,"",VLOOKUP($A159,parlvotes_lh!$A$11:$ZZ$200,126,FALSE)))</f>
        <v/>
      </c>
      <c r="Q159" s="195" t="str">
        <f>IF(ISERROR(VLOOKUP($A159,parlvotes_lh!$A$11:$ZZ$200,146,FALSE))=TRUE,"",IF(VLOOKUP($A159,parlvotes_lh!$A$11:$ZZ$200,146,FALSE)=0,"",VLOOKUP($A159,parlvotes_lh!$A$11:$ZZ$200,146,FALSE)))</f>
        <v/>
      </c>
      <c r="R159" s="195" t="str">
        <f>IF(ISERROR(VLOOKUP($A159,parlvotes_lh!$A$11:$ZZ$200,166,FALSE))=TRUE,"",IF(VLOOKUP($A159,parlvotes_lh!$A$11:$ZZ$200,166,FALSE)=0,"",VLOOKUP($A159,parlvotes_lh!$A$11:$ZZ$200,166,FALSE)))</f>
        <v/>
      </c>
      <c r="S159" s="195" t="str">
        <f>IF(ISERROR(VLOOKUP($A159,parlvotes_lh!$A$11:$ZZ$200,186,FALSE))=TRUE,"",IF(VLOOKUP($A159,parlvotes_lh!$A$11:$ZZ$200,186,FALSE)=0,"",VLOOKUP($A159,parlvotes_lh!$A$11:$ZZ$200,186,FALSE)))</f>
        <v/>
      </c>
      <c r="T159" s="195" t="str">
        <f>IF(ISERROR(VLOOKUP($A159,parlvotes_lh!$A$11:$ZZ$200,206,FALSE))=TRUE,"",IF(VLOOKUP($A159,parlvotes_lh!$A$11:$ZZ$200,206,FALSE)=0,"",VLOOKUP($A159,parlvotes_lh!$A$11:$ZZ$200,206,FALSE)))</f>
        <v/>
      </c>
      <c r="U159" s="195" t="str">
        <f>IF(ISERROR(VLOOKUP($A159,parlvotes_lh!$A$11:$ZZ$200,226,FALSE))=TRUE,"",IF(VLOOKUP($A159,parlvotes_lh!$A$11:$ZZ$200,226,FALSE)=0,"",VLOOKUP($A159,parlvotes_lh!$A$11:$ZZ$200,226,FALSE)))</f>
        <v/>
      </c>
      <c r="V159" s="195" t="str">
        <f>IF(ISERROR(VLOOKUP($A159,parlvotes_lh!$A$11:$ZZ$200,246,FALSE))=TRUE,"",IF(VLOOKUP($A159,parlvotes_lh!$A$11:$ZZ$200,246,FALSE)=0,"",VLOOKUP($A159,parlvotes_lh!$A$11:$ZZ$200,246,FALSE)))</f>
        <v/>
      </c>
      <c r="W159" s="195" t="str">
        <f>IF(ISERROR(VLOOKUP($A159,parlvotes_lh!$A$11:$ZZ$200,266,FALSE))=TRUE,"",IF(VLOOKUP($A159,parlvotes_lh!$A$11:$ZZ$200,266,FALSE)=0,"",VLOOKUP($A159,parlvotes_lh!$A$11:$ZZ$200,266,FALSE)))</f>
        <v/>
      </c>
      <c r="X159" s="195" t="str">
        <f>IF(ISERROR(VLOOKUP($A159,parlvotes_lh!$A$11:$ZZ$200,286,FALSE))=TRUE,"",IF(VLOOKUP($A159,parlvotes_lh!$A$11:$ZZ$200,286,FALSE)=0,"",VLOOKUP($A159,parlvotes_lh!$A$11:$ZZ$200,286,FALSE)))</f>
        <v/>
      </c>
      <c r="Y159" s="195" t="str">
        <f>IF(ISERROR(VLOOKUP($A159,parlvotes_lh!$A$11:$ZZ$200,306,FALSE))=TRUE,"",IF(VLOOKUP($A159,parlvotes_lh!$A$11:$ZZ$200,306,FALSE)=0,"",VLOOKUP($A159,parlvotes_lh!$A$11:$ZZ$200,306,FALSE)))</f>
        <v/>
      </c>
      <c r="Z159" s="195" t="str">
        <f>IF(ISERROR(VLOOKUP($A159,parlvotes_lh!$A$11:$ZZ$200,326,FALSE))=TRUE,"",IF(VLOOKUP($A159,parlvotes_lh!$A$11:$ZZ$200,326,FALSE)=0,"",VLOOKUP($A159,parlvotes_lh!$A$11:$ZZ$200,326,FALSE)))</f>
        <v/>
      </c>
      <c r="AA159" s="195" t="str">
        <f>IF(ISERROR(VLOOKUP($A159,parlvotes_lh!$A$11:$ZZ$200,346,FALSE))=TRUE,"",IF(VLOOKUP($A159,parlvotes_lh!$A$11:$ZZ$200,346,FALSE)=0,"",VLOOKUP($A159,parlvotes_lh!$A$11:$ZZ$200,346,FALSE)))</f>
        <v/>
      </c>
      <c r="AB159" s="195" t="str">
        <f>IF(ISERROR(VLOOKUP($A159,parlvotes_lh!$A$11:$ZZ$200,366,FALSE))=TRUE,"",IF(VLOOKUP($A159,parlvotes_lh!$A$11:$ZZ$200,366,FALSE)=0,"",VLOOKUP($A159,parlvotes_lh!$A$11:$ZZ$200,366,FALSE)))</f>
        <v/>
      </c>
      <c r="AC159" s="195" t="str">
        <f>IF(ISERROR(VLOOKUP($A159,parlvotes_lh!$A$11:$ZZ$200,386,FALSE))=TRUE,"",IF(VLOOKUP($A159,parlvotes_lh!$A$11:$ZZ$200,386,FALSE)=0,"",VLOOKUP($A159,parlvotes_lh!$A$11:$ZZ$200,386,FALSE)))</f>
        <v/>
      </c>
    </row>
    <row r="160" spans="1:29" ht="13.5" customHeight="1">
      <c r="A160" s="189"/>
      <c r="B160" s="101" t="str">
        <f>IF(A160="","",MID(info_weblinks!$C$3,32,3))</f>
        <v/>
      </c>
      <c r="C160" s="101" t="str">
        <f>IF(info_parties!G160="","",info_parties!G160)</f>
        <v/>
      </c>
      <c r="D160" s="101" t="str">
        <f>IF(info_parties!K160="","",info_parties!K160)</f>
        <v/>
      </c>
      <c r="E160" s="101" t="str">
        <f>IF(info_parties!H160="","",info_parties!H160)</f>
        <v/>
      </c>
      <c r="F160" s="190" t="str">
        <f t="shared" si="16"/>
        <v/>
      </c>
      <c r="G160" s="191" t="str">
        <f t="shared" si="17"/>
        <v/>
      </c>
      <c r="H160" s="192" t="str">
        <f t="shared" si="18"/>
        <v/>
      </c>
      <c r="I160" s="193" t="str">
        <f t="shared" si="19"/>
        <v/>
      </c>
      <c r="J160" s="194" t="str">
        <f>IF(ISERROR(VLOOKUP($A160,parlvotes_lh!$A$11:$ZZ$200,6,FALSE))=TRUE,"",IF(VLOOKUP($A160,parlvotes_lh!$A$11:$ZZ$200,6,FALSE)=0,"",VLOOKUP($A160,parlvotes_lh!$A$11:$ZZ$200,6,FALSE)))</f>
        <v/>
      </c>
      <c r="K160" s="194" t="str">
        <f>IF(ISERROR(VLOOKUP($A160,parlvotes_lh!$A$11:$ZZ$200,26,FALSE))=TRUE,"",IF(VLOOKUP($A160,parlvotes_lh!$A$11:$ZZ$200,26,FALSE)=0,"",VLOOKUP($A160,parlvotes_lh!$A$11:$ZZ$200,26,FALSE)))</f>
        <v/>
      </c>
      <c r="L160" s="194" t="str">
        <f>IF(ISERROR(VLOOKUP($A160,parlvotes_lh!$A$11:$ZZ$200,46,FALSE))=TRUE,"",IF(VLOOKUP($A160,parlvotes_lh!$A$11:$ZZ$200,46,FALSE)=0,"",VLOOKUP($A160,parlvotes_lh!$A$11:$ZZ$200,46,FALSE)))</f>
        <v/>
      </c>
      <c r="M160" s="194" t="str">
        <f>IF(ISERROR(VLOOKUP($A160,parlvotes_lh!$A$11:$ZZ$200,66,FALSE))=TRUE,"",IF(VLOOKUP($A160,parlvotes_lh!$A$11:$ZZ$200,66,FALSE)=0,"",VLOOKUP($A160,parlvotes_lh!$A$11:$ZZ$200,66,FALSE)))</f>
        <v/>
      </c>
      <c r="N160" s="194" t="str">
        <f>IF(ISERROR(VLOOKUP($A160,parlvotes_lh!$A$11:$ZZ$200,86,FALSE))=TRUE,"",IF(VLOOKUP($A160,parlvotes_lh!$A$11:$ZZ$200,86,FALSE)=0,"",VLOOKUP($A160,parlvotes_lh!$A$11:$ZZ$200,86,FALSE)))</f>
        <v/>
      </c>
      <c r="O160" s="194" t="str">
        <f>IF(ISERROR(VLOOKUP($A160,parlvotes_lh!$A$11:$ZZ$200,106,FALSE))=TRUE,"",IF(VLOOKUP($A160,parlvotes_lh!$A$11:$ZZ$200,106,FALSE)=0,"",VLOOKUP($A160,parlvotes_lh!$A$11:$ZZ$200,106,FALSE)))</f>
        <v/>
      </c>
      <c r="P160" s="194" t="str">
        <f>IF(ISERROR(VLOOKUP($A160,parlvotes_lh!$A$11:$ZZ$200,126,FALSE))=TRUE,"",IF(VLOOKUP($A160,parlvotes_lh!$A$11:$ZZ$200,126,FALSE)=0,"",VLOOKUP($A160,parlvotes_lh!$A$11:$ZZ$200,126,FALSE)))</f>
        <v/>
      </c>
      <c r="Q160" s="195" t="str">
        <f>IF(ISERROR(VLOOKUP($A160,parlvotes_lh!$A$11:$ZZ$200,146,FALSE))=TRUE,"",IF(VLOOKUP($A160,parlvotes_lh!$A$11:$ZZ$200,146,FALSE)=0,"",VLOOKUP($A160,parlvotes_lh!$A$11:$ZZ$200,146,FALSE)))</f>
        <v/>
      </c>
      <c r="R160" s="195" t="str">
        <f>IF(ISERROR(VLOOKUP($A160,parlvotes_lh!$A$11:$ZZ$200,166,FALSE))=TRUE,"",IF(VLOOKUP($A160,parlvotes_lh!$A$11:$ZZ$200,166,FALSE)=0,"",VLOOKUP($A160,parlvotes_lh!$A$11:$ZZ$200,166,FALSE)))</f>
        <v/>
      </c>
      <c r="S160" s="195" t="str">
        <f>IF(ISERROR(VLOOKUP($A160,parlvotes_lh!$A$11:$ZZ$200,186,FALSE))=TRUE,"",IF(VLOOKUP($A160,parlvotes_lh!$A$11:$ZZ$200,186,FALSE)=0,"",VLOOKUP($A160,parlvotes_lh!$A$11:$ZZ$200,186,FALSE)))</f>
        <v/>
      </c>
      <c r="T160" s="195" t="str">
        <f>IF(ISERROR(VLOOKUP($A160,parlvotes_lh!$A$11:$ZZ$200,206,FALSE))=TRUE,"",IF(VLOOKUP($A160,parlvotes_lh!$A$11:$ZZ$200,206,FALSE)=0,"",VLOOKUP($A160,parlvotes_lh!$A$11:$ZZ$200,206,FALSE)))</f>
        <v/>
      </c>
      <c r="U160" s="195" t="str">
        <f>IF(ISERROR(VLOOKUP($A160,parlvotes_lh!$A$11:$ZZ$200,226,FALSE))=TRUE,"",IF(VLOOKUP($A160,parlvotes_lh!$A$11:$ZZ$200,226,FALSE)=0,"",VLOOKUP($A160,parlvotes_lh!$A$11:$ZZ$200,226,FALSE)))</f>
        <v/>
      </c>
      <c r="V160" s="195" t="str">
        <f>IF(ISERROR(VLOOKUP($A160,parlvotes_lh!$A$11:$ZZ$200,246,FALSE))=TRUE,"",IF(VLOOKUP($A160,parlvotes_lh!$A$11:$ZZ$200,246,FALSE)=0,"",VLOOKUP($A160,parlvotes_lh!$A$11:$ZZ$200,246,FALSE)))</f>
        <v/>
      </c>
      <c r="W160" s="195" t="str">
        <f>IF(ISERROR(VLOOKUP($A160,parlvotes_lh!$A$11:$ZZ$200,266,FALSE))=TRUE,"",IF(VLOOKUP($A160,parlvotes_lh!$A$11:$ZZ$200,266,FALSE)=0,"",VLOOKUP($A160,parlvotes_lh!$A$11:$ZZ$200,266,FALSE)))</f>
        <v/>
      </c>
      <c r="X160" s="195" t="str">
        <f>IF(ISERROR(VLOOKUP($A160,parlvotes_lh!$A$11:$ZZ$200,286,FALSE))=TRUE,"",IF(VLOOKUP($A160,parlvotes_lh!$A$11:$ZZ$200,286,FALSE)=0,"",VLOOKUP($A160,parlvotes_lh!$A$11:$ZZ$200,286,FALSE)))</f>
        <v/>
      </c>
      <c r="Y160" s="195" t="str">
        <f>IF(ISERROR(VLOOKUP($A160,parlvotes_lh!$A$11:$ZZ$200,306,FALSE))=TRUE,"",IF(VLOOKUP($A160,parlvotes_lh!$A$11:$ZZ$200,306,FALSE)=0,"",VLOOKUP($A160,parlvotes_lh!$A$11:$ZZ$200,306,FALSE)))</f>
        <v/>
      </c>
      <c r="Z160" s="195" t="str">
        <f>IF(ISERROR(VLOOKUP($A160,parlvotes_lh!$A$11:$ZZ$200,326,FALSE))=TRUE,"",IF(VLOOKUP($A160,parlvotes_lh!$A$11:$ZZ$200,326,FALSE)=0,"",VLOOKUP($A160,parlvotes_lh!$A$11:$ZZ$200,326,FALSE)))</f>
        <v/>
      </c>
      <c r="AA160" s="195" t="str">
        <f>IF(ISERROR(VLOOKUP($A160,parlvotes_lh!$A$11:$ZZ$200,346,FALSE))=TRUE,"",IF(VLOOKUP($A160,parlvotes_lh!$A$11:$ZZ$200,346,FALSE)=0,"",VLOOKUP($A160,parlvotes_lh!$A$11:$ZZ$200,346,FALSE)))</f>
        <v/>
      </c>
      <c r="AB160" s="195" t="str">
        <f>IF(ISERROR(VLOOKUP($A160,parlvotes_lh!$A$11:$ZZ$200,366,FALSE))=TRUE,"",IF(VLOOKUP($A160,parlvotes_lh!$A$11:$ZZ$200,366,FALSE)=0,"",VLOOKUP($A160,parlvotes_lh!$A$11:$ZZ$200,366,FALSE)))</f>
        <v/>
      </c>
      <c r="AC160" s="195" t="str">
        <f>IF(ISERROR(VLOOKUP($A160,parlvotes_lh!$A$11:$ZZ$200,386,FALSE))=TRUE,"",IF(VLOOKUP($A160,parlvotes_lh!$A$11:$ZZ$200,386,FALSE)=0,"",VLOOKUP($A160,parlvotes_lh!$A$11:$ZZ$200,386,FALSE)))</f>
        <v/>
      </c>
    </row>
    <row r="161" spans="1:29" ht="13.5" customHeight="1">
      <c r="A161" s="189"/>
      <c r="B161" s="101" t="str">
        <f>IF(A161="","",MID(info_weblinks!$C$3,32,3))</f>
        <v/>
      </c>
      <c r="C161" s="101" t="str">
        <f>IF(info_parties!G161="","",info_parties!G161)</f>
        <v/>
      </c>
      <c r="D161" s="101" t="str">
        <f>IF(info_parties!K161="","",info_parties!K161)</f>
        <v/>
      </c>
      <c r="E161" s="101" t="str">
        <f>IF(info_parties!H161="","",info_parties!H161)</f>
        <v/>
      </c>
      <c r="F161" s="190" t="str">
        <f t="shared" si="16"/>
        <v/>
      </c>
      <c r="G161" s="191" t="str">
        <f t="shared" si="17"/>
        <v/>
      </c>
      <c r="H161" s="192" t="str">
        <f t="shared" si="18"/>
        <v/>
      </c>
      <c r="I161" s="193" t="str">
        <f t="shared" si="19"/>
        <v/>
      </c>
      <c r="J161" s="194" t="str">
        <f>IF(ISERROR(VLOOKUP($A161,parlvotes_lh!$A$11:$ZZ$200,6,FALSE))=TRUE,"",IF(VLOOKUP($A161,parlvotes_lh!$A$11:$ZZ$200,6,FALSE)=0,"",VLOOKUP($A161,parlvotes_lh!$A$11:$ZZ$200,6,FALSE)))</f>
        <v/>
      </c>
      <c r="K161" s="194" t="str">
        <f>IF(ISERROR(VLOOKUP($A161,parlvotes_lh!$A$11:$ZZ$200,26,FALSE))=TRUE,"",IF(VLOOKUP($A161,parlvotes_lh!$A$11:$ZZ$200,26,FALSE)=0,"",VLOOKUP($A161,parlvotes_lh!$A$11:$ZZ$200,26,FALSE)))</f>
        <v/>
      </c>
      <c r="L161" s="194" t="str">
        <f>IF(ISERROR(VLOOKUP($A161,parlvotes_lh!$A$11:$ZZ$200,46,FALSE))=TRUE,"",IF(VLOOKUP($A161,parlvotes_lh!$A$11:$ZZ$200,46,FALSE)=0,"",VLOOKUP($A161,parlvotes_lh!$A$11:$ZZ$200,46,FALSE)))</f>
        <v/>
      </c>
      <c r="M161" s="194" t="str">
        <f>IF(ISERROR(VLOOKUP($A161,parlvotes_lh!$A$11:$ZZ$200,66,FALSE))=TRUE,"",IF(VLOOKUP($A161,parlvotes_lh!$A$11:$ZZ$200,66,FALSE)=0,"",VLOOKUP($A161,parlvotes_lh!$A$11:$ZZ$200,66,FALSE)))</f>
        <v/>
      </c>
      <c r="N161" s="194" t="str">
        <f>IF(ISERROR(VLOOKUP($A161,parlvotes_lh!$A$11:$ZZ$200,86,FALSE))=TRUE,"",IF(VLOOKUP($A161,parlvotes_lh!$A$11:$ZZ$200,86,FALSE)=0,"",VLOOKUP($A161,parlvotes_lh!$A$11:$ZZ$200,86,FALSE)))</f>
        <v/>
      </c>
      <c r="O161" s="194" t="str">
        <f>IF(ISERROR(VLOOKUP($A161,parlvotes_lh!$A$11:$ZZ$200,106,FALSE))=TRUE,"",IF(VLOOKUP($A161,parlvotes_lh!$A$11:$ZZ$200,106,FALSE)=0,"",VLOOKUP($A161,parlvotes_lh!$A$11:$ZZ$200,106,FALSE)))</f>
        <v/>
      </c>
      <c r="P161" s="194" t="str">
        <f>IF(ISERROR(VLOOKUP($A161,parlvotes_lh!$A$11:$ZZ$200,126,FALSE))=TRUE,"",IF(VLOOKUP($A161,parlvotes_lh!$A$11:$ZZ$200,126,FALSE)=0,"",VLOOKUP($A161,parlvotes_lh!$A$11:$ZZ$200,126,FALSE)))</f>
        <v/>
      </c>
      <c r="Q161" s="195" t="str">
        <f>IF(ISERROR(VLOOKUP($A161,parlvotes_lh!$A$11:$ZZ$200,146,FALSE))=TRUE,"",IF(VLOOKUP($A161,parlvotes_lh!$A$11:$ZZ$200,146,FALSE)=0,"",VLOOKUP($A161,parlvotes_lh!$A$11:$ZZ$200,146,FALSE)))</f>
        <v/>
      </c>
      <c r="R161" s="195" t="str">
        <f>IF(ISERROR(VLOOKUP($A161,parlvotes_lh!$A$11:$ZZ$200,166,FALSE))=TRUE,"",IF(VLOOKUP($A161,parlvotes_lh!$A$11:$ZZ$200,166,FALSE)=0,"",VLOOKUP($A161,parlvotes_lh!$A$11:$ZZ$200,166,FALSE)))</f>
        <v/>
      </c>
      <c r="S161" s="195" t="str">
        <f>IF(ISERROR(VLOOKUP($A161,parlvotes_lh!$A$11:$ZZ$200,186,FALSE))=TRUE,"",IF(VLOOKUP($A161,parlvotes_lh!$A$11:$ZZ$200,186,FALSE)=0,"",VLOOKUP($A161,parlvotes_lh!$A$11:$ZZ$200,186,FALSE)))</f>
        <v/>
      </c>
      <c r="T161" s="195" t="str">
        <f>IF(ISERROR(VLOOKUP($A161,parlvotes_lh!$A$11:$ZZ$200,206,FALSE))=TRUE,"",IF(VLOOKUP($A161,parlvotes_lh!$A$11:$ZZ$200,206,FALSE)=0,"",VLOOKUP($A161,parlvotes_lh!$A$11:$ZZ$200,206,FALSE)))</f>
        <v/>
      </c>
      <c r="U161" s="195" t="str">
        <f>IF(ISERROR(VLOOKUP($A161,parlvotes_lh!$A$11:$ZZ$200,226,FALSE))=TRUE,"",IF(VLOOKUP($A161,parlvotes_lh!$A$11:$ZZ$200,226,FALSE)=0,"",VLOOKUP($A161,parlvotes_lh!$A$11:$ZZ$200,226,FALSE)))</f>
        <v/>
      </c>
      <c r="V161" s="195" t="str">
        <f>IF(ISERROR(VLOOKUP($A161,parlvotes_lh!$A$11:$ZZ$200,246,FALSE))=TRUE,"",IF(VLOOKUP($A161,parlvotes_lh!$A$11:$ZZ$200,246,FALSE)=0,"",VLOOKUP($A161,parlvotes_lh!$A$11:$ZZ$200,246,FALSE)))</f>
        <v/>
      </c>
      <c r="W161" s="195" t="str">
        <f>IF(ISERROR(VLOOKUP($A161,parlvotes_lh!$A$11:$ZZ$200,266,FALSE))=TRUE,"",IF(VLOOKUP($A161,parlvotes_lh!$A$11:$ZZ$200,266,FALSE)=0,"",VLOOKUP($A161,parlvotes_lh!$A$11:$ZZ$200,266,FALSE)))</f>
        <v/>
      </c>
      <c r="X161" s="195" t="str">
        <f>IF(ISERROR(VLOOKUP($A161,parlvotes_lh!$A$11:$ZZ$200,286,FALSE))=TRUE,"",IF(VLOOKUP($A161,parlvotes_lh!$A$11:$ZZ$200,286,FALSE)=0,"",VLOOKUP($A161,parlvotes_lh!$A$11:$ZZ$200,286,FALSE)))</f>
        <v/>
      </c>
      <c r="Y161" s="195" t="str">
        <f>IF(ISERROR(VLOOKUP($A161,parlvotes_lh!$A$11:$ZZ$200,306,FALSE))=TRUE,"",IF(VLOOKUP($A161,parlvotes_lh!$A$11:$ZZ$200,306,FALSE)=0,"",VLOOKUP($A161,parlvotes_lh!$A$11:$ZZ$200,306,FALSE)))</f>
        <v/>
      </c>
      <c r="Z161" s="195" t="str">
        <f>IF(ISERROR(VLOOKUP($A161,parlvotes_lh!$A$11:$ZZ$200,326,FALSE))=TRUE,"",IF(VLOOKUP($A161,parlvotes_lh!$A$11:$ZZ$200,326,FALSE)=0,"",VLOOKUP($A161,parlvotes_lh!$A$11:$ZZ$200,326,FALSE)))</f>
        <v/>
      </c>
      <c r="AA161" s="195" t="str">
        <f>IF(ISERROR(VLOOKUP($A161,parlvotes_lh!$A$11:$ZZ$200,346,FALSE))=TRUE,"",IF(VLOOKUP($A161,parlvotes_lh!$A$11:$ZZ$200,346,FALSE)=0,"",VLOOKUP($A161,parlvotes_lh!$A$11:$ZZ$200,346,FALSE)))</f>
        <v/>
      </c>
      <c r="AB161" s="195" t="str">
        <f>IF(ISERROR(VLOOKUP($A161,parlvotes_lh!$A$11:$ZZ$200,366,FALSE))=TRUE,"",IF(VLOOKUP($A161,parlvotes_lh!$A$11:$ZZ$200,366,FALSE)=0,"",VLOOKUP($A161,parlvotes_lh!$A$11:$ZZ$200,366,FALSE)))</f>
        <v/>
      </c>
      <c r="AC161" s="195" t="str">
        <f>IF(ISERROR(VLOOKUP($A161,parlvotes_lh!$A$11:$ZZ$200,386,FALSE))=TRUE,"",IF(VLOOKUP($A161,parlvotes_lh!$A$11:$ZZ$200,386,FALSE)=0,"",VLOOKUP($A161,parlvotes_lh!$A$11:$ZZ$200,386,FALSE)))</f>
        <v/>
      </c>
    </row>
    <row r="162" spans="1:29" ht="13.5" customHeight="1">
      <c r="A162" s="189"/>
      <c r="B162" s="101" t="str">
        <f>IF(A162="","",MID(info_weblinks!$C$3,32,3))</f>
        <v/>
      </c>
      <c r="C162" s="101" t="str">
        <f>IF(info_parties!G162="","",info_parties!G162)</f>
        <v/>
      </c>
      <c r="D162" s="101" t="str">
        <f>IF(info_parties!K162="","",info_parties!K162)</f>
        <v/>
      </c>
      <c r="E162" s="101" t="str">
        <f>IF(info_parties!H162="","",info_parties!H162)</f>
        <v/>
      </c>
      <c r="F162" s="190" t="str">
        <f t="shared" ref="F162:F193" si="20">IF(MAX(J162:AC162)=0,"",INDEX(J$1:AC$1,MATCH(TRUE,INDEX((J162:AC162&lt;&gt;""),0),0)))</f>
        <v/>
      </c>
      <c r="G162" s="191" t="str">
        <f t="shared" ref="G162:G193" si="21">IF(MAX(J162:AC162)=0,"",INDEX(J$1:AC$1,1,MATCH(LOOKUP(9.99+307,J162:AC162),J162:AC162,0)))</f>
        <v/>
      </c>
      <c r="H162" s="192" t="str">
        <f t="shared" ref="H162:H193" si="22">IF(MAX(J162:AC162)=0,"",MAX(J162:AC162))</f>
        <v/>
      </c>
      <c r="I162" s="193" t="str">
        <f t="shared" ref="I162:I193" si="23">IF(H162="","",INDEX(J$1:AC$1,1,MATCH(H162,J162:AC162,0)))</f>
        <v/>
      </c>
      <c r="J162" s="194" t="str">
        <f>IF(ISERROR(VLOOKUP($A162,parlvotes_lh!$A$11:$ZZ$200,6,FALSE))=TRUE,"",IF(VLOOKUP($A162,parlvotes_lh!$A$11:$ZZ$200,6,FALSE)=0,"",VLOOKUP($A162,parlvotes_lh!$A$11:$ZZ$200,6,FALSE)))</f>
        <v/>
      </c>
      <c r="K162" s="194" t="str">
        <f>IF(ISERROR(VLOOKUP($A162,parlvotes_lh!$A$11:$ZZ$200,26,FALSE))=TRUE,"",IF(VLOOKUP($A162,parlvotes_lh!$A$11:$ZZ$200,26,FALSE)=0,"",VLOOKUP($A162,parlvotes_lh!$A$11:$ZZ$200,26,FALSE)))</f>
        <v/>
      </c>
      <c r="L162" s="194" t="str">
        <f>IF(ISERROR(VLOOKUP($A162,parlvotes_lh!$A$11:$ZZ$200,46,FALSE))=TRUE,"",IF(VLOOKUP($A162,parlvotes_lh!$A$11:$ZZ$200,46,FALSE)=0,"",VLOOKUP($A162,parlvotes_lh!$A$11:$ZZ$200,46,FALSE)))</f>
        <v/>
      </c>
      <c r="M162" s="194" t="str">
        <f>IF(ISERROR(VLOOKUP($A162,parlvotes_lh!$A$11:$ZZ$200,66,FALSE))=TRUE,"",IF(VLOOKUP($A162,parlvotes_lh!$A$11:$ZZ$200,66,FALSE)=0,"",VLOOKUP($A162,parlvotes_lh!$A$11:$ZZ$200,66,FALSE)))</f>
        <v/>
      </c>
      <c r="N162" s="194" t="str">
        <f>IF(ISERROR(VLOOKUP($A162,parlvotes_lh!$A$11:$ZZ$200,86,FALSE))=TRUE,"",IF(VLOOKUP($A162,parlvotes_lh!$A$11:$ZZ$200,86,FALSE)=0,"",VLOOKUP($A162,parlvotes_lh!$A$11:$ZZ$200,86,FALSE)))</f>
        <v/>
      </c>
      <c r="O162" s="194" t="str">
        <f>IF(ISERROR(VLOOKUP($A162,parlvotes_lh!$A$11:$ZZ$200,106,FALSE))=TRUE,"",IF(VLOOKUP($A162,parlvotes_lh!$A$11:$ZZ$200,106,FALSE)=0,"",VLOOKUP($A162,parlvotes_lh!$A$11:$ZZ$200,106,FALSE)))</f>
        <v/>
      </c>
      <c r="P162" s="194" t="str">
        <f>IF(ISERROR(VLOOKUP($A162,parlvotes_lh!$A$11:$ZZ$200,126,FALSE))=TRUE,"",IF(VLOOKUP($A162,parlvotes_lh!$A$11:$ZZ$200,126,FALSE)=0,"",VLOOKUP($A162,parlvotes_lh!$A$11:$ZZ$200,126,FALSE)))</f>
        <v/>
      </c>
      <c r="Q162" s="195" t="str">
        <f>IF(ISERROR(VLOOKUP($A162,parlvotes_lh!$A$11:$ZZ$200,146,FALSE))=TRUE,"",IF(VLOOKUP($A162,parlvotes_lh!$A$11:$ZZ$200,146,FALSE)=0,"",VLOOKUP($A162,parlvotes_lh!$A$11:$ZZ$200,146,FALSE)))</f>
        <v/>
      </c>
      <c r="R162" s="195" t="str">
        <f>IF(ISERROR(VLOOKUP($A162,parlvotes_lh!$A$11:$ZZ$200,166,FALSE))=TRUE,"",IF(VLOOKUP($A162,parlvotes_lh!$A$11:$ZZ$200,166,FALSE)=0,"",VLOOKUP($A162,parlvotes_lh!$A$11:$ZZ$200,166,FALSE)))</f>
        <v/>
      </c>
      <c r="S162" s="195" t="str">
        <f>IF(ISERROR(VLOOKUP($A162,parlvotes_lh!$A$11:$ZZ$200,186,FALSE))=TRUE,"",IF(VLOOKUP($A162,parlvotes_lh!$A$11:$ZZ$200,186,FALSE)=0,"",VLOOKUP($A162,parlvotes_lh!$A$11:$ZZ$200,186,FALSE)))</f>
        <v/>
      </c>
      <c r="T162" s="195" t="str">
        <f>IF(ISERROR(VLOOKUP($A162,parlvotes_lh!$A$11:$ZZ$200,206,FALSE))=TRUE,"",IF(VLOOKUP($A162,parlvotes_lh!$A$11:$ZZ$200,206,FALSE)=0,"",VLOOKUP($A162,parlvotes_lh!$A$11:$ZZ$200,206,FALSE)))</f>
        <v/>
      </c>
      <c r="U162" s="195" t="str">
        <f>IF(ISERROR(VLOOKUP($A162,parlvotes_lh!$A$11:$ZZ$200,226,FALSE))=TRUE,"",IF(VLOOKUP($A162,parlvotes_lh!$A$11:$ZZ$200,226,FALSE)=0,"",VLOOKUP($A162,parlvotes_lh!$A$11:$ZZ$200,226,FALSE)))</f>
        <v/>
      </c>
      <c r="V162" s="195" t="str">
        <f>IF(ISERROR(VLOOKUP($A162,parlvotes_lh!$A$11:$ZZ$200,246,FALSE))=TRUE,"",IF(VLOOKUP($A162,parlvotes_lh!$A$11:$ZZ$200,246,FALSE)=0,"",VLOOKUP($A162,parlvotes_lh!$A$11:$ZZ$200,246,FALSE)))</f>
        <v/>
      </c>
      <c r="W162" s="195" t="str">
        <f>IF(ISERROR(VLOOKUP($A162,parlvotes_lh!$A$11:$ZZ$200,266,FALSE))=TRUE,"",IF(VLOOKUP($A162,parlvotes_lh!$A$11:$ZZ$200,266,FALSE)=0,"",VLOOKUP($A162,parlvotes_lh!$A$11:$ZZ$200,266,FALSE)))</f>
        <v/>
      </c>
      <c r="X162" s="195" t="str">
        <f>IF(ISERROR(VLOOKUP($A162,parlvotes_lh!$A$11:$ZZ$200,286,FALSE))=TRUE,"",IF(VLOOKUP($A162,parlvotes_lh!$A$11:$ZZ$200,286,FALSE)=0,"",VLOOKUP($A162,parlvotes_lh!$A$11:$ZZ$200,286,FALSE)))</f>
        <v/>
      </c>
      <c r="Y162" s="195" t="str">
        <f>IF(ISERROR(VLOOKUP($A162,parlvotes_lh!$A$11:$ZZ$200,306,FALSE))=TRUE,"",IF(VLOOKUP($A162,parlvotes_lh!$A$11:$ZZ$200,306,FALSE)=0,"",VLOOKUP($A162,parlvotes_lh!$A$11:$ZZ$200,306,FALSE)))</f>
        <v/>
      </c>
      <c r="Z162" s="195" t="str">
        <f>IF(ISERROR(VLOOKUP($A162,parlvotes_lh!$A$11:$ZZ$200,326,FALSE))=TRUE,"",IF(VLOOKUP($A162,parlvotes_lh!$A$11:$ZZ$200,326,FALSE)=0,"",VLOOKUP($A162,parlvotes_lh!$A$11:$ZZ$200,326,FALSE)))</f>
        <v/>
      </c>
      <c r="AA162" s="195" t="str">
        <f>IF(ISERROR(VLOOKUP($A162,parlvotes_lh!$A$11:$ZZ$200,346,FALSE))=TRUE,"",IF(VLOOKUP($A162,parlvotes_lh!$A$11:$ZZ$200,346,FALSE)=0,"",VLOOKUP($A162,parlvotes_lh!$A$11:$ZZ$200,346,FALSE)))</f>
        <v/>
      </c>
      <c r="AB162" s="195" t="str">
        <f>IF(ISERROR(VLOOKUP($A162,parlvotes_lh!$A$11:$ZZ$200,366,FALSE))=TRUE,"",IF(VLOOKUP($A162,parlvotes_lh!$A$11:$ZZ$200,366,FALSE)=0,"",VLOOKUP($A162,parlvotes_lh!$A$11:$ZZ$200,366,FALSE)))</f>
        <v/>
      </c>
      <c r="AC162" s="195" t="str">
        <f>IF(ISERROR(VLOOKUP($A162,parlvotes_lh!$A$11:$ZZ$200,386,FALSE))=TRUE,"",IF(VLOOKUP($A162,parlvotes_lh!$A$11:$ZZ$200,386,FALSE)=0,"",VLOOKUP($A162,parlvotes_lh!$A$11:$ZZ$200,386,FALSE)))</f>
        <v/>
      </c>
    </row>
    <row r="163" spans="1:29" ht="13.5" customHeight="1">
      <c r="A163" s="189"/>
      <c r="B163" s="101" t="str">
        <f>IF(A163="","",MID(info_weblinks!$C$3,32,3))</f>
        <v/>
      </c>
      <c r="C163" s="101" t="str">
        <f>IF(info_parties!G163="","",info_parties!G163)</f>
        <v/>
      </c>
      <c r="D163" s="101" t="str">
        <f>IF(info_parties!K163="","",info_parties!K163)</f>
        <v/>
      </c>
      <c r="E163" s="101" t="str">
        <f>IF(info_parties!H163="","",info_parties!H163)</f>
        <v/>
      </c>
      <c r="F163" s="190" t="str">
        <f t="shared" si="20"/>
        <v/>
      </c>
      <c r="G163" s="191" t="str">
        <f t="shared" si="21"/>
        <v/>
      </c>
      <c r="H163" s="192" t="str">
        <f t="shared" si="22"/>
        <v/>
      </c>
      <c r="I163" s="193" t="str">
        <f t="shared" si="23"/>
        <v/>
      </c>
      <c r="J163" s="194" t="str">
        <f>IF(ISERROR(VLOOKUP($A163,parlvotes_lh!$A$11:$ZZ$200,6,FALSE))=TRUE,"",IF(VLOOKUP($A163,parlvotes_lh!$A$11:$ZZ$200,6,FALSE)=0,"",VLOOKUP($A163,parlvotes_lh!$A$11:$ZZ$200,6,FALSE)))</f>
        <v/>
      </c>
      <c r="K163" s="194" t="str">
        <f>IF(ISERROR(VLOOKUP($A163,parlvotes_lh!$A$11:$ZZ$200,26,FALSE))=TRUE,"",IF(VLOOKUP($A163,parlvotes_lh!$A$11:$ZZ$200,26,FALSE)=0,"",VLOOKUP($A163,parlvotes_lh!$A$11:$ZZ$200,26,FALSE)))</f>
        <v/>
      </c>
      <c r="L163" s="194" t="str">
        <f>IF(ISERROR(VLOOKUP($A163,parlvotes_lh!$A$11:$ZZ$200,46,FALSE))=TRUE,"",IF(VLOOKUP($A163,parlvotes_lh!$A$11:$ZZ$200,46,FALSE)=0,"",VLOOKUP($A163,parlvotes_lh!$A$11:$ZZ$200,46,FALSE)))</f>
        <v/>
      </c>
      <c r="M163" s="194" t="str">
        <f>IF(ISERROR(VLOOKUP($A163,parlvotes_lh!$A$11:$ZZ$200,66,FALSE))=TRUE,"",IF(VLOOKUP($A163,parlvotes_lh!$A$11:$ZZ$200,66,FALSE)=0,"",VLOOKUP($A163,parlvotes_lh!$A$11:$ZZ$200,66,FALSE)))</f>
        <v/>
      </c>
      <c r="N163" s="194" t="str">
        <f>IF(ISERROR(VLOOKUP($A163,parlvotes_lh!$A$11:$ZZ$200,86,FALSE))=TRUE,"",IF(VLOOKUP($A163,parlvotes_lh!$A$11:$ZZ$200,86,FALSE)=0,"",VLOOKUP($A163,parlvotes_lh!$A$11:$ZZ$200,86,FALSE)))</f>
        <v/>
      </c>
      <c r="O163" s="194" t="str">
        <f>IF(ISERROR(VLOOKUP($A163,parlvotes_lh!$A$11:$ZZ$200,106,FALSE))=TRUE,"",IF(VLOOKUP($A163,parlvotes_lh!$A$11:$ZZ$200,106,FALSE)=0,"",VLOOKUP($A163,parlvotes_lh!$A$11:$ZZ$200,106,FALSE)))</f>
        <v/>
      </c>
      <c r="P163" s="194" t="str">
        <f>IF(ISERROR(VLOOKUP($A163,parlvotes_lh!$A$11:$ZZ$200,126,FALSE))=TRUE,"",IF(VLOOKUP($A163,parlvotes_lh!$A$11:$ZZ$200,126,FALSE)=0,"",VLOOKUP($A163,parlvotes_lh!$A$11:$ZZ$200,126,FALSE)))</f>
        <v/>
      </c>
      <c r="Q163" s="195" t="str">
        <f>IF(ISERROR(VLOOKUP($A163,parlvotes_lh!$A$11:$ZZ$200,146,FALSE))=TRUE,"",IF(VLOOKUP($A163,parlvotes_lh!$A$11:$ZZ$200,146,FALSE)=0,"",VLOOKUP($A163,parlvotes_lh!$A$11:$ZZ$200,146,FALSE)))</f>
        <v/>
      </c>
      <c r="R163" s="195" t="str">
        <f>IF(ISERROR(VLOOKUP($A163,parlvotes_lh!$A$11:$ZZ$200,166,FALSE))=TRUE,"",IF(VLOOKUP($A163,parlvotes_lh!$A$11:$ZZ$200,166,FALSE)=0,"",VLOOKUP($A163,parlvotes_lh!$A$11:$ZZ$200,166,FALSE)))</f>
        <v/>
      </c>
      <c r="S163" s="195" t="str">
        <f>IF(ISERROR(VLOOKUP($A163,parlvotes_lh!$A$11:$ZZ$200,186,FALSE))=TRUE,"",IF(VLOOKUP($A163,parlvotes_lh!$A$11:$ZZ$200,186,FALSE)=0,"",VLOOKUP($A163,parlvotes_lh!$A$11:$ZZ$200,186,FALSE)))</f>
        <v/>
      </c>
      <c r="T163" s="195" t="str">
        <f>IF(ISERROR(VLOOKUP($A163,parlvotes_lh!$A$11:$ZZ$200,206,FALSE))=TRUE,"",IF(VLOOKUP($A163,parlvotes_lh!$A$11:$ZZ$200,206,FALSE)=0,"",VLOOKUP($A163,parlvotes_lh!$A$11:$ZZ$200,206,FALSE)))</f>
        <v/>
      </c>
      <c r="U163" s="195" t="str">
        <f>IF(ISERROR(VLOOKUP($A163,parlvotes_lh!$A$11:$ZZ$200,226,FALSE))=TRUE,"",IF(VLOOKUP($A163,parlvotes_lh!$A$11:$ZZ$200,226,FALSE)=0,"",VLOOKUP($A163,parlvotes_lh!$A$11:$ZZ$200,226,FALSE)))</f>
        <v/>
      </c>
      <c r="V163" s="195" t="str">
        <f>IF(ISERROR(VLOOKUP($A163,parlvotes_lh!$A$11:$ZZ$200,246,FALSE))=TRUE,"",IF(VLOOKUP($A163,parlvotes_lh!$A$11:$ZZ$200,246,FALSE)=0,"",VLOOKUP($A163,parlvotes_lh!$A$11:$ZZ$200,246,FALSE)))</f>
        <v/>
      </c>
      <c r="W163" s="195" t="str">
        <f>IF(ISERROR(VLOOKUP($A163,parlvotes_lh!$A$11:$ZZ$200,266,FALSE))=TRUE,"",IF(VLOOKUP($A163,parlvotes_lh!$A$11:$ZZ$200,266,FALSE)=0,"",VLOOKUP($A163,parlvotes_lh!$A$11:$ZZ$200,266,FALSE)))</f>
        <v/>
      </c>
      <c r="X163" s="195" t="str">
        <f>IF(ISERROR(VLOOKUP($A163,parlvotes_lh!$A$11:$ZZ$200,286,FALSE))=TRUE,"",IF(VLOOKUP($A163,parlvotes_lh!$A$11:$ZZ$200,286,FALSE)=0,"",VLOOKUP($A163,parlvotes_lh!$A$11:$ZZ$200,286,FALSE)))</f>
        <v/>
      </c>
      <c r="Y163" s="195" t="str">
        <f>IF(ISERROR(VLOOKUP($A163,parlvotes_lh!$A$11:$ZZ$200,306,FALSE))=TRUE,"",IF(VLOOKUP($A163,parlvotes_lh!$A$11:$ZZ$200,306,FALSE)=0,"",VLOOKUP($A163,parlvotes_lh!$A$11:$ZZ$200,306,FALSE)))</f>
        <v/>
      </c>
      <c r="Z163" s="195" t="str">
        <f>IF(ISERROR(VLOOKUP($A163,parlvotes_lh!$A$11:$ZZ$200,326,FALSE))=TRUE,"",IF(VLOOKUP($A163,parlvotes_lh!$A$11:$ZZ$200,326,FALSE)=0,"",VLOOKUP($A163,parlvotes_lh!$A$11:$ZZ$200,326,FALSE)))</f>
        <v/>
      </c>
      <c r="AA163" s="195" t="str">
        <f>IF(ISERROR(VLOOKUP($A163,parlvotes_lh!$A$11:$ZZ$200,346,FALSE))=TRUE,"",IF(VLOOKUP($A163,parlvotes_lh!$A$11:$ZZ$200,346,FALSE)=0,"",VLOOKUP($A163,parlvotes_lh!$A$11:$ZZ$200,346,FALSE)))</f>
        <v/>
      </c>
      <c r="AB163" s="195" t="str">
        <f>IF(ISERROR(VLOOKUP($A163,parlvotes_lh!$A$11:$ZZ$200,366,FALSE))=TRUE,"",IF(VLOOKUP($A163,parlvotes_lh!$A$11:$ZZ$200,366,FALSE)=0,"",VLOOKUP($A163,parlvotes_lh!$A$11:$ZZ$200,366,FALSE)))</f>
        <v/>
      </c>
      <c r="AC163" s="195" t="str">
        <f>IF(ISERROR(VLOOKUP($A163,parlvotes_lh!$A$11:$ZZ$200,386,FALSE))=TRUE,"",IF(VLOOKUP($A163,parlvotes_lh!$A$11:$ZZ$200,386,FALSE)=0,"",VLOOKUP($A163,parlvotes_lh!$A$11:$ZZ$200,386,FALSE)))</f>
        <v/>
      </c>
    </row>
    <row r="164" spans="1:29" ht="13.5" customHeight="1">
      <c r="A164" s="189"/>
      <c r="B164" s="101" t="str">
        <f>IF(A164="","",MID(info_weblinks!$C$3,32,3))</f>
        <v/>
      </c>
      <c r="C164" s="101" t="str">
        <f>IF(info_parties!G164="","",info_parties!G164)</f>
        <v/>
      </c>
      <c r="D164" s="101" t="str">
        <f>IF(info_parties!K164="","",info_parties!K164)</f>
        <v/>
      </c>
      <c r="E164" s="101" t="str">
        <f>IF(info_parties!H164="","",info_parties!H164)</f>
        <v/>
      </c>
      <c r="F164" s="190" t="str">
        <f t="shared" si="20"/>
        <v/>
      </c>
      <c r="G164" s="191" t="str">
        <f t="shared" si="21"/>
        <v/>
      </c>
      <c r="H164" s="192" t="str">
        <f t="shared" si="22"/>
        <v/>
      </c>
      <c r="I164" s="193" t="str">
        <f t="shared" si="23"/>
        <v/>
      </c>
      <c r="J164" s="194" t="str">
        <f>IF(ISERROR(VLOOKUP($A164,parlvotes_lh!$A$11:$ZZ$200,6,FALSE))=TRUE,"",IF(VLOOKUP($A164,parlvotes_lh!$A$11:$ZZ$200,6,FALSE)=0,"",VLOOKUP($A164,parlvotes_lh!$A$11:$ZZ$200,6,FALSE)))</f>
        <v/>
      </c>
      <c r="K164" s="194" t="str">
        <f>IF(ISERROR(VLOOKUP($A164,parlvotes_lh!$A$11:$ZZ$200,26,FALSE))=TRUE,"",IF(VLOOKUP($A164,parlvotes_lh!$A$11:$ZZ$200,26,FALSE)=0,"",VLOOKUP($A164,parlvotes_lh!$A$11:$ZZ$200,26,FALSE)))</f>
        <v/>
      </c>
      <c r="L164" s="194" t="str">
        <f>IF(ISERROR(VLOOKUP($A164,parlvotes_lh!$A$11:$ZZ$200,46,FALSE))=TRUE,"",IF(VLOOKUP($A164,parlvotes_lh!$A$11:$ZZ$200,46,FALSE)=0,"",VLOOKUP($A164,parlvotes_lh!$A$11:$ZZ$200,46,FALSE)))</f>
        <v/>
      </c>
      <c r="M164" s="194" t="str">
        <f>IF(ISERROR(VLOOKUP($A164,parlvotes_lh!$A$11:$ZZ$200,66,FALSE))=TRUE,"",IF(VLOOKUP($A164,parlvotes_lh!$A$11:$ZZ$200,66,FALSE)=0,"",VLOOKUP($A164,parlvotes_lh!$A$11:$ZZ$200,66,FALSE)))</f>
        <v/>
      </c>
      <c r="N164" s="194" t="str">
        <f>IF(ISERROR(VLOOKUP($A164,parlvotes_lh!$A$11:$ZZ$200,86,FALSE))=TRUE,"",IF(VLOOKUP($A164,parlvotes_lh!$A$11:$ZZ$200,86,FALSE)=0,"",VLOOKUP($A164,parlvotes_lh!$A$11:$ZZ$200,86,FALSE)))</f>
        <v/>
      </c>
      <c r="O164" s="194" t="str">
        <f>IF(ISERROR(VLOOKUP($A164,parlvotes_lh!$A$11:$ZZ$200,106,FALSE))=TRUE,"",IF(VLOOKUP($A164,parlvotes_lh!$A$11:$ZZ$200,106,FALSE)=0,"",VLOOKUP($A164,parlvotes_lh!$A$11:$ZZ$200,106,FALSE)))</f>
        <v/>
      </c>
      <c r="P164" s="194" t="str">
        <f>IF(ISERROR(VLOOKUP($A164,parlvotes_lh!$A$11:$ZZ$200,126,FALSE))=TRUE,"",IF(VLOOKUP($A164,parlvotes_lh!$A$11:$ZZ$200,126,FALSE)=0,"",VLOOKUP($A164,parlvotes_lh!$A$11:$ZZ$200,126,FALSE)))</f>
        <v/>
      </c>
      <c r="Q164" s="195" t="str">
        <f>IF(ISERROR(VLOOKUP($A164,parlvotes_lh!$A$11:$ZZ$200,146,FALSE))=TRUE,"",IF(VLOOKUP($A164,parlvotes_lh!$A$11:$ZZ$200,146,FALSE)=0,"",VLOOKUP($A164,parlvotes_lh!$A$11:$ZZ$200,146,FALSE)))</f>
        <v/>
      </c>
      <c r="R164" s="195" t="str">
        <f>IF(ISERROR(VLOOKUP($A164,parlvotes_lh!$A$11:$ZZ$200,166,FALSE))=TRUE,"",IF(VLOOKUP($A164,parlvotes_lh!$A$11:$ZZ$200,166,FALSE)=0,"",VLOOKUP($A164,parlvotes_lh!$A$11:$ZZ$200,166,FALSE)))</f>
        <v/>
      </c>
      <c r="S164" s="195" t="str">
        <f>IF(ISERROR(VLOOKUP($A164,parlvotes_lh!$A$11:$ZZ$200,186,FALSE))=TRUE,"",IF(VLOOKUP($A164,parlvotes_lh!$A$11:$ZZ$200,186,FALSE)=0,"",VLOOKUP($A164,parlvotes_lh!$A$11:$ZZ$200,186,FALSE)))</f>
        <v/>
      </c>
      <c r="T164" s="195" t="str">
        <f>IF(ISERROR(VLOOKUP($A164,parlvotes_lh!$A$11:$ZZ$200,206,FALSE))=TRUE,"",IF(VLOOKUP($A164,parlvotes_lh!$A$11:$ZZ$200,206,FALSE)=0,"",VLOOKUP($A164,parlvotes_lh!$A$11:$ZZ$200,206,FALSE)))</f>
        <v/>
      </c>
      <c r="U164" s="195" t="str">
        <f>IF(ISERROR(VLOOKUP($A164,parlvotes_lh!$A$11:$ZZ$200,226,FALSE))=TRUE,"",IF(VLOOKUP($A164,parlvotes_lh!$A$11:$ZZ$200,226,FALSE)=0,"",VLOOKUP($A164,parlvotes_lh!$A$11:$ZZ$200,226,FALSE)))</f>
        <v/>
      </c>
      <c r="V164" s="195" t="str">
        <f>IF(ISERROR(VLOOKUP($A164,parlvotes_lh!$A$11:$ZZ$200,246,FALSE))=TRUE,"",IF(VLOOKUP($A164,parlvotes_lh!$A$11:$ZZ$200,246,FALSE)=0,"",VLOOKUP($A164,parlvotes_lh!$A$11:$ZZ$200,246,FALSE)))</f>
        <v/>
      </c>
      <c r="W164" s="195" t="str">
        <f>IF(ISERROR(VLOOKUP($A164,parlvotes_lh!$A$11:$ZZ$200,266,FALSE))=TRUE,"",IF(VLOOKUP($A164,parlvotes_lh!$A$11:$ZZ$200,266,FALSE)=0,"",VLOOKUP($A164,parlvotes_lh!$A$11:$ZZ$200,266,FALSE)))</f>
        <v/>
      </c>
      <c r="X164" s="195" t="str">
        <f>IF(ISERROR(VLOOKUP($A164,parlvotes_lh!$A$11:$ZZ$200,286,FALSE))=TRUE,"",IF(VLOOKUP($A164,parlvotes_lh!$A$11:$ZZ$200,286,FALSE)=0,"",VLOOKUP($A164,parlvotes_lh!$A$11:$ZZ$200,286,FALSE)))</f>
        <v/>
      </c>
      <c r="Y164" s="195" t="str">
        <f>IF(ISERROR(VLOOKUP($A164,parlvotes_lh!$A$11:$ZZ$200,306,FALSE))=TRUE,"",IF(VLOOKUP($A164,parlvotes_lh!$A$11:$ZZ$200,306,FALSE)=0,"",VLOOKUP($A164,parlvotes_lh!$A$11:$ZZ$200,306,FALSE)))</f>
        <v/>
      </c>
      <c r="Z164" s="195" t="str">
        <f>IF(ISERROR(VLOOKUP($A164,parlvotes_lh!$A$11:$ZZ$200,326,FALSE))=TRUE,"",IF(VLOOKUP($A164,parlvotes_lh!$A$11:$ZZ$200,326,FALSE)=0,"",VLOOKUP($A164,parlvotes_lh!$A$11:$ZZ$200,326,FALSE)))</f>
        <v/>
      </c>
      <c r="AA164" s="195" t="str">
        <f>IF(ISERROR(VLOOKUP($A164,parlvotes_lh!$A$11:$ZZ$200,346,FALSE))=TRUE,"",IF(VLOOKUP($A164,parlvotes_lh!$A$11:$ZZ$200,346,FALSE)=0,"",VLOOKUP($A164,parlvotes_lh!$A$11:$ZZ$200,346,FALSE)))</f>
        <v/>
      </c>
      <c r="AB164" s="195" t="str">
        <f>IF(ISERROR(VLOOKUP($A164,parlvotes_lh!$A$11:$ZZ$200,366,FALSE))=TRUE,"",IF(VLOOKUP($A164,parlvotes_lh!$A$11:$ZZ$200,366,FALSE)=0,"",VLOOKUP($A164,parlvotes_lh!$A$11:$ZZ$200,366,FALSE)))</f>
        <v/>
      </c>
      <c r="AC164" s="195" t="str">
        <f>IF(ISERROR(VLOOKUP($A164,parlvotes_lh!$A$11:$ZZ$200,386,FALSE))=TRUE,"",IF(VLOOKUP($A164,parlvotes_lh!$A$11:$ZZ$200,386,FALSE)=0,"",VLOOKUP($A164,parlvotes_lh!$A$11:$ZZ$200,386,FALSE)))</f>
        <v/>
      </c>
    </row>
    <row r="165" spans="1:29" ht="13.5" customHeight="1">
      <c r="A165" s="189"/>
      <c r="B165" s="101" t="str">
        <f>IF(A165="","",MID(info_weblinks!$C$3,32,3))</f>
        <v/>
      </c>
      <c r="C165" s="101" t="str">
        <f>IF(info_parties!G165="","",info_parties!G165)</f>
        <v/>
      </c>
      <c r="D165" s="101" t="str">
        <f>IF(info_parties!K165="","",info_parties!K165)</f>
        <v/>
      </c>
      <c r="E165" s="101" t="str">
        <f>IF(info_parties!H165="","",info_parties!H165)</f>
        <v/>
      </c>
      <c r="F165" s="190" t="str">
        <f t="shared" si="20"/>
        <v/>
      </c>
      <c r="G165" s="191" t="str">
        <f t="shared" si="21"/>
        <v/>
      </c>
      <c r="H165" s="192" t="str">
        <f t="shared" si="22"/>
        <v/>
      </c>
      <c r="I165" s="193" t="str">
        <f t="shared" si="23"/>
        <v/>
      </c>
      <c r="J165" s="194" t="str">
        <f>IF(ISERROR(VLOOKUP($A165,parlvotes_lh!$A$11:$ZZ$200,6,FALSE))=TRUE,"",IF(VLOOKUP($A165,parlvotes_lh!$A$11:$ZZ$200,6,FALSE)=0,"",VLOOKUP($A165,parlvotes_lh!$A$11:$ZZ$200,6,FALSE)))</f>
        <v/>
      </c>
      <c r="K165" s="194" t="str">
        <f>IF(ISERROR(VLOOKUP($A165,parlvotes_lh!$A$11:$ZZ$200,26,FALSE))=TRUE,"",IF(VLOOKUP($A165,parlvotes_lh!$A$11:$ZZ$200,26,FALSE)=0,"",VLOOKUP($A165,parlvotes_lh!$A$11:$ZZ$200,26,FALSE)))</f>
        <v/>
      </c>
      <c r="L165" s="194" t="str">
        <f>IF(ISERROR(VLOOKUP($A165,parlvotes_lh!$A$11:$ZZ$200,46,FALSE))=TRUE,"",IF(VLOOKUP($A165,parlvotes_lh!$A$11:$ZZ$200,46,FALSE)=0,"",VLOOKUP($A165,parlvotes_lh!$A$11:$ZZ$200,46,FALSE)))</f>
        <v/>
      </c>
      <c r="M165" s="194" t="str">
        <f>IF(ISERROR(VLOOKUP($A165,parlvotes_lh!$A$11:$ZZ$200,66,FALSE))=TRUE,"",IF(VLOOKUP($A165,parlvotes_lh!$A$11:$ZZ$200,66,FALSE)=0,"",VLOOKUP($A165,parlvotes_lh!$A$11:$ZZ$200,66,FALSE)))</f>
        <v/>
      </c>
      <c r="N165" s="194" t="str">
        <f>IF(ISERROR(VLOOKUP($A165,parlvotes_lh!$A$11:$ZZ$200,86,FALSE))=TRUE,"",IF(VLOOKUP($A165,parlvotes_lh!$A$11:$ZZ$200,86,FALSE)=0,"",VLOOKUP($A165,parlvotes_lh!$A$11:$ZZ$200,86,FALSE)))</f>
        <v/>
      </c>
      <c r="O165" s="194" t="str">
        <f>IF(ISERROR(VLOOKUP($A165,parlvotes_lh!$A$11:$ZZ$200,106,FALSE))=TRUE,"",IF(VLOOKUP($A165,parlvotes_lh!$A$11:$ZZ$200,106,FALSE)=0,"",VLOOKUP($A165,parlvotes_lh!$A$11:$ZZ$200,106,FALSE)))</f>
        <v/>
      </c>
      <c r="P165" s="194" t="str">
        <f>IF(ISERROR(VLOOKUP($A165,parlvotes_lh!$A$11:$ZZ$200,126,FALSE))=TRUE,"",IF(VLOOKUP($A165,parlvotes_lh!$A$11:$ZZ$200,126,FALSE)=0,"",VLOOKUP($A165,parlvotes_lh!$A$11:$ZZ$200,126,FALSE)))</f>
        <v/>
      </c>
      <c r="Q165" s="195" t="str">
        <f>IF(ISERROR(VLOOKUP($A165,parlvotes_lh!$A$11:$ZZ$200,146,FALSE))=TRUE,"",IF(VLOOKUP($A165,parlvotes_lh!$A$11:$ZZ$200,146,FALSE)=0,"",VLOOKUP($A165,parlvotes_lh!$A$11:$ZZ$200,146,FALSE)))</f>
        <v/>
      </c>
      <c r="R165" s="195" t="str">
        <f>IF(ISERROR(VLOOKUP($A165,parlvotes_lh!$A$11:$ZZ$200,166,FALSE))=TRUE,"",IF(VLOOKUP($A165,parlvotes_lh!$A$11:$ZZ$200,166,FALSE)=0,"",VLOOKUP($A165,parlvotes_lh!$A$11:$ZZ$200,166,FALSE)))</f>
        <v/>
      </c>
      <c r="S165" s="195" t="str">
        <f>IF(ISERROR(VLOOKUP($A165,parlvotes_lh!$A$11:$ZZ$200,186,FALSE))=TRUE,"",IF(VLOOKUP($A165,parlvotes_lh!$A$11:$ZZ$200,186,FALSE)=0,"",VLOOKUP($A165,parlvotes_lh!$A$11:$ZZ$200,186,FALSE)))</f>
        <v/>
      </c>
      <c r="T165" s="195" t="str">
        <f>IF(ISERROR(VLOOKUP($A165,parlvotes_lh!$A$11:$ZZ$200,206,FALSE))=TRUE,"",IF(VLOOKUP($A165,parlvotes_lh!$A$11:$ZZ$200,206,FALSE)=0,"",VLOOKUP($A165,parlvotes_lh!$A$11:$ZZ$200,206,FALSE)))</f>
        <v/>
      </c>
      <c r="U165" s="195" t="str">
        <f>IF(ISERROR(VLOOKUP($A165,parlvotes_lh!$A$11:$ZZ$200,226,FALSE))=TRUE,"",IF(VLOOKUP($A165,parlvotes_lh!$A$11:$ZZ$200,226,FALSE)=0,"",VLOOKUP($A165,parlvotes_lh!$A$11:$ZZ$200,226,FALSE)))</f>
        <v/>
      </c>
      <c r="V165" s="195" t="str">
        <f>IF(ISERROR(VLOOKUP($A165,parlvotes_lh!$A$11:$ZZ$200,246,FALSE))=TRUE,"",IF(VLOOKUP($A165,parlvotes_lh!$A$11:$ZZ$200,246,FALSE)=0,"",VLOOKUP($A165,parlvotes_lh!$A$11:$ZZ$200,246,FALSE)))</f>
        <v/>
      </c>
      <c r="W165" s="195" t="str">
        <f>IF(ISERROR(VLOOKUP($A165,parlvotes_lh!$A$11:$ZZ$200,266,FALSE))=TRUE,"",IF(VLOOKUP($A165,parlvotes_lh!$A$11:$ZZ$200,266,FALSE)=0,"",VLOOKUP($A165,parlvotes_lh!$A$11:$ZZ$200,266,FALSE)))</f>
        <v/>
      </c>
      <c r="X165" s="195" t="str">
        <f>IF(ISERROR(VLOOKUP($A165,parlvotes_lh!$A$11:$ZZ$200,286,FALSE))=TRUE,"",IF(VLOOKUP($A165,parlvotes_lh!$A$11:$ZZ$200,286,FALSE)=0,"",VLOOKUP($A165,parlvotes_lh!$A$11:$ZZ$200,286,FALSE)))</f>
        <v/>
      </c>
      <c r="Y165" s="195" t="str">
        <f>IF(ISERROR(VLOOKUP($A165,parlvotes_lh!$A$11:$ZZ$200,306,FALSE))=TRUE,"",IF(VLOOKUP($A165,parlvotes_lh!$A$11:$ZZ$200,306,FALSE)=0,"",VLOOKUP($A165,parlvotes_lh!$A$11:$ZZ$200,306,FALSE)))</f>
        <v/>
      </c>
      <c r="Z165" s="195" t="str">
        <f>IF(ISERROR(VLOOKUP($A165,parlvotes_lh!$A$11:$ZZ$200,326,FALSE))=TRUE,"",IF(VLOOKUP($A165,parlvotes_lh!$A$11:$ZZ$200,326,FALSE)=0,"",VLOOKUP($A165,parlvotes_lh!$A$11:$ZZ$200,326,FALSE)))</f>
        <v/>
      </c>
      <c r="AA165" s="195" t="str">
        <f>IF(ISERROR(VLOOKUP($A165,parlvotes_lh!$A$11:$ZZ$200,346,FALSE))=TRUE,"",IF(VLOOKUP($A165,parlvotes_lh!$A$11:$ZZ$200,346,FALSE)=0,"",VLOOKUP($A165,parlvotes_lh!$A$11:$ZZ$200,346,FALSE)))</f>
        <v/>
      </c>
      <c r="AB165" s="195" t="str">
        <f>IF(ISERROR(VLOOKUP($A165,parlvotes_lh!$A$11:$ZZ$200,366,FALSE))=TRUE,"",IF(VLOOKUP($A165,parlvotes_lh!$A$11:$ZZ$200,366,FALSE)=0,"",VLOOKUP($A165,parlvotes_lh!$A$11:$ZZ$200,366,FALSE)))</f>
        <v/>
      </c>
      <c r="AC165" s="195" t="str">
        <f>IF(ISERROR(VLOOKUP($A165,parlvotes_lh!$A$11:$ZZ$200,386,FALSE))=TRUE,"",IF(VLOOKUP($A165,parlvotes_lh!$A$11:$ZZ$200,386,FALSE)=0,"",VLOOKUP($A165,parlvotes_lh!$A$11:$ZZ$200,386,FALSE)))</f>
        <v/>
      </c>
    </row>
    <row r="166" spans="1:29" ht="13.5" customHeight="1">
      <c r="A166" s="189"/>
      <c r="B166" s="101" t="str">
        <f>IF(A166="","",MID(info_weblinks!$C$3,32,3))</f>
        <v/>
      </c>
      <c r="C166" s="101" t="str">
        <f>IF(info_parties!G166="","",info_parties!G166)</f>
        <v/>
      </c>
      <c r="D166" s="101" t="str">
        <f>IF(info_parties!K166="","",info_parties!K166)</f>
        <v/>
      </c>
      <c r="E166" s="101" t="str">
        <f>IF(info_parties!H166="","",info_parties!H166)</f>
        <v/>
      </c>
      <c r="F166" s="190" t="str">
        <f t="shared" si="20"/>
        <v/>
      </c>
      <c r="G166" s="191" t="str">
        <f t="shared" si="21"/>
        <v/>
      </c>
      <c r="H166" s="192" t="str">
        <f t="shared" si="22"/>
        <v/>
      </c>
      <c r="I166" s="193" t="str">
        <f t="shared" si="23"/>
        <v/>
      </c>
      <c r="J166" s="194" t="str">
        <f>IF(ISERROR(VLOOKUP($A166,parlvotes_lh!$A$11:$ZZ$200,6,FALSE))=TRUE,"",IF(VLOOKUP($A166,parlvotes_lh!$A$11:$ZZ$200,6,FALSE)=0,"",VLOOKUP($A166,parlvotes_lh!$A$11:$ZZ$200,6,FALSE)))</f>
        <v/>
      </c>
      <c r="K166" s="194" t="str">
        <f>IF(ISERROR(VLOOKUP($A166,parlvotes_lh!$A$11:$ZZ$200,26,FALSE))=TRUE,"",IF(VLOOKUP($A166,parlvotes_lh!$A$11:$ZZ$200,26,FALSE)=0,"",VLOOKUP($A166,parlvotes_lh!$A$11:$ZZ$200,26,FALSE)))</f>
        <v/>
      </c>
      <c r="L166" s="194" t="str">
        <f>IF(ISERROR(VLOOKUP($A166,parlvotes_lh!$A$11:$ZZ$200,46,FALSE))=TRUE,"",IF(VLOOKUP($A166,parlvotes_lh!$A$11:$ZZ$200,46,FALSE)=0,"",VLOOKUP($A166,parlvotes_lh!$A$11:$ZZ$200,46,FALSE)))</f>
        <v/>
      </c>
      <c r="M166" s="194" t="str">
        <f>IF(ISERROR(VLOOKUP($A166,parlvotes_lh!$A$11:$ZZ$200,66,FALSE))=TRUE,"",IF(VLOOKUP($A166,parlvotes_lh!$A$11:$ZZ$200,66,FALSE)=0,"",VLOOKUP($A166,parlvotes_lh!$A$11:$ZZ$200,66,FALSE)))</f>
        <v/>
      </c>
      <c r="N166" s="194" t="str">
        <f>IF(ISERROR(VLOOKUP($A166,parlvotes_lh!$A$11:$ZZ$200,86,FALSE))=TRUE,"",IF(VLOOKUP($A166,parlvotes_lh!$A$11:$ZZ$200,86,FALSE)=0,"",VLOOKUP($A166,parlvotes_lh!$A$11:$ZZ$200,86,FALSE)))</f>
        <v/>
      </c>
      <c r="O166" s="194" t="str">
        <f>IF(ISERROR(VLOOKUP($A166,parlvotes_lh!$A$11:$ZZ$200,106,FALSE))=TRUE,"",IF(VLOOKUP($A166,parlvotes_lh!$A$11:$ZZ$200,106,FALSE)=0,"",VLOOKUP($A166,parlvotes_lh!$A$11:$ZZ$200,106,FALSE)))</f>
        <v/>
      </c>
      <c r="P166" s="194" t="str">
        <f>IF(ISERROR(VLOOKUP($A166,parlvotes_lh!$A$11:$ZZ$200,126,FALSE))=TRUE,"",IF(VLOOKUP($A166,parlvotes_lh!$A$11:$ZZ$200,126,FALSE)=0,"",VLOOKUP($A166,parlvotes_lh!$A$11:$ZZ$200,126,FALSE)))</f>
        <v/>
      </c>
      <c r="Q166" s="195" t="str">
        <f>IF(ISERROR(VLOOKUP($A166,parlvotes_lh!$A$11:$ZZ$200,146,FALSE))=TRUE,"",IF(VLOOKUP($A166,parlvotes_lh!$A$11:$ZZ$200,146,FALSE)=0,"",VLOOKUP($A166,parlvotes_lh!$A$11:$ZZ$200,146,FALSE)))</f>
        <v/>
      </c>
      <c r="R166" s="195" t="str">
        <f>IF(ISERROR(VLOOKUP($A166,parlvotes_lh!$A$11:$ZZ$200,166,FALSE))=TRUE,"",IF(VLOOKUP($A166,parlvotes_lh!$A$11:$ZZ$200,166,FALSE)=0,"",VLOOKUP($A166,parlvotes_lh!$A$11:$ZZ$200,166,FALSE)))</f>
        <v/>
      </c>
      <c r="S166" s="195" t="str">
        <f>IF(ISERROR(VLOOKUP($A166,parlvotes_lh!$A$11:$ZZ$200,186,FALSE))=TRUE,"",IF(VLOOKUP($A166,parlvotes_lh!$A$11:$ZZ$200,186,FALSE)=0,"",VLOOKUP($A166,parlvotes_lh!$A$11:$ZZ$200,186,FALSE)))</f>
        <v/>
      </c>
      <c r="T166" s="195" t="str">
        <f>IF(ISERROR(VLOOKUP($A166,parlvotes_lh!$A$11:$ZZ$200,206,FALSE))=TRUE,"",IF(VLOOKUP($A166,parlvotes_lh!$A$11:$ZZ$200,206,FALSE)=0,"",VLOOKUP($A166,parlvotes_lh!$A$11:$ZZ$200,206,FALSE)))</f>
        <v/>
      </c>
      <c r="U166" s="195" t="str">
        <f>IF(ISERROR(VLOOKUP($A166,parlvotes_lh!$A$11:$ZZ$200,226,FALSE))=TRUE,"",IF(VLOOKUP($A166,parlvotes_lh!$A$11:$ZZ$200,226,FALSE)=0,"",VLOOKUP($A166,parlvotes_lh!$A$11:$ZZ$200,226,FALSE)))</f>
        <v/>
      </c>
      <c r="V166" s="195" t="str">
        <f>IF(ISERROR(VLOOKUP($A166,parlvotes_lh!$A$11:$ZZ$200,246,FALSE))=TRUE,"",IF(VLOOKUP($A166,parlvotes_lh!$A$11:$ZZ$200,246,FALSE)=0,"",VLOOKUP($A166,parlvotes_lh!$A$11:$ZZ$200,246,FALSE)))</f>
        <v/>
      </c>
      <c r="W166" s="195" t="str">
        <f>IF(ISERROR(VLOOKUP($A166,parlvotes_lh!$A$11:$ZZ$200,266,FALSE))=TRUE,"",IF(VLOOKUP($A166,parlvotes_lh!$A$11:$ZZ$200,266,FALSE)=0,"",VLOOKUP($A166,parlvotes_lh!$A$11:$ZZ$200,266,FALSE)))</f>
        <v/>
      </c>
      <c r="X166" s="195" t="str">
        <f>IF(ISERROR(VLOOKUP($A166,parlvotes_lh!$A$11:$ZZ$200,286,FALSE))=TRUE,"",IF(VLOOKUP($A166,parlvotes_lh!$A$11:$ZZ$200,286,FALSE)=0,"",VLOOKUP($A166,parlvotes_lh!$A$11:$ZZ$200,286,FALSE)))</f>
        <v/>
      </c>
      <c r="Y166" s="195" t="str">
        <f>IF(ISERROR(VLOOKUP($A166,parlvotes_lh!$A$11:$ZZ$200,306,FALSE))=TRUE,"",IF(VLOOKUP($A166,parlvotes_lh!$A$11:$ZZ$200,306,FALSE)=0,"",VLOOKUP($A166,parlvotes_lh!$A$11:$ZZ$200,306,FALSE)))</f>
        <v/>
      </c>
      <c r="Z166" s="195" t="str">
        <f>IF(ISERROR(VLOOKUP($A166,parlvotes_lh!$A$11:$ZZ$200,326,FALSE))=TRUE,"",IF(VLOOKUP($A166,parlvotes_lh!$A$11:$ZZ$200,326,FALSE)=0,"",VLOOKUP($A166,parlvotes_lh!$A$11:$ZZ$200,326,FALSE)))</f>
        <v/>
      </c>
      <c r="AA166" s="195" t="str">
        <f>IF(ISERROR(VLOOKUP($A166,parlvotes_lh!$A$11:$ZZ$200,346,FALSE))=TRUE,"",IF(VLOOKUP($A166,parlvotes_lh!$A$11:$ZZ$200,346,FALSE)=0,"",VLOOKUP($A166,parlvotes_lh!$A$11:$ZZ$200,346,FALSE)))</f>
        <v/>
      </c>
      <c r="AB166" s="195" t="str">
        <f>IF(ISERROR(VLOOKUP($A166,parlvotes_lh!$A$11:$ZZ$200,366,FALSE))=TRUE,"",IF(VLOOKUP($A166,parlvotes_lh!$A$11:$ZZ$200,366,FALSE)=0,"",VLOOKUP($A166,parlvotes_lh!$A$11:$ZZ$200,366,FALSE)))</f>
        <v/>
      </c>
      <c r="AC166" s="195" t="str">
        <f>IF(ISERROR(VLOOKUP($A166,parlvotes_lh!$A$11:$ZZ$200,386,FALSE))=TRUE,"",IF(VLOOKUP($A166,parlvotes_lh!$A$11:$ZZ$200,386,FALSE)=0,"",VLOOKUP($A166,parlvotes_lh!$A$11:$ZZ$200,386,FALSE)))</f>
        <v/>
      </c>
    </row>
    <row r="167" spans="1:29" ht="13.5" customHeight="1">
      <c r="A167" s="189"/>
      <c r="B167" s="101" t="str">
        <f>IF(A167="","",MID(info_weblinks!$C$3,32,3))</f>
        <v/>
      </c>
      <c r="C167" s="101" t="str">
        <f>IF(info_parties!G167="","",info_parties!G167)</f>
        <v/>
      </c>
      <c r="D167" s="101" t="str">
        <f>IF(info_parties!K167="","",info_parties!K167)</f>
        <v/>
      </c>
      <c r="E167" s="101" t="str">
        <f>IF(info_parties!H167="","",info_parties!H167)</f>
        <v/>
      </c>
      <c r="F167" s="190" t="str">
        <f t="shared" si="20"/>
        <v/>
      </c>
      <c r="G167" s="191" t="str">
        <f t="shared" si="21"/>
        <v/>
      </c>
      <c r="H167" s="192" t="str">
        <f t="shared" si="22"/>
        <v/>
      </c>
      <c r="I167" s="193" t="str">
        <f t="shared" si="23"/>
        <v/>
      </c>
      <c r="J167" s="194" t="str">
        <f>IF(ISERROR(VLOOKUP($A167,parlvotes_lh!$A$11:$ZZ$200,6,FALSE))=TRUE,"",IF(VLOOKUP($A167,parlvotes_lh!$A$11:$ZZ$200,6,FALSE)=0,"",VLOOKUP($A167,parlvotes_lh!$A$11:$ZZ$200,6,FALSE)))</f>
        <v/>
      </c>
      <c r="K167" s="194" t="str">
        <f>IF(ISERROR(VLOOKUP($A167,parlvotes_lh!$A$11:$ZZ$200,26,FALSE))=TRUE,"",IF(VLOOKUP($A167,parlvotes_lh!$A$11:$ZZ$200,26,FALSE)=0,"",VLOOKUP($A167,parlvotes_lh!$A$11:$ZZ$200,26,FALSE)))</f>
        <v/>
      </c>
      <c r="L167" s="194" t="str">
        <f>IF(ISERROR(VLOOKUP($A167,parlvotes_lh!$A$11:$ZZ$200,46,FALSE))=TRUE,"",IF(VLOOKUP($A167,parlvotes_lh!$A$11:$ZZ$200,46,FALSE)=0,"",VLOOKUP($A167,parlvotes_lh!$A$11:$ZZ$200,46,FALSE)))</f>
        <v/>
      </c>
      <c r="M167" s="194" t="str">
        <f>IF(ISERROR(VLOOKUP($A167,parlvotes_lh!$A$11:$ZZ$200,66,FALSE))=TRUE,"",IF(VLOOKUP($A167,parlvotes_lh!$A$11:$ZZ$200,66,FALSE)=0,"",VLOOKUP($A167,parlvotes_lh!$A$11:$ZZ$200,66,FALSE)))</f>
        <v/>
      </c>
      <c r="N167" s="194" t="str">
        <f>IF(ISERROR(VLOOKUP($A167,parlvotes_lh!$A$11:$ZZ$200,86,FALSE))=TRUE,"",IF(VLOOKUP($A167,parlvotes_lh!$A$11:$ZZ$200,86,FALSE)=0,"",VLOOKUP($A167,parlvotes_lh!$A$11:$ZZ$200,86,FALSE)))</f>
        <v/>
      </c>
      <c r="O167" s="194" t="str">
        <f>IF(ISERROR(VLOOKUP($A167,parlvotes_lh!$A$11:$ZZ$200,106,FALSE))=TRUE,"",IF(VLOOKUP($A167,parlvotes_lh!$A$11:$ZZ$200,106,FALSE)=0,"",VLOOKUP($A167,parlvotes_lh!$A$11:$ZZ$200,106,FALSE)))</f>
        <v/>
      </c>
      <c r="P167" s="194" t="str">
        <f>IF(ISERROR(VLOOKUP($A167,parlvotes_lh!$A$11:$ZZ$200,126,FALSE))=TRUE,"",IF(VLOOKUP($A167,parlvotes_lh!$A$11:$ZZ$200,126,FALSE)=0,"",VLOOKUP($A167,parlvotes_lh!$A$11:$ZZ$200,126,FALSE)))</f>
        <v/>
      </c>
      <c r="Q167" s="195" t="str">
        <f>IF(ISERROR(VLOOKUP($A167,parlvotes_lh!$A$11:$ZZ$200,146,FALSE))=TRUE,"",IF(VLOOKUP($A167,parlvotes_lh!$A$11:$ZZ$200,146,FALSE)=0,"",VLOOKUP($A167,parlvotes_lh!$A$11:$ZZ$200,146,FALSE)))</f>
        <v/>
      </c>
      <c r="R167" s="195" t="str">
        <f>IF(ISERROR(VLOOKUP($A167,parlvotes_lh!$A$11:$ZZ$200,166,FALSE))=TRUE,"",IF(VLOOKUP($A167,parlvotes_lh!$A$11:$ZZ$200,166,FALSE)=0,"",VLOOKUP($A167,parlvotes_lh!$A$11:$ZZ$200,166,FALSE)))</f>
        <v/>
      </c>
      <c r="S167" s="195" t="str">
        <f>IF(ISERROR(VLOOKUP($A167,parlvotes_lh!$A$11:$ZZ$200,186,FALSE))=TRUE,"",IF(VLOOKUP($A167,parlvotes_lh!$A$11:$ZZ$200,186,FALSE)=0,"",VLOOKUP($A167,parlvotes_lh!$A$11:$ZZ$200,186,FALSE)))</f>
        <v/>
      </c>
      <c r="T167" s="195" t="str">
        <f>IF(ISERROR(VLOOKUP($A167,parlvotes_lh!$A$11:$ZZ$200,206,FALSE))=TRUE,"",IF(VLOOKUP($A167,parlvotes_lh!$A$11:$ZZ$200,206,FALSE)=0,"",VLOOKUP($A167,parlvotes_lh!$A$11:$ZZ$200,206,FALSE)))</f>
        <v/>
      </c>
      <c r="U167" s="195" t="str">
        <f>IF(ISERROR(VLOOKUP($A167,parlvotes_lh!$A$11:$ZZ$200,226,FALSE))=TRUE,"",IF(VLOOKUP($A167,parlvotes_lh!$A$11:$ZZ$200,226,FALSE)=0,"",VLOOKUP($A167,parlvotes_lh!$A$11:$ZZ$200,226,FALSE)))</f>
        <v/>
      </c>
      <c r="V167" s="195" t="str">
        <f>IF(ISERROR(VLOOKUP($A167,parlvotes_lh!$A$11:$ZZ$200,246,FALSE))=TRUE,"",IF(VLOOKUP($A167,parlvotes_lh!$A$11:$ZZ$200,246,FALSE)=0,"",VLOOKUP($A167,parlvotes_lh!$A$11:$ZZ$200,246,FALSE)))</f>
        <v/>
      </c>
      <c r="W167" s="195" t="str">
        <f>IF(ISERROR(VLOOKUP($A167,parlvotes_lh!$A$11:$ZZ$200,266,FALSE))=TRUE,"",IF(VLOOKUP($A167,parlvotes_lh!$A$11:$ZZ$200,266,FALSE)=0,"",VLOOKUP($A167,parlvotes_lh!$A$11:$ZZ$200,266,FALSE)))</f>
        <v/>
      </c>
      <c r="X167" s="195" t="str">
        <f>IF(ISERROR(VLOOKUP($A167,parlvotes_lh!$A$11:$ZZ$200,286,FALSE))=TRUE,"",IF(VLOOKUP($A167,parlvotes_lh!$A$11:$ZZ$200,286,FALSE)=0,"",VLOOKUP($A167,parlvotes_lh!$A$11:$ZZ$200,286,FALSE)))</f>
        <v/>
      </c>
      <c r="Y167" s="195" t="str">
        <f>IF(ISERROR(VLOOKUP($A167,parlvotes_lh!$A$11:$ZZ$200,306,FALSE))=TRUE,"",IF(VLOOKUP($A167,parlvotes_lh!$A$11:$ZZ$200,306,FALSE)=0,"",VLOOKUP($A167,parlvotes_lh!$A$11:$ZZ$200,306,FALSE)))</f>
        <v/>
      </c>
      <c r="Z167" s="195" t="str">
        <f>IF(ISERROR(VLOOKUP($A167,parlvotes_lh!$A$11:$ZZ$200,326,FALSE))=TRUE,"",IF(VLOOKUP($A167,parlvotes_lh!$A$11:$ZZ$200,326,FALSE)=0,"",VLOOKUP($A167,parlvotes_lh!$A$11:$ZZ$200,326,FALSE)))</f>
        <v/>
      </c>
      <c r="AA167" s="195" t="str">
        <f>IF(ISERROR(VLOOKUP($A167,parlvotes_lh!$A$11:$ZZ$200,346,FALSE))=TRUE,"",IF(VLOOKUP($A167,parlvotes_lh!$A$11:$ZZ$200,346,FALSE)=0,"",VLOOKUP($A167,parlvotes_lh!$A$11:$ZZ$200,346,FALSE)))</f>
        <v/>
      </c>
      <c r="AB167" s="195" t="str">
        <f>IF(ISERROR(VLOOKUP($A167,parlvotes_lh!$A$11:$ZZ$200,366,FALSE))=TRUE,"",IF(VLOOKUP($A167,parlvotes_lh!$A$11:$ZZ$200,366,FALSE)=0,"",VLOOKUP($A167,parlvotes_lh!$A$11:$ZZ$200,366,FALSE)))</f>
        <v/>
      </c>
      <c r="AC167" s="195" t="str">
        <f>IF(ISERROR(VLOOKUP($A167,parlvotes_lh!$A$11:$ZZ$200,386,FALSE))=TRUE,"",IF(VLOOKUP($A167,parlvotes_lh!$A$11:$ZZ$200,386,FALSE)=0,"",VLOOKUP($A167,parlvotes_lh!$A$11:$ZZ$200,386,FALSE)))</f>
        <v/>
      </c>
    </row>
    <row r="168" spans="1:29" ht="13.5" customHeight="1">
      <c r="A168" s="189"/>
      <c r="B168" s="101" t="str">
        <f>IF(A168="","",MID(info_weblinks!$C$3,32,3))</f>
        <v/>
      </c>
      <c r="C168" s="101" t="str">
        <f>IF(info_parties!G168="","",info_parties!G168)</f>
        <v/>
      </c>
      <c r="D168" s="101" t="str">
        <f>IF(info_parties!K168="","",info_parties!K168)</f>
        <v/>
      </c>
      <c r="E168" s="101" t="str">
        <f>IF(info_parties!H168="","",info_parties!H168)</f>
        <v/>
      </c>
      <c r="F168" s="190" t="str">
        <f t="shared" si="20"/>
        <v/>
      </c>
      <c r="G168" s="191" t="str">
        <f t="shared" si="21"/>
        <v/>
      </c>
      <c r="H168" s="192" t="str">
        <f t="shared" si="22"/>
        <v/>
      </c>
      <c r="I168" s="193" t="str">
        <f t="shared" si="23"/>
        <v/>
      </c>
      <c r="J168" s="194" t="str">
        <f>IF(ISERROR(VLOOKUP($A168,parlvotes_lh!$A$11:$ZZ$200,6,FALSE))=TRUE,"",IF(VLOOKUP($A168,parlvotes_lh!$A$11:$ZZ$200,6,FALSE)=0,"",VLOOKUP($A168,parlvotes_lh!$A$11:$ZZ$200,6,FALSE)))</f>
        <v/>
      </c>
      <c r="K168" s="194" t="str">
        <f>IF(ISERROR(VLOOKUP($A168,parlvotes_lh!$A$11:$ZZ$200,26,FALSE))=TRUE,"",IF(VLOOKUP($A168,parlvotes_lh!$A$11:$ZZ$200,26,FALSE)=0,"",VLOOKUP($A168,parlvotes_lh!$A$11:$ZZ$200,26,FALSE)))</f>
        <v/>
      </c>
      <c r="L168" s="194" t="str">
        <f>IF(ISERROR(VLOOKUP($A168,parlvotes_lh!$A$11:$ZZ$200,46,FALSE))=TRUE,"",IF(VLOOKUP($A168,parlvotes_lh!$A$11:$ZZ$200,46,FALSE)=0,"",VLOOKUP($A168,parlvotes_lh!$A$11:$ZZ$200,46,FALSE)))</f>
        <v/>
      </c>
      <c r="M168" s="194" t="str">
        <f>IF(ISERROR(VLOOKUP($A168,parlvotes_lh!$A$11:$ZZ$200,66,FALSE))=TRUE,"",IF(VLOOKUP($A168,parlvotes_lh!$A$11:$ZZ$200,66,FALSE)=0,"",VLOOKUP($A168,parlvotes_lh!$A$11:$ZZ$200,66,FALSE)))</f>
        <v/>
      </c>
      <c r="N168" s="194" t="str">
        <f>IF(ISERROR(VLOOKUP($A168,parlvotes_lh!$A$11:$ZZ$200,86,FALSE))=TRUE,"",IF(VLOOKUP($A168,parlvotes_lh!$A$11:$ZZ$200,86,FALSE)=0,"",VLOOKUP($A168,parlvotes_lh!$A$11:$ZZ$200,86,FALSE)))</f>
        <v/>
      </c>
      <c r="O168" s="194" t="str">
        <f>IF(ISERROR(VLOOKUP($A168,parlvotes_lh!$A$11:$ZZ$200,106,FALSE))=TRUE,"",IF(VLOOKUP($A168,parlvotes_lh!$A$11:$ZZ$200,106,FALSE)=0,"",VLOOKUP($A168,parlvotes_lh!$A$11:$ZZ$200,106,FALSE)))</f>
        <v/>
      </c>
      <c r="P168" s="194" t="str">
        <f>IF(ISERROR(VLOOKUP($A168,parlvotes_lh!$A$11:$ZZ$200,126,FALSE))=TRUE,"",IF(VLOOKUP($A168,parlvotes_lh!$A$11:$ZZ$200,126,FALSE)=0,"",VLOOKUP($A168,parlvotes_lh!$A$11:$ZZ$200,126,FALSE)))</f>
        <v/>
      </c>
      <c r="Q168" s="195" t="str">
        <f>IF(ISERROR(VLOOKUP($A168,parlvotes_lh!$A$11:$ZZ$200,146,FALSE))=TRUE,"",IF(VLOOKUP($A168,parlvotes_lh!$A$11:$ZZ$200,146,FALSE)=0,"",VLOOKUP($A168,parlvotes_lh!$A$11:$ZZ$200,146,FALSE)))</f>
        <v/>
      </c>
      <c r="R168" s="195" t="str">
        <f>IF(ISERROR(VLOOKUP($A168,parlvotes_lh!$A$11:$ZZ$200,166,FALSE))=TRUE,"",IF(VLOOKUP($A168,parlvotes_lh!$A$11:$ZZ$200,166,FALSE)=0,"",VLOOKUP($A168,parlvotes_lh!$A$11:$ZZ$200,166,FALSE)))</f>
        <v/>
      </c>
      <c r="S168" s="195" t="str">
        <f>IF(ISERROR(VLOOKUP($A168,parlvotes_lh!$A$11:$ZZ$200,186,FALSE))=TRUE,"",IF(VLOOKUP($A168,parlvotes_lh!$A$11:$ZZ$200,186,FALSE)=0,"",VLOOKUP($A168,parlvotes_lh!$A$11:$ZZ$200,186,FALSE)))</f>
        <v/>
      </c>
      <c r="T168" s="195" t="str">
        <f>IF(ISERROR(VLOOKUP($A168,parlvotes_lh!$A$11:$ZZ$200,206,FALSE))=TRUE,"",IF(VLOOKUP($A168,parlvotes_lh!$A$11:$ZZ$200,206,FALSE)=0,"",VLOOKUP($A168,parlvotes_lh!$A$11:$ZZ$200,206,FALSE)))</f>
        <v/>
      </c>
      <c r="U168" s="195" t="str">
        <f>IF(ISERROR(VLOOKUP($A168,parlvotes_lh!$A$11:$ZZ$200,226,FALSE))=TRUE,"",IF(VLOOKUP($A168,parlvotes_lh!$A$11:$ZZ$200,226,FALSE)=0,"",VLOOKUP($A168,parlvotes_lh!$A$11:$ZZ$200,226,FALSE)))</f>
        <v/>
      </c>
      <c r="V168" s="195" t="str">
        <f>IF(ISERROR(VLOOKUP($A168,parlvotes_lh!$A$11:$ZZ$200,246,FALSE))=TRUE,"",IF(VLOOKUP($A168,parlvotes_lh!$A$11:$ZZ$200,246,FALSE)=0,"",VLOOKUP($A168,parlvotes_lh!$A$11:$ZZ$200,246,FALSE)))</f>
        <v/>
      </c>
      <c r="W168" s="195" t="str">
        <f>IF(ISERROR(VLOOKUP($A168,parlvotes_lh!$A$11:$ZZ$200,266,FALSE))=TRUE,"",IF(VLOOKUP($A168,parlvotes_lh!$A$11:$ZZ$200,266,FALSE)=0,"",VLOOKUP($A168,parlvotes_lh!$A$11:$ZZ$200,266,FALSE)))</f>
        <v/>
      </c>
      <c r="X168" s="195" t="str">
        <f>IF(ISERROR(VLOOKUP($A168,parlvotes_lh!$A$11:$ZZ$200,286,FALSE))=TRUE,"",IF(VLOOKUP($A168,parlvotes_lh!$A$11:$ZZ$200,286,FALSE)=0,"",VLOOKUP($A168,parlvotes_lh!$A$11:$ZZ$200,286,FALSE)))</f>
        <v/>
      </c>
      <c r="Y168" s="195" t="str">
        <f>IF(ISERROR(VLOOKUP($A168,parlvotes_lh!$A$11:$ZZ$200,306,FALSE))=TRUE,"",IF(VLOOKUP($A168,parlvotes_lh!$A$11:$ZZ$200,306,FALSE)=0,"",VLOOKUP($A168,parlvotes_lh!$A$11:$ZZ$200,306,FALSE)))</f>
        <v/>
      </c>
      <c r="Z168" s="195" t="str">
        <f>IF(ISERROR(VLOOKUP($A168,parlvotes_lh!$A$11:$ZZ$200,326,FALSE))=TRUE,"",IF(VLOOKUP($A168,parlvotes_lh!$A$11:$ZZ$200,326,FALSE)=0,"",VLOOKUP($A168,parlvotes_lh!$A$11:$ZZ$200,326,FALSE)))</f>
        <v/>
      </c>
      <c r="AA168" s="195" t="str">
        <f>IF(ISERROR(VLOOKUP($A168,parlvotes_lh!$A$11:$ZZ$200,346,FALSE))=TRUE,"",IF(VLOOKUP($A168,parlvotes_lh!$A$11:$ZZ$200,346,FALSE)=0,"",VLOOKUP($A168,parlvotes_lh!$A$11:$ZZ$200,346,FALSE)))</f>
        <v/>
      </c>
      <c r="AB168" s="195" t="str">
        <f>IF(ISERROR(VLOOKUP($A168,parlvotes_lh!$A$11:$ZZ$200,366,FALSE))=TRUE,"",IF(VLOOKUP($A168,parlvotes_lh!$A$11:$ZZ$200,366,FALSE)=0,"",VLOOKUP($A168,parlvotes_lh!$A$11:$ZZ$200,366,FALSE)))</f>
        <v/>
      </c>
      <c r="AC168" s="195" t="str">
        <f>IF(ISERROR(VLOOKUP($A168,parlvotes_lh!$A$11:$ZZ$200,386,FALSE))=TRUE,"",IF(VLOOKUP($A168,parlvotes_lh!$A$11:$ZZ$200,386,FALSE)=0,"",VLOOKUP($A168,parlvotes_lh!$A$11:$ZZ$200,386,FALSE)))</f>
        <v/>
      </c>
    </row>
    <row r="169" spans="1:29" ht="13.5" customHeight="1">
      <c r="A169" s="189"/>
      <c r="B169" s="101" t="str">
        <f>IF(A169="","",MID(info_weblinks!$C$3,32,3))</f>
        <v/>
      </c>
      <c r="C169" s="101" t="str">
        <f>IF(info_parties!G169="","",info_parties!G169)</f>
        <v/>
      </c>
      <c r="D169" s="101" t="str">
        <f>IF(info_parties!K169="","",info_parties!K169)</f>
        <v/>
      </c>
      <c r="E169" s="101" t="str">
        <f>IF(info_parties!H169="","",info_parties!H169)</f>
        <v/>
      </c>
      <c r="F169" s="190" t="str">
        <f t="shared" si="20"/>
        <v/>
      </c>
      <c r="G169" s="191" t="str">
        <f t="shared" si="21"/>
        <v/>
      </c>
      <c r="H169" s="192" t="str">
        <f t="shared" si="22"/>
        <v/>
      </c>
      <c r="I169" s="193" t="str">
        <f t="shared" si="23"/>
        <v/>
      </c>
      <c r="J169" s="194" t="str">
        <f>IF(ISERROR(VLOOKUP($A169,parlvotes_lh!$A$11:$ZZ$200,6,FALSE))=TRUE,"",IF(VLOOKUP($A169,parlvotes_lh!$A$11:$ZZ$200,6,FALSE)=0,"",VLOOKUP($A169,parlvotes_lh!$A$11:$ZZ$200,6,FALSE)))</f>
        <v/>
      </c>
      <c r="K169" s="194" t="str">
        <f>IF(ISERROR(VLOOKUP($A169,parlvotes_lh!$A$11:$ZZ$200,26,FALSE))=TRUE,"",IF(VLOOKUP($A169,parlvotes_lh!$A$11:$ZZ$200,26,FALSE)=0,"",VLOOKUP($A169,parlvotes_lh!$A$11:$ZZ$200,26,FALSE)))</f>
        <v/>
      </c>
      <c r="L169" s="194" t="str">
        <f>IF(ISERROR(VLOOKUP($A169,parlvotes_lh!$A$11:$ZZ$200,46,FALSE))=TRUE,"",IF(VLOOKUP($A169,parlvotes_lh!$A$11:$ZZ$200,46,FALSE)=0,"",VLOOKUP($A169,parlvotes_lh!$A$11:$ZZ$200,46,FALSE)))</f>
        <v/>
      </c>
      <c r="M169" s="194" t="str">
        <f>IF(ISERROR(VLOOKUP($A169,parlvotes_lh!$A$11:$ZZ$200,66,FALSE))=TRUE,"",IF(VLOOKUP($A169,parlvotes_lh!$A$11:$ZZ$200,66,FALSE)=0,"",VLOOKUP($A169,parlvotes_lh!$A$11:$ZZ$200,66,FALSE)))</f>
        <v/>
      </c>
      <c r="N169" s="194" t="str">
        <f>IF(ISERROR(VLOOKUP($A169,parlvotes_lh!$A$11:$ZZ$200,86,FALSE))=TRUE,"",IF(VLOOKUP($A169,parlvotes_lh!$A$11:$ZZ$200,86,FALSE)=0,"",VLOOKUP($A169,parlvotes_lh!$A$11:$ZZ$200,86,FALSE)))</f>
        <v/>
      </c>
      <c r="O169" s="194" t="str">
        <f>IF(ISERROR(VLOOKUP($A169,parlvotes_lh!$A$11:$ZZ$200,106,FALSE))=TRUE,"",IF(VLOOKUP($A169,parlvotes_lh!$A$11:$ZZ$200,106,FALSE)=0,"",VLOOKUP($A169,parlvotes_lh!$A$11:$ZZ$200,106,FALSE)))</f>
        <v/>
      </c>
      <c r="P169" s="194" t="str">
        <f>IF(ISERROR(VLOOKUP($A169,parlvotes_lh!$A$11:$ZZ$200,126,FALSE))=TRUE,"",IF(VLOOKUP($A169,parlvotes_lh!$A$11:$ZZ$200,126,FALSE)=0,"",VLOOKUP($A169,parlvotes_lh!$A$11:$ZZ$200,126,FALSE)))</f>
        <v/>
      </c>
      <c r="Q169" s="195" t="str">
        <f>IF(ISERROR(VLOOKUP($A169,parlvotes_lh!$A$11:$ZZ$200,146,FALSE))=TRUE,"",IF(VLOOKUP($A169,parlvotes_lh!$A$11:$ZZ$200,146,FALSE)=0,"",VLOOKUP($A169,parlvotes_lh!$A$11:$ZZ$200,146,FALSE)))</f>
        <v/>
      </c>
      <c r="R169" s="195" t="str">
        <f>IF(ISERROR(VLOOKUP($A169,parlvotes_lh!$A$11:$ZZ$200,166,FALSE))=TRUE,"",IF(VLOOKUP($A169,parlvotes_lh!$A$11:$ZZ$200,166,FALSE)=0,"",VLOOKUP($A169,parlvotes_lh!$A$11:$ZZ$200,166,FALSE)))</f>
        <v/>
      </c>
      <c r="S169" s="195" t="str">
        <f>IF(ISERROR(VLOOKUP($A169,parlvotes_lh!$A$11:$ZZ$200,186,FALSE))=TRUE,"",IF(VLOOKUP($A169,parlvotes_lh!$A$11:$ZZ$200,186,FALSE)=0,"",VLOOKUP($A169,parlvotes_lh!$A$11:$ZZ$200,186,FALSE)))</f>
        <v/>
      </c>
      <c r="T169" s="195" t="str">
        <f>IF(ISERROR(VLOOKUP($A169,parlvotes_lh!$A$11:$ZZ$200,206,FALSE))=TRUE,"",IF(VLOOKUP($A169,parlvotes_lh!$A$11:$ZZ$200,206,FALSE)=0,"",VLOOKUP($A169,parlvotes_lh!$A$11:$ZZ$200,206,FALSE)))</f>
        <v/>
      </c>
      <c r="U169" s="195" t="str">
        <f>IF(ISERROR(VLOOKUP($A169,parlvotes_lh!$A$11:$ZZ$200,226,FALSE))=TRUE,"",IF(VLOOKUP($A169,parlvotes_lh!$A$11:$ZZ$200,226,FALSE)=0,"",VLOOKUP($A169,parlvotes_lh!$A$11:$ZZ$200,226,FALSE)))</f>
        <v/>
      </c>
      <c r="V169" s="195" t="str">
        <f>IF(ISERROR(VLOOKUP($A169,parlvotes_lh!$A$11:$ZZ$200,246,FALSE))=TRUE,"",IF(VLOOKUP($A169,parlvotes_lh!$A$11:$ZZ$200,246,FALSE)=0,"",VLOOKUP($A169,parlvotes_lh!$A$11:$ZZ$200,246,FALSE)))</f>
        <v/>
      </c>
      <c r="W169" s="195" t="str">
        <f>IF(ISERROR(VLOOKUP($A169,parlvotes_lh!$A$11:$ZZ$200,266,FALSE))=TRUE,"",IF(VLOOKUP($A169,parlvotes_lh!$A$11:$ZZ$200,266,FALSE)=0,"",VLOOKUP($A169,parlvotes_lh!$A$11:$ZZ$200,266,FALSE)))</f>
        <v/>
      </c>
      <c r="X169" s="195" t="str">
        <f>IF(ISERROR(VLOOKUP($A169,parlvotes_lh!$A$11:$ZZ$200,286,FALSE))=TRUE,"",IF(VLOOKUP($A169,parlvotes_lh!$A$11:$ZZ$200,286,FALSE)=0,"",VLOOKUP($A169,parlvotes_lh!$A$11:$ZZ$200,286,FALSE)))</f>
        <v/>
      </c>
      <c r="Y169" s="195" t="str">
        <f>IF(ISERROR(VLOOKUP($A169,parlvotes_lh!$A$11:$ZZ$200,306,FALSE))=TRUE,"",IF(VLOOKUP($A169,parlvotes_lh!$A$11:$ZZ$200,306,FALSE)=0,"",VLOOKUP($A169,parlvotes_lh!$A$11:$ZZ$200,306,FALSE)))</f>
        <v/>
      </c>
      <c r="Z169" s="195" t="str">
        <f>IF(ISERROR(VLOOKUP($A169,parlvotes_lh!$A$11:$ZZ$200,326,FALSE))=TRUE,"",IF(VLOOKUP($A169,parlvotes_lh!$A$11:$ZZ$200,326,FALSE)=0,"",VLOOKUP($A169,parlvotes_lh!$A$11:$ZZ$200,326,FALSE)))</f>
        <v/>
      </c>
      <c r="AA169" s="195" t="str">
        <f>IF(ISERROR(VLOOKUP($A169,parlvotes_lh!$A$11:$ZZ$200,346,FALSE))=TRUE,"",IF(VLOOKUP($A169,parlvotes_lh!$A$11:$ZZ$200,346,FALSE)=0,"",VLOOKUP($A169,parlvotes_lh!$A$11:$ZZ$200,346,FALSE)))</f>
        <v/>
      </c>
      <c r="AB169" s="195" t="str">
        <f>IF(ISERROR(VLOOKUP($A169,parlvotes_lh!$A$11:$ZZ$200,366,FALSE))=TRUE,"",IF(VLOOKUP($A169,parlvotes_lh!$A$11:$ZZ$200,366,FALSE)=0,"",VLOOKUP($A169,parlvotes_lh!$A$11:$ZZ$200,366,FALSE)))</f>
        <v/>
      </c>
      <c r="AC169" s="195" t="str">
        <f>IF(ISERROR(VLOOKUP($A169,parlvotes_lh!$A$11:$ZZ$200,386,FALSE))=TRUE,"",IF(VLOOKUP($A169,parlvotes_lh!$A$11:$ZZ$200,386,FALSE)=0,"",VLOOKUP($A169,parlvotes_lh!$A$11:$ZZ$200,386,FALSE)))</f>
        <v/>
      </c>
    </row>
    <row r="170" spans="1:29" ht="13.5" customHeight="1">
      <c r="A170" s="189"/>
      <c r="B170" s="101" t="str">
        <f>IF(A170="","",MID(info_weblinks!$C$3,32,3))</f>
        <v/>
      </c>
      <c r="C170" s="101" t="str">
        <f>IF(info_parties!G170="","",info_parties!G170)</f>
        <v/>
      </c>
      <c r="D170" s="101" t="str">
        <f>IF(info_parties!K170="","",info_parties!K170)</f>
        <v/>
      </c>
      <c r="E170" s="101" t="str">
        <f>IF(info_parties!H170="","",info_parties!H170)</f>
        <v/>
      </c>
      <c r="F170" s="190" t="str">
        <f t="shared" si="20"/>
        <v/>
      </c>
      <c r="G170" s="191" t="str">
        <f t="shared" si="21"/>
        <v/>
      </c>
      <c r="H170" s="192" t="str">
        <f t="shared" si="22"/>
        <v/>
      </c>
      <c r="I170" s="193" t="str">
        <f t="shared" si="23"/>
        <v/>
      </c>
      <c r="J170" s="194" t="str">
        <f>IF(ISERROR(VLOOKUP($A170,parlvotes_lh!$A$11:$ZZ$200,6,FALSE))=TRUE,"",IF(VLOOKUP($A170,parlvotes_lh!$A$11:$ZZ$200,6,FALSE)=0,"",VLOOKUP($A170,parlvotes_lh!$A$11:$ZZ$200,6,FALSE)))</f>
        <v/>
      </c>
      <c r="K170" s="194" t="str">
        <f>IF(ISERROR(VLOOKUP($A170,parlvotes_lh!$A$11:$ZZ$200,26,FALSE))=TRUE,"",IF(VLOOKUP($A170,parlvotes_lh!$A$11:$ZZ$200,26,FALSE)=0,"",VLOOKUP($A170,parlvotes_lh!$A$11:$ZZ$200,26,FALSE)))</f>
        <v/>
      </c>
      <c r="L170" s="194" t="str">
        <f>IF(ISERROR(VLOOKUP($A170,parlvotes_lh!$A$11:$ZZ$200,46,FALSE))=TRUE,"",IF(VLOOKUP($A170,parlvotes_lh!$A$11:$ZZ$200,46,FALSE)=0,"",VLOOKUP($A170,parlvotes_lh!$A$11:$ZZ$200,46,FALSE)))</f>
        <v/>
      </c>
      <c r="M170" s="194" t="str">
        <f>IF(ISERROR(VLOOKUP($A170,parlvotes_lh!$A$11:$ZZ$200,66,FALSE))=TRUE,"",IF(VLOOKUP($A170,parlvotes_lh!$A$11:$ZZ$200,66,FALSE)=0,"",VLOOKUP($A170,parlvotes_lh!$A$11:$ZZ$200,66,FALSE)))</f>
        <v/>
      </c>
      <c r="N170" s="194" t="str">
        <f>IF(ISERROR(VLOOKUP($A170,parlvotes_lh!$A$11:$ZZ$200,86,FALSE))=TRUE,"",IF(VLOOKUP($A170,parlvotes_lh!$A$11:$ZZ$200,86,FALSE)=0,"",VLOOKUP($A170,parlvotes_lh!$A$11:$ZZ$200,86,FALSE)))</f>
        <v/>
      </c>
      <c r="O170" s="194" t="str">
        <f>IF(ISERROR(VLOOKUP($A170,parlvotes_lh!$A$11:$ZZ$200,106,FALSE))=TRUE,"",IF(VLOOKUP($A170,parlvotes_lh!$A$11:$ZZ$200,106,FALSE)=0,"",VLOOKUP($A170,parlvotes_lh!$A$11:$ZZ$200,106,FALSE)))</f>
        <v/>
      </c>
      <c r="P170" s="194" t="str">
        <f>IF(ISERROR(VLOOKUP($A170,parlvotes_lh!$A$11:$ZZ$200,126,FALSE))=TRUE,"",IF(VLOOKUP($A170,parlvotes_lh!$A$11:$ZZ$200,126,FALSE)=0,"",VLOOKUP($A170,parlvotes_lh!$A$11:$ZZ$200,126,FALSE)))</f>
        <v/>
      </c>
      <c r="Q170" s="195" t="str">
        <f>IF(ISERROR(VLOOKUP($A170,parlvotes_lh!$A$11:$ZZ$200,146,FALSE))=TRUE,"",IF(VLOOKUP($A170,parlvotes_lh!$A$11:$ZZ$200,146,FALSE)=0,"",VLOOKUP($A170,parlvotes_lh!$A$11:$ZZ$200,146,FALSE)))</f>
        <v/>
      </c>
      <c r="R170" s="195" t="str">
        <f>IF(ISERROR(VLOOKUP($A170,parlvotes_lh!$A$11:$ZZ$200,166,FALSE))=TRUE,"",IF(VLOOKUP($A170,parlvotes_lh!$A$11:$ZZ$200,166,FALSE)=0,"",VLOOKUP($A170,parlvotes_lh!$A$11:$ZZ$200,166,FALSE)))</f>
        <v/>
      </c>
      <c r="S170" s="195" t="str">
        <f>IF(ISERROR(VLOOKUP($A170,parlvotes_lh!$A$11:$ZZ$200,186,FALSE))=TRUE,"",IF(VLOOKUP($A170,parlvotes_lh!$A$11:$ZZ$200,186,FALSE)=0,"",VLOOKUP($A170,parlvotes_lh!$A$11:$ZZ$200,186,FALSE)))</f>
        <v/>
      </c>
      <c r="T170" s="195" t="str">
        <f>IF(ISERROR(VLOOKUP($A170,parlvotes_lh!$A$11:$ZZ$200,206,FALSE))=TRUE,"",IF(VLOOKUP($A170,parlvotes_lh!$A$11:$ZZ$200,206,FALSE)=0,"",VLOOKUP($A170,parlvotes_lh!$A$11:$ZZ$200,206,FALSE)))</f>
        <v/>
      </c>
      <c r="U170" s="195" t="str">
        <f>IF(ISERROR(VLOOKUP($A170,parlvotes_lh!$A$11:$ZZ$200,226,FALSE))=TRUE,"",IF(VLOOKUP($A170,parlvotes_lh!$A$11:$ZZ$200,226,FALSE)=0,"",VLOOKUP($A170,parlvotes_lh!$A$11:$ZZ$200,226,FALSE)))</f>
        <v/>
      </c>
      <c r="V170" s="195" t="str">
        <f>IF(ISERROR(VLOOKUP($A170,parlvotes_lh!$A$11:$ZZ$200,246,FALSE))=TRUE,"",IF(VLOOKUP($A170,parlvotes_lh!$A$11:$ZZ$200,246,FALSE)=0,"",VLOOKUP($A170,parlvotes_lh!$A$11:$ZZ$200,246,FALSE)))</f>
        <v/>
      </c>
      <c r="W170" s="195" t="str">
        <f>IF(ISERROR(VLOOKUP($A170,parlvotes_lh!$A$11:$ZZ$200,266,FALSE))=TRUE,"",IF(VLOOKUP($A170,parlvotes_lh!$A$11:$ZZ$200,266,FALSE)=0,"",VLOOKUP($A170,parlvotes_lh!$A$11:$ZZ$200,266,FALSE)))</f>
        <v/>
      </c>
      <c r="X170" s="195" t="str">
        <f>IF(ISERROR(VLOOKUP($A170,parlvotes_lh!$A$11:$ZZ$200,286,FALSE))=TRUE,"",IF(VLOOKUP($A170,parlvotes_lh!$A$11:$ZZ$200,286,FALSE)=0,"",VLOOKUP($A170,parlvotes_lh!$A$11:$ZZ$200,286,FALSE)))</f>
        <v/>
      </c>
      <c r="Y170" s="195" t="str">
        <f>IF(ISERROR(VLOOKUP($A170,parlvotes_lh!$A$11:$ZZ$200,306,FALSE))=TRUE,"",IF(VLOOKUP($A170,parlvotes_lh!$A$11:$ZZ$200,306,FALSE)=0,"",VLOOKUP($A170,parlvotes_lh!$A$11:$ZZ$200,306,FALSE)))</f>
        <v/>
      </c>
      <c r="Z170" s="195" t="str">
        <f>IF(ISERROR(VLOOKUP($A170,parlvotes_lh!$A$11:$ZZ$200,326,FALSE))=TRUE,"",IF(VLOOKUP($A170,parlvotes_lh!$A$11:$ZZ$200,326,FALSE)=0,"",VLOOKUP($A170,parlvotes_lh!$A$11:$ZZ$200,326,FALSE)))</f>
        <v/>
      </c>
      <c r="AA170" s="195" t="str">
        <f>IF(ISERROR(VLOOKUP($A170,parlvotes_lh!$A$11:$ZZ$200,346,FALSE))=TRUE,"",IF(VLOOKUP($A170,parlvotes_lh!$A$11:$ZZ$200,346,FALSE)=0,"",VLOOKUP($A170,parlvotes_lh!$A$11:$ZZ$200,346,FALSE)))</f>
        <v/>
      </c>
      <c r="AB170" s="195" t="str">
        <f>IF(ISERROR(VLOOKUP($A170,parlvotes_lh!$A$11:$ZZ$200,366,FALSE))=TRUE,"",IF(VLOOKUP($A170,parlvotes_lh!$A$11:$ZZ$200,366,FALSE)=0,"",VLOOKUP($A170,parlvotes_lh!$A$11:$ZZ$200,366,FALSE)))</f>
        <v/>
      </c>
      <c r="AC170" s="195" t="str">
        <f>IF(ISERROR(VLOOKUP($A170,parlvotes_lh!$A$11:$ZZ$200,386,FALSE))=TRUE,"",IF(VLOOKUP($A170,parlvotes_lh!$A$11:$ZZ$200,386,FALSE)=0,"",VLOOKUP($A170,parlvotes_lh!$A$11:$ZZ$200,386,FALSE)))</f>
        <v/>
      </c>
    </row>
    <row r="171" spans="1:29" ht="13.5" customHeight="1">
      <c r="A171" s="189"/>
      <c r="B171" s="101" t="str">
        <f>IF(A171="","",MID(info_weblinks!$C$3,32,3))</f>
        <v/>
      </c>
      <c r="C171" s="101" t="str">
        <f>IF(info_parties!G171="","",info_parties!G171)</f>
        <v/>
      </c>
      <c r="D171" s="101" t="str">
        <f>IF(info_parties!K171="","",info_parties!K171)</f>
        <v/>
      </c>
      <c r="E171" s="101" t="str">
        <f>IF(info_parties!H171="","",info_parties!H171)</f>
        <v/>
      </c>
      <c r="F171" s="190" t="str">
        <f t="shared" si="20"/>
        <v/>
      </c>
      <c r="G171" s="191" t="str">
        <f t="shared" si="21"/>
        <v/>
      </c>
      <c r="H171" s="192" t="str">
        <f t="shared" si="22"/>
        <v/>
      </c>
      <c r="I171" s="193" t="str">
        <f t="shared" si="23"/>
        <v/>
      </c>
      <c r="J171" s="194" t="str">
        <f>IF(ISERROR(VLOOKUP($A171,parlvotes_lh!$A$11:$ZZ$200,6,FALSE))=TRUE,"",IF(VLOOKUP($A171,parlvotes_lh!$A$11:$ZZ$200,6,FALSE)=0,"",VLOOKUP($A171,parlvotes_lh!$A$11:$ZZ$200,6,FALSE)))</f>
        <v/>
      </c>
      <c r="K171" s="194" t="str">
        <f>IF(ISERROR(VLOOKUP($A171,parlvotes_lh!$A$11:$ZZ$200,26,FALSE))=TRUE,"",IF(VLOOKUP($A171,parlvotes_lh!$A$11:$ZZ$200,26,FALSE)=0,"",VLOOKUP($A171,parlvotes_lh!$A$11:$ZZ$200,26,FALSE)))</f>
        <v/>
      </c>
      <c r="L171" s="194" t="str">
        <f>IF(ISERROR(VLOOKUP($A171,parlvotes_lh!$A$11:$ZZ$200,46,FALSE))=TRUE,"",IF(VLOOKUP($A171,parlvotes_lh!$A$11:$ZZ$200,46,FALSE)=0,"",VLOOKUP($A171,parlvotes_lh!$A$11:$ZZ$200,46,FALSE)))</f>
        <v/>
      </c>
      <c r="M171" s="194" t="str">
        <f>IF(ISERROR(VLOOKUP($A171,parlvotes_lh!$A$11:$ZZ$200,66,FALSE))=TRUE,"",IF(VLOOKUP($A171,parlvotes_lh!$A$11:$ZZ$200,66,FALSE)=0,"",VLOOKUP($A171,parlvotes_lh!$A$11:$ZZ$200,66,FALSE)))</f>
        <v/>
      </c>
      <c r="N171" s="194" t="str">
        <f>IF(ISERROR(VLOOKUP($A171,parlvotes_lh!$A$11:$ZZ$200,86,FALSE))=TRUE,"",IF(VLOOKUP($A171,parlvotes_lh!$A$11:$ZZ$200,86,FALSE)=0,"",VLOOKUP($A171,parlvotes_lh!$A$11:$ZZ$200,86,FALSE)))</f>
        <v/>
      </c>
      <c r="O171" s="194" t="str">
        <f>IF(ISERROR(VLOOKUP($A171,parlvotes_lh!$A$11:$ZZ$200,106,FALSE))=TRUE,"",IF(VLOOKUP($A171,parlvotes_lh!$A$11:$ZZ$200,106,FALSE)=0,"",VLOOKUP($A171,parlvotes_lh!$A$11:$ZZ$200,106,FALSE)))</f>
        <v/>
      </c>
      <c r="P171" s="194" t="str">
        <f>IF(ISERROR(VLOOKUP($A171,parlvotes_lh!$A$11:$ZZ$200,126,FALSE))=TRUE,"",IF(VLOOKUP($A171,parlvotes_lh!$A$11:$ZZ$200,126,FALSE)=0,"",VLOOKUP($A171,parlvotes_lh!$A$11:$ZZ$200,126,FALSE)))</f>
        <v/>
      </c>
      <c r="Q171" s="195" t="str">
        <f>IF(ISERROR(VLOOKUP($A171,parlvotes_lh!$A$11:$ZZ$200,146,FALSE))=TRUE,"",IF(VLOOKUP($A171,parlvotes_lh!$A$11:$ZZ$200,146,FALSE)=0,"",VLOOKUP($A171,parlvotes_lh!$A$11:$ZZ$200,146,FALSE)))</f>
        <v/>
      </c>
      <c r="R171" s="195" t="str">
        <f>IF(ISERROR(VLOOKUP($A171,parlvotes_lh!$A$11:$ZZ$200,166,FALSE))=TRUE,"",IF(VLOOKUP($A171,parlvotes_lh!$A$11:$ZZ$200,166,FALSE)=0,"",VLOOKUP($A171,parlvotes_lh!$A$11:$ZZ$200,166,FALSE)))</f>
        <v/>
      </c>
      <c r="S171" s="195" t="str">
        <f>IF(ISERROR(VLOOKUP($A171,parlvotes_lh!$A$11:$ZZ$200,186,FALSE))=TRUE,"",IF(VLOOKUP($A171,parlvotes_lh!$A$11:$ZZ$200,186,FALSE)=0,"",VLOOKUP($A171,parlvotes_lh!$A$11:$ZZ$200,186,FALSE)))</f>
        <v/>
      </c>
      <c r="T171" s="195" t="str">
        <f>IF(ISERROR(VLOOKUP($A171,parlvotes_lh!$A$11:$ZZ$200,206,FALSE))=TRUE,"",IF(VLOOKUP($A171,parlvotes_lh!$A$11:$ZZ$200,206,FALSE)=0,"",VLOOKUP($A171,parlvotes_lh!$A$11:$ZZ$200,206,FALSE)))</f>
        <v/>
      </c>
      <c r="U171" s="195" t="str">
        <f>IF(ISERROR(VLOOKUP($A171,parlvotes_lh!$A$11:$ZZ$200,226,FALSE))=TRUE,"",IF(VLOOKUP($A171,parlvotes_lh!$A$11:$ZZ$200,226,FALSE)=0,"",VLOOKUP($A171,parlvotes_lh!$A$11:$ZZ$200,226,FALSE)))</f>
        <v/>
      </c>
      <c r="V171" s="195" t="str">
        <f>IF(ISERROR(VLOOKUP($A171,parlvotes_lh!$A$11:$ZZ$200,246,FALSE))=TRUE,"",IF(VLOOKUP($A171,parlvotes_lh!$A$11:$ZZ$200,246,FALSE)=0,"",VLOOKUP($A171,parlvotes_lh!$A$11:$ZZ$200,246,FALSE)))</f>
        <v/>
      </c>
      <c r="W171" s="195" t="str">
        <f>IF(ISERROR(VLOOKUP($A171,parlvotes_lh!$A$11:$ZZ$200,266,FALSE))=TRUE,"",IF(VLOOKUP($A171,parlvotes_lh!$A$11:$ZZ$200,266,FALSE)=0,"",VLOOKUP($A171,parlvotes_lh!$A$11:$ZZ$200,266,FALSE)))</f>
        <v/>
      </c>
      <c r="X171" s="195" t="str">
        <f>IF(ISERROR(VLOOKUP($A171,parlvotes_lh!$A$11:$ZZ$200,286,FALSE))=TRUE,"",IF(VLOOKUP($A171,parlvotes_lh!$A$11:$ZZ$200,286,FALSE)=0,"",VLOOKUP($A171,parlvotes_lh!$A$11:$ZZ$200,286,FALSE)))</f>
        <v/>
      </c>
      <c r="Y171" s="195" t="str">
        <f>IF(ISERROR(VLOOKUP($A171,parlvotes_lh!$A$11:$ZZ$200,306,FALSE))=TRUE,"",IF(VLOOKUP($A171,parlvotes_lh!$A$11:$ZZ$200,306,FALSE)=0,"",VLOOKUP($A171,parlvotes_lh!$A$11:$ZZ$200,306,FALSE)))</f>
        <v/>
      </c>
      <c r="Z171" s="195" t="str">
        <f>IF(ISERROR(VLOOKUP($A171,parlvotes_lh!$A$11:$ZZ$200,326,FALSE))=TRUE,"",IF(VLOOKUP($A171,parlvotes_lh!$A$11:$ZZ$200,326,FALSE)=0,"",VLOOKUP($A171,parlvotes_lh!$A$11:$ZZ$200,326,FALSE)))</f>
        <v/>
      </c>
      <c r="AA171" s="195" t="str">
        <f>IF(ISERROR(VLOOKUP($A171,parlvotes_lh!$A$11:$ZZ$200,346,FALSE))=TRUE,"",IF(VLOOKUP($A171,parlvotes_lh!$A$11:$ZZ$200,346,FALSE)=0,"",VLOOKUP($A171,parlvotes_lh!$A$11:$ZZ$200,346,FALSE)))</f>
        <v/>
      </c>
      <c r="AB171" s="195" t="str">
        <f>IF(ISERROR(VLOOKUP($A171,parlvotes_lh!$A$11:$ZZ$200,366,FALSE))=TRUE,"",IF(VLOOKUP($A171,parlvotes_lh!$A$11:$ZZ$200,366,FALSE)=0,"",VLOOKUP($A171,parlvotes_lh!$A$11:$ZZ$200,366,FALSE)))</f>
        <v/>
      </c>
      <c r="AC171" s="195" t="str">
        <f>IF(ISERROR(VLOOKUP($A171,parlvotes_lh!$A$11:$ZZ$200,386,FALSE))=TRUE,"",IF(VLOOKUP($A171,parlvotes_lh!$A$11:$ZZ$200,386,FALSE)=0,"",VLOOKUP($A171,parlvotes_lh!$A$11:$ZZ$200,386,FALSE)))</f>
        <v/>
      </c>
    </row>
    <row r="172" spans="1:29" ht="13.5" customHeight="1">
      <c r="A172" s="189"/>
      <c r="B172" s="101" t="str">
        <f>IF(A172="","",MID(info_weblinks!$C$3,32,3))</f>
        <v/>
      </c>
      <c r="C172" s="101" t="str">
        <f>IF(info_parties!G172="","",info_parties!G172)</f>
        <v/>
      </c>
      <c r="D172" s="101" t="str">
        <f>IF(info_parties!K172="","",info_parties!K172)</f>
        <v/>
      </c>
      <c r="E172" s="101" t="str">
        <f>IF(info_parties!H172="","",info_parties!H172)</f>
        <v/>
      </c>
      <c r="F172" s="190" t="str">
        <f t="shared" si="20"/>
        <v/>
      </c>
      <c r="G172" s="191" t="str">
        <f t="shared" si="21"/>
        <v/>
      </c>
      <c r="H172" s="192" t="str">
        <f t="shared" si="22"/>
        <v/>
      </c>
      <c r="I172" s="193" t="str">
        <f t="shared" si="23"/>
        <v/>
      </c>
      <c r="J172" s="194" t="str">
        <f>IF(ISERROR(VLOOKUP($A172,parlvotes_lh!$A$11:$ZZ$200,6,FALSE))=TRUE,"",IF(VLOOKUP($A172,parlvotes_lh!$A$11:$ZZ$200,6,FALSE)=0,"",VLOOKUP($A172,parlvotes_lh!$A$11:$ZZ$200,6,FALSE)))</f>
        <v/>
      </c>
      <c r="K172" s="194" t="str">
        <f>IF(ISERROR(VLOOKUP($A172,parlvotes_lh!$A$11:$ZZ$200,26,FALSE))=TRUE,"",IF(VLOOKUP($A172,parlvotes_lh!$A$11:$ZZ$200,26,FALSE)=0,"",VLOOKUP($A172,parlvotes_lh!$A$11:$ZZ$200,26,FALSE)))</f>
        <v/>
      </c>
      <c r="L172" s="194" t="str">
        <f>IF(ISERROR(VLOOKUP($A172,parlvotes_lh!$A$11:$ZZ$200,46,FALSE))=TRUE,"",IF(VLOOKUP($A172,parlvotes_lh!$A$11:$ZZ$200,46,FALSE)=0,"",VLOOKUP($A172,parlvotes_lh!$A$11:$ZZ$200,46,FALSE)))</f>
        <v/>
      </c>
      <c r="M172" s="194" t="str">
        <f>IF(ISERROR(VLOOKUP($A172,parlvotes_lh!$A$11:$ZZ$200,66,FALSE))=TRUE,"",IF(VLOOKUP($A172,parlvotes_lh!$A$11:$ZZ$200,66,FALSE)=0,"",VLOOKUP($A172,parlvotes_lh!$A$11:$ZZ$200,66,FALSE)))</f>
        <v/>
      </c>
      <c r="N172" s="194" t="str">
        <f>IF(ISERROR(VLOOKUP($A172,parlvotes_lh!$A$11:$ZZ$200,86,FALSE))=TRUE,"",IF(VLOOKUP($A172,parlvotes_lh!$A$11:$ZZ$200,86,FALSE)=0,"",VLOOKUP($A172,parlvotes_lh!$A$11:$ZZ$200,86,FALSE)))</f>
        <v/>
      </c>
      <c r="O172" s="194" t="str">
        <f>IF(ISERROR(VLOOKUP($A172,parlvotes_lh!$A$11:$ZZ$200,106,FALSE))=TRUE,"",IF(VLOOKUP($A172,parlvotes_lh!$A$11:$ZZ$200,106,FALSE)=0,"",VLOOKUP($A172,parlvotes_lh!$A$11:$ZZ$200,106,FALSE)))</f>
        <v/>
      </c>
      <c r="P172" s="194" t="str">
        <f>IF(ISERROR(VLOOKUP($A172,parlvotes_lh!$A$11:$ZZ$200,126,FALSE))=TRUE,"",IF(VLOOKUP($A172,parlvotes_lh!$A$11:$ZZ$200,126,FALSE)=0,"",VLOOKUP($A172,parlvotes_lh!$A$11:$ZZ$200,126,FALSE)))</f>
        <v/>
      </c>
      <c r="Q172" s="195" t="str">
        <f>IF(ISERROR(VLOOKUP($A172,parlvotes_lh!$A$11:$ZZ$200,146,FALSE))=TRUE,"",IF(VLOOKUP($A172,parlvotes_lh!$A$11:$ZZ$200,146,FALSE)=0,"",VLOOKUP($A172,parlvotes_lh!$A$11:$ZZ$200,146,FALSE)))</f>
        <v/>
      </c>
      <c r="R172" s="195" t="str">
        <f>IF(ISERROR(VLOOKUP($A172,parlvotes_lh!$A$11:$ZZ$200,166,FALSE))=TRUE,"",IF(VLOOKUP($A172,parlvotes_lh!$A$11:$ZZ$200,166,FALSE)=0,"",VLOOKUP($A172,parlvotes_lh!$A$11:$ZZ$200,166,FALSE)))</f>
        <v/>
      </c>
      <c r="S172" s="195" t="str">
        <f>IF(ISERROR(VLOOKUP($A172,parlvotes_lh!$A$11:$ZZ$200,186,FALSE))=TRUE,"",IF(VLOOKUP($A172,parlvotes_lh!$A$11:$ZZ$200,186,FALSE)=0,"",VLOOKUP($A172,parlvotes_lh!$A$11:$ZZ$200,186,FALSE)))</f>
        <v/>
      </c>
      <c r="T172" s="195" t="str">
        <f>IF(ISERROR(VLOOKUP($A172,parlvotes_lh!$A$11:$ZZ$200,206,FALSE))=TRUE,"",IF(VLOOKUP($A172,parlvotes_lh!$A$11:$ZZ$200,206,FALSE)=0,"",VLOOKUP($A172,parlvotes_lh!$A$11:$ZZ$200,206,FALSE)))</f>
        <v/>
      </c>
      <c r="U172" s="195" t="str">
        <f>IF(ISERROR(VLOOKUP($A172,parlvotes_lh!$A$11:$ZZ$200,226,FALSE))=TRUE,"",IF(VLOOKUP($A172,parlvotes_lh!$A$11:$ZZ$200,226,FALSE)=0,"",VLOOKUP($A172,parlvotes_lh!$A$11:$ZZ$200,226,FALSE)))</f>
        <v/>
      </c>
      <c r="V172" s="195" t="str">
        <f>IF(ISERROR(VLOOKUP($A172,parlvotes_lh!$A$11:$ZZ$200,246,FALSE))=TRUE,"",IF(VLOOKUP($A172,parlvotes_lh!$A$11:$ZZ$200,246,FALSE)=0,"",VLOOKUP($A172,parlvotes_lh!$A$11:$ZZ$200,246,FALSE)))</f>
        <v/>
      </c>
      <c r="W172" s="195" t="str">
        <f>IF(ISERROR(VLOOKUP($A172,parlvotes_lh!$A$11:$ZZ$200,266,FALSE))=TRUE,"",IF(VLOOKUP($A172,parlvotes_lh!$A$11:$ZZ$200,266,FALSE)=0,"",VLOOKUP($A172,parlvotes_lh!$A$11:$ZZ$200,266,FALSE)))</f>
        <v/>
      </c>
      <c r="X172" s="195" t="str">
        <f>IF(ISERROR(VLOOKUP($A172,parlvotes_lh!$A$11:$ZZ$200,286,FALSE))=TRUE,"",IF(VLOOKUP($A172,parlvotes_lh!$A$11:$ZZ$200,286,FALSE)=0,"",VLOOKUP($A172,parlvotes_lh!$A$11:$ZZ$200,286,FALSE)))</f>
        <v/>
      </c>
      <c r="Y172" s="195" t="str">
        <f>IF(ISERROR(VLOOKUP($A172,parlvotes_lh!$A$11:$ZZ$200,306,FALSE))=TRUE,"",IF(VLOOKUP($A172,parlvotes_lh!$A$11:$ZZ$200,306,FALSE)=0,"",VLOOKUP($A172,parlvotes_lh!$A$11:$ZZ$200,306,FALSE)))</f>
        <v/>
      </c>
      <c r="Z172" s="195" t="str">
        <f>IF(ISERROR(VLOOKUP($A172,parlvotes_lh!$A$11:$ZZ$200,326,FALSE))=TRUE,"",IF(VLOOKUP($A172,parlvotes_lh!$A$11:$ZZ$200,326,FALSE)=0,"",VLOOKUP($A172,parlvotes_lh!$A$11:$ZZ$200,326,FALSE)))</f>
        <v/>
      </c>
      <c r="AA172" s="195" t="str">
        <f>IF(ISERROR(VLOOKUP($A172,parlvotes_lh!$A$11:$ZZ$200,346,FALSE))=TRUE,"",IF(VLOOKUP($A172,parlvotes_lh!$A$11:$ZZ$200,346,FALSE)=0,"",VLOOKUP($A172,parlvotes_lh!$A$11:$ZZ$200,346,FALSE)))</f>
        <v/>
      </c>
      <c r="AB172" s="195" t="str">
        <f>IF(ISERROR(VLOOKUP($A172,parlvotes_lh!$A$11:$ZZ$200,366,FALSE))=TRUE,"",IF(VLOOKUP($A172,parlvotes_lh!$A$11:$ZZ$200,366,FALSE)=0,"",VLOOKUP($A172,parlvotes_lh!$A$11:$ZZ$200,366,FALSE)))</f>
        <v/>
      </c>
      <c r="AC172" s="195" t="str">
        <f>IF(ISERROR(VLOOKUP($A172,parlvotes_lh!$A$11:$ZZ$200,386,FALSE))=TRUE,"",IF(VLOOKUP($A172,parlvotes_lh!$A$11:$ZZ$200,386,FALSE)=0,"",VLOOKUP($A172,parlvotes_lh!$A$11:$ZZ$200,386,FALSE)))</f>
        <v/>
      </c>
    </row>
    <row r="173" spans="1:29" ht="13.5" customHeight="1">
      <c r="A173" s="189"/>
      <c r="B173" s="101" t="str">
        <f>IF(A173="","",MID(info_weblinks!$C$3,32,3))</f>
        <v/>
      </c>
      <c r="C173" s="101" t="str">
        <f>IF(info_parties!G173="","",info_parties!G173)</f>
        <v/>
      </c>
      <c r="D173" s="101" t="str">
        <f>IF(info_parties!K173="","",info_parties!K173)</f>
        <v/>
      </c>
      <c r="E173" s="101" t="str">
        <f>IF(info_parties!H173="","",info_parties!H173)</f>
        <v/>
      </c>
      <c r="F173" s="190" t="str">
        <f t="shared" si="20"/>
        <v/>
      </c>
      <c r="G173" s="191" t="str">
        <f t="shared" si="21"/>
        <v/>
      </c>
      <c r="H173" s="192" t="str">
        <f t="shared" si="22"/>
        <v/>
      </c>
      <c r="I173" s="193" t="str">
        <f t="shared" si="23"/>
        <v/>
      </c>
      <c r="J173" s="194" t="str">
        <f>IF(ISERROR(VLOOKUP($A173,parlvotes_lh!$A$11:$ZZ$200,6,FALSE))=TRUE,"",IF(VLOOKUP($A173,parlvotes_lh!$A$11:$ZZ$200,6,FALSE)=0,"",VLOOKUP($A173,parlvotes_lh!$A$11:$ZZ$200,6,FALSE)))</f>
        <v/>
      </c>
      <c r="K173" s="194" t="str">
        <f>IF(ISERROR(VLOOKUP($A173,parlvotes_lh!$A$11:$ZZ$200,26,FALSE))=TRUE,"",IF(VLOOKUP($A173,parlvotes_lh!$A$11:$ZZ$200,26,FALSE)=0,"",VLOOKUP($A173,parlvotes_lh!$A$11:$ZZ$200,26,FALSE)))</f>
        <v/>
      </c>
      <c r="L173" s="194" t="str">
        <f>IF(ISERROR(VLOOKUP($A173,parlvotes_lh!$A$11:$ZZ$200,46,FALSE))=TRUE,"",IF(VLOOKUP($A173,parlvotes_lh!$A$11:$ZZ$200,46,FALSE)=0,"",VLOOKUP($A173,parlvotes_lh!$A$11:$ZZ$200,46,FALSE)))</f>
        <v/>
      </c>
      <c r="M173" s="194" t="str">
        <f>IF(ISERROR(VLOOKUP($A173,parlvotes_lh!$A$11:$ZZ$200,66,FALSE))=TRUE,"",IF(VLOOKUP($A173,parlvotes_lh!$A$11:$ZZ$200,66,FALSE)=0,"",VLOOKUP($A173,parlvotes_lh!$A$11:$ZZ$200,66,FALSE)))</f>
        <v/>
      </c>
      <c r="N173" s="194" t="str">
        <f>IF(ISERROR(VLOOKUP($A173,parlvotes_lh!$A$11:$ZZ$200,86,FALSE))=TRUE,"",IF(VLOOKUP($A173,parlvotes_lh!$A$11:$ZZ$200,86,FALSE)=0,"",VLOOKUP($A173,parlvotes_lh!$A$11:$ZZ$200,86,FALSE)))</f>
        <v/>
      </c>
      <c r="O173" s="194" t="str">
        <f>IF(ISERROR(VLOOKUP($A173,parlvotes_lh!$A$11:$ZZ$200,106,FALSE))=TRUE,"",IF(VLOOKUP($A173,parlvotes_lh!$A$11:$ZZ$200,106,FALSE)=0,"",VLOOKUP($A173,parlvotes_lh!$A$11:$ZZ$200,106,FALSE)))</f>
        <v/>
      </c>
      <c r="P173" s="194" t="str">
        <f>IF(ISERROR(VLOOKUP($A173,parlvotes_lh!$A$11:$ZZ$200,126,FALSE))=TRUE,"",IF(VLOOKUP($A173,parlvotes_lh!$A$11:$ZZ$200,126,FALSE)=0,"",VLOOKUP($A173,parlvotes_lh!$A$11:$ZZ$200,126,FALSE)))</f>
        <v/>
      </c>
      <c r="Q173" s="195" t="str">
        <f>IF(ISERROR(VLOOKUP($A173,parlvotes_lh!$A$11:$ZZ$200,146,FALSE))=TRUE,"",IF(VLOOKUP($A173,parlvotes_lh!$A$11:$ZZ$200,146,FALSE)=0,"",VLOOKUP($A173,parlvotes_lh!$A$11:$ZZ$200,146,FALSE)))</f>
        <v/>
      </c>
      <c r="R173" s="195" t="str">
        <f>IF(ISERROR(VLOOKUP($A173,parlvotes_lh!$A$11:$ZZ$200,166,FALSE))=TRUE,"",IF(VLOOKUP($A173,parlvotes_lh!$A$11:$ZZ$200,166,FALSE)=0,"",VLOOKUP($A173,parlvotes_lh!$A$11:$ZZ$200,166,FALSE)))</f>
        <v/>
      </c>
      <c r="S173" s="195" t="str">
        <f>IF(ISERROR(VLOOKUP($A173,parlvotes_lh!$A$11:$ZZ$200,186,FALSE))=TRUE,"",IF(VLOOKUP($A173,parlvotes_lh!$A$11:$ZZ$200,186,FALSE)=0,"",VLOOKUP($A173,parlvotes_lh!$A$11:$ZZ$200,186,FALSE)))</f>
        <v/>
      </c>
      <c r="T173" s="195" t="str">
        <f>IF(ISERROR(VLOOKUP($A173,parlvotes_lh!$A$11:$ZZ$200,206,FALSE))=TRUE,"",IF(VLOOKUP($A173,parlvotes_lh!$A$11:$ZZ$200,206,FALSE)=0,"",VLOOKUP($A173,parlvotes_lh!$A$11:$ZZ$200,206,FALSE)))</f>
        <v/>
      </c>
      <c r="U173" s="195" t="str">
        <f>IF(ISERROR(VLOOKUP($A173,parlvotes_lh!$A$11:$ZZ$200,226,FALSE))=TRUE,"",IF(VLOOKUP($A173,parlvotes_lh!$A$11:$ZZ$200,226,FALSE)=0,"",VLOOKUP($A173,parlvotes_lh!$A$11:$ZZ$200,226,FALSE)))</f>
        <v/>
      </c>
      <c r="V173" s="195" t="str">
        <f>IF(ISERROR(VLOOKUP($A173,parlvotes_lh!$A$11:$ZZ$200,246,FALSE))=TRUE,"",IF(VLOOKUP($A173,parlvotes_lh!$A$11:$ZZ$200,246,FALSE)=0,"",VLOOKUP($A173,parlvotes_lh!$A$11:$ZZ$200,246,FALSE)))</f>
        <v/>
      </c>
      <c r="W173" s="195" t="str">
        <f>IF(ISERROR(VLOOKUP($A173,parlvotes_lh!$A$11:$ZZ$200,266,FALSE))=TRUE,"",IF(VLOOKUP($A173,parlvotes_lh!$A$11:$ZZ$200,266,FALSE)=0,"",VLOOKUP($A173,parlvotes_lh!$A$11:$ZZ$200,266,FALSE)))</f>
        <v/>
      </c>
      <c r="X173" s="195" t="str">
        <f>IF(ISERROR(VLOOKUP($A173,parlvotes_lh!$A$11:$ZZ$200,286,FALSE))=TRUE,"",IF(VLOOKUP($A173,parlvotes_lh!$A$11:$ZZ$200,286,FALSE)=0,"",VLOOKUP($A173,parlvotes_lh!$A$11:$ZZ$200,286,FALSE)))</f>
        <v/>
      </c>
      <c r="Y173" s="195" t="str">
        <f>IF(ISERROR(VLOOKUP($A173,parlvotes_lh!$A$11:$ZZ$200,306,FALSE))=TRUE,"",IF(VLOOKUP($A173,parlvotes_lh!$A$11:$ZZ$200,306,FALSE)=0,"",VLOOKUP($A173,parlvotes_lh!$A$11:$ZZ$200,306,FALSE)))</f>
        <v/>
      </c>
      <c r="Z173" s="195" t="str">
        <f>IF(ISERROR(VLOOKUP($A173,parlvotes_lh!$A$11:$ZZ$200,326,FALSE))=TRUE,"",IF(VLOOKUP($A173,parlvotes_lh!$A$11:$ZZ$200,326,FALSE)=0,"",VLOOKUP($A173,parlvotes_lh!$A$11:$ZZ$200,326,FALSE)))</f>
        <v/>
      </c>
      <c r="AA173" s="195" t="str">
        <f>IF(ISERROR(VLOOKUP($A173,parlvotes_lh!$A$11:$ZZ$200,346,FALSE))=TRUE,"",IF(VLOOKUP($A173,parlvotes_lh!$A$11:$ZZ$200,346,FALSE)=0,"",VLOOKUP($A173,parlvotes_lh!$A$11:$ZZ$200,346,FALSE)))</f>
        <v/>
      </c>
      <c r="AB173" s="195" t="str">
        <f>IF(ISERROR(VLOOKUP($A173,parlvotes_lh!$A$11:$ZZ$200,366,FALSE))=TRUE,"",IF(VLOOKUP($A173,parlvotes_lh!$A$11:$ZZ$200,366,FALSE)=0,"",VLOOKUP($A173,parlvotes_lh!$A$11:$ZZ$200,366,FALSE)))</f>
        <v/>
      </c>
      <c r="AC173" s="195" t="str">
        <f>IF(ISERROR(VLOOKUP($A173,parlvotes_lh!$A$11:$ZZ$200,386,FALSE))=TRUE,"",IF(VLOOKUP($A173,parlvotes_lh!$A$11:$ZZ$200,386,FALSE)=0,"",VLOOKUP($A173,parlvotes_lh!$A$11:$ZZ$200,386,FALSE)))</f>
        <v/>
      </c>
    </row>
    <row r="174" spans="1:29" ht="13.5" customHeight="1">
      <c r="A174" s="189"/>
      <c r="B174" s="101" t="str">
        <f>IF(A174="","",MID(info_weblinks!$C$3,32,3))</f>
        <v/>
      </c>
      <c r="C174" s="101" t="str">
        <f>IF(info_parties!G174="","",info_parties!G174)</f>
        <v/>
      </c>
      <c r="D174" s="101" t="str">
        <f>IF(info_parties!K174="","",info_parties!K174)</f>
        <v/>
      </c>
      <c r="E174" s="101" t="str">
        <f>IF(info_parties!H174="","",info_parties!H174)</f>
        <v/>
      </c>
      <c r="F174" s="190" t="str">
        <f t="shared" si="20"/>
        <v/>
      </c>
      <c r="G174" s="191" t="str">
        <f t="shared" si="21"/>
        <v/>
      </c>
      <c r="H174" s="192" t="str">
        <f t="shared" si="22"/>
        <v/>
      </c>
      <c r="I174" s="193" t="str">
        <f t="shared" si="23"/>
        <v/>
      </c>
      <c r="J174" s="194" t="str">
        <f>IF(ISERROR(VLOOKUP($A174,parlvotes_lh!$A$11:$ZZ$200,6,FALSE))=TRUE,"",IF(VLOOKUP($A174,parlvotes_lh!$A$11:$ZZ$200,6,FALSE)=0,"",VLOOKUP($A174,parlvotes_lh!$A$11:$ZZ$200,6,FALSE)))</f>
        <v/>
      </c>
      <c r="K174" s="194" t="str">
        <f>IF(ISERROR(VLOOKUP($A174,parlvotes_lh!$A$11:$ZZ$200,26,FALSE))=TRUE,"",IF(VLOOKUP($A174,parlvotes_lh!$A$11:$ZZ$200,26,FALSE)=0,"",VLOOKUP($A174,parlvotes_lh!$A$11:$ZZ$200,26,FALSE)))</f>
        <v/>
      </c>
      <c r="L174" s="194" t="str">
        <f>IF(ISERROR(VLOOKUP($A174,parlvotes_lh!$A$11:$ZZ$200,46,FALSE))=TRUE,"",IF(VLOOKUP($A174,parlvotes_lh!$A$11:$ZZ$200,46,FALSE)=0,"",VLOOKUP($A174,parlvotes_lh!$A$11:$ZZ$200,46,FALSE)))</f>
        <v/>
      </c>
      <c r="M174" s="194" t="str">
        <f>IF(ISERROR(VLOOKUP($A174,parlvotes_lh!$A$11:$ZZ$200,66,FALSE))=TRUE,"",IF(VLOOKUP($A174,parlvotes_lh!$A$11:$ZZ$200,66,FALSE)=0,"",VLOOKUP($A174,parlvotes_lh!$A$11:$ZZ$200,66,FALSE)))</f>
        <v/>
      </c>
      <c r="N174" s="194" t="str">
        <f>IF(ISERROR(VLOOKUP($A174,parlvotes_lh!$A$11:$ZZ$200,86,FALSE))=TRUE,"",IF(VLOOKUP($A174,parlvotes_lh!$A$11:$ZZ$200,86,FALSE)=0,"",VLOOKUP($A174,parlvotes_lh!$A$11:$ZZ$200,86,FALSE)))</f>
        <v/>
      </c>
      <c r="O174" s="194" t="str">
        <f>IF(ISERROR(VLOOKUP($A174,parlvotes_lh!$A$11:$ZZ$200,106,FALSE))=TRUE,"",IF(VLOOKUP($A174,parlvotes_lh!$A$11:$ZZ$200,106,FALSE)=0,"",VLOOKUP($A174,parlvotes_lh!$A$11:$ZZ$200,106,FALSE)))</f>
        <v/>
      </c>
      <c r="P174" s="194" t="str">
        <f>IF(ISERROR(VLOOKUP($A174,parlvotes_lh!$A$11:$ZZ$200,126,FALSE))=TRUE,"",IF(VLOOKUP($A174,parlvotes_lh!$A$11:$ZZ$200,126,FALSE)=0,"",VLOOKUP($A174,parlvotes_lh!$A$11:$ZZ$200,126,FALSE)))</f>
        <v/>
      </c>
      <c r="Q174" s="195" t="str">
        <f>IF(ISERROR(VLOOKUP($A174,parlvotes_lh!$A$11:$ZZ$200,146,FALSE))=TRUE,"",IF(VLOOKUP($A174,parlvotes_lh!$A$11:$ZZ$200,146,FALSE)=0,"",VLOOKUP($A174,parlvotes_lh!$A$11:$ZZ$200,146,FALSE)))</f>
        <v/>
      </c>
      <c r="R174" s="195" t="str">
        <f>IF(ISERROR(VLOOKUP($A174,parlvotes_lh!$A$11:$ZZ$200,166,FALSE))=TRUE,"",IF(VLOOKUP($A174,parlvotes_lh!$A$11:$ZZ$200,166,FALSE)=0,"",VLOOKUP($A174,parlvotes_lh!$A$11:$ZZ$200,166,FALSE)))</f>
        <v/>
      </c>
      <c r="S174" s="195" t="str">
        <f>IF(ISERROR(VLOOKUP($A174,parlvotes_lh!$A$11:$ZZ$200,186,FALSE))=TRUE,"",IF(VLOOKUP($A174,parlvotes_lh!$A$11:$ZZ$200,186,FALSE)=0,"",VLOOKUP($A174,parlvotes_lh!$A$11:$ZZ$200,186,FALSE)))</f>
        <v/>
      </c>
      <c r="T174" s="195" t="str">
        <f>IF(ISERROR(VLOOKUP($A174,parlvotes_lh!$A$11:$ZZ$200,206,FALSE))=TRUE,"",IF(VLOOKUP($A174,parlvotes_lh!$A$11:$ZZ$200,206,FALSE)=0,"",VLOOKUP($A174,parlvotes_lh!$A$11:$ZZ$200,206,FALSE)))</f>
        <v/>
      </c>
      <c r="U174" s="195" t="str">
        <f>IF(ISERROR(VLOOKUP($A174,parlvotes_lh!$A$11:$ZZ$200,226,FALSE))=TRUE,"",IF(VLOOKUP($A174,parlvotes_lh!$A$11:$ZZ$200,226,FALSE)=0,"",VLOOKUP($A174,parlvotes_lh!$A$11:$ZZ$200,226,FALSE)))</f>
        <v/>
      </c>
      <c r="V174" s="195" t="str">
        <f>IF(ISERROR(VLOOKUP($A174,parlvotes_lh!$A$11:$ZZ$200,246,FALSE))=TRUE,"",IF(VLOOKUP($A174,parlvotes_lh!$A$11:$ZZ$200,246,FALSE)=0,"",VLOOKUP($A174,parlvotes_lh!$A$11:$ZZ$200,246,FALSE)))</f>
        <v/>
      </c>
      <c r="W174" s="195" t="str">
        <f>IF(ISERROR(VLOOKUP($A174,parlvotes_lh!$A$11:$ZZ$200,266,FALSE))=TRUE,"",IF(VLOOKUP($A174,parlvotes_lh!$A$11:$ZZ$200,266,FALSE)=0,"",VLOOKUP($A174,parlvotes_lh!$A$11:$ZZ$200,266,FALSE)))</f>
        <v/>
      </c>
      <c r="X174" s="195" t="str">
        <f>IF(ISERROR(VLOOKUP($A174,parlvotes_lh!$A$11:$ZZ$200,286,FALSE))=TRUE,"",IF(VLOOKUP($A174,parlvotes_lh!$A$11:$ZZ$200,286,FALSE)=0,"",VLOOKUP($A174,parlvotes_lh!$A$11:$ZZ$200,286,FALSE)))</f>
        <v/>
      </c>
      <c r="Y174" s="195" t="str">
        <f>IF(ISERROR(VLOOKUP($A174,parlvotes_lh!$A$11:$ZZ$200,306,FALSE))=TRUE,"",IF(VLOOKUP($A174,parlvotes_lh!$A$11:$ZZ$200,306,FALSE)=0,"",VLOOKUP($A174,parlvotes_lh!$A$11:$ZZ$200,306,FALSE)))</f>
        <v/>
      </c>
      <c r="Z174" s="195" t="str">
        <f>IF(ISERROR(VLOOKUP($A174,parlvotes_lh!$A$11:$ZZ$200,326,FALSE))=TRUE,"",IF(VLOOKUP($A174,parlvotes_lh!$A$11:$ZZ$200,326,FALSE)=0,"",VLOOKUP($A174,parlvotes_lh!$A$11:$ZZ$200,326,FALSE)))</f>
        <v/>
      </c>
      <c r="AA174" s="195" t="str">
        <f>IF(ISERROR(VLOOKUP($A174,parlvotes_lh!$A$11:$ZZ$200,346,FALSE))=TRUE,"",IF(VLOOKUP($A174,parlvotes_lh!$A$11:$ZZ$200,346,FALSE)=0,"",VLOOKUP($A174,parlvotes_lh!$A$11:$ZZ$200,346,FALSE)))</f>
        <v/>
      </c>
      <c r="AB174" s="195" t="str">
        <f>IF(ISERROR(VLOOKUP($A174,parlvotes_lh!$A$11:$ZZ$200,366,FALSE))=TRUE,"",IF(VLOOKUP($A174,parlvotes_lh!$A$11:$ZZ$200,366,FALSE)=0,"",VLOOKUP($A174,parlvotes_lh!$A$11:$ZZ$200,366,FALSE)))</f>
        <v/>
      </c>
      <c r="AC174" s="195" t="str">
        <f>IF(ISERROR(VLOOKUP($A174,parlvotes_lh!$A$11:$ZZ$200,386,FALSE))=TRUE,"",IF(VLOOKUP($A174,parlvotes_lh!$A$11:$ZZ$200,386,FALSE)=0,"",VLOOKUP($A174,parlvotes_lh!$A$11:$ZZ$200,386,FALSE)))</f>
        <v/>
      </c>
    </row>
    <row r="175" spans="1:29" ht="13.5" customHeight="1">
      <c r="A175" s="189"/>
      <c r="B175" s="101" t="str">
        <f>IF(A175="","",MID(info_weblinks!$C$3,32,3))</f>
        <v/>
      </c>
      <c r="C175" s="101" t="str">
        <f>IF(info_parties!G175="","",info_parties!G175)</f>
        <v/>
      </c>
      <c r="D175" s="101" t="str">
        <f>IF(info_parties!K175="","",info_parties!K175)</f>
        <v/>
      </c>
      <c r="E175" s="101" t="str">
        <f>IF(info_parties!H175="","",info_parties!H175)</f>
        <v/>
      </c>
      <c r="F175" s="190" t="str">
        <f t="shared" si="20"/>
        <v/>
      </c>
      <c r="G175" s="191" t="str">
        <f t="shared" si="21"/>
        <v/>
      </c>
      <c r="H175" s="192" t="str">
        <f t="shared" si="22"/>
        <v/>
      </c>
      <c r="I175" s="193" t="str">
        <f t="shared" si="23"/>
        <v/>
      </c>
      <c r="J175" s="194" t="str">
        <f>IF(ISERROR(VLOOKUP($A175,parlvotes_lh!$A$11:$ZZ$200,6,FALSE))=TRUE,"",IF(VLOOKUP($A175,parlvotes_lh!$A$11:$ZZ$200,6,FALSE)=0,"",VLOOKUP($A175,parlvotes_lh!$A$11:$ZZ$200,6,FALSE)))</f>
        <v/>
      </c>
      <c r="K175" s="194" t="str">
        <f>IF(ISERROR(VLOOKUP($A175,parlvotes_lh!$A$11:$ZZ$200,26,FALSE))=TRUE,"",IF(VLOOKUP($A175,parlvotes_lh!$A$11:$ZZ$200,26,FALSE)=0,"",VLOOKUP($A175,parlvotes_lh!$A$11:$ZZ$200,26,FALSE)))</f>
        <v/>
      </c>
      <c r="L175" s="194" t="str">
        <f>IF(ISERROR(VLOOKUP($A175,parlvotes_lh!$A$11:$ZZ$200,46,FALSE))=TRUE,"",IF(VLOOKUP($A175,parlvotes_lh!$A$11:$ZZ$200,46,FALSE)=0,"",VLOOKUP($A175,parlvotes_lh!$A$11:$ZZ$200,46,FALSE)))</f>
        <v/>
      </c>
      <c r="M175" s="194" t="str">
        <f>IF(ISERROR(VLOOKUP($A175,parlvotes_lh!$A$11:$ZZ$200,66,FALSE))=TRUE,"",IF(VLOOKUP($A175,parlvotes_lh!$A$11:$ZZ$200,66,FALSE)=0,"",VLOOKUP($A175,parlvotes_lh!$A$11:$ZZ$200,66,FALSE)))</f>
        <v/>
      </c>
      <c r="N175" s="194" t="str">
        <f>IF(ISERROR(VLOOKUP($A175,parlvotes_lh!$A$11:$ZZ$200,86,FALSE))=TRUE,"",IF(VLOOKUP($A175,parlvotes_lh!$A$11:$ZZ$200,86,FALSE)=0,"",VLOOKUP($A175,parlvotes_lh!$A$11:$ZZ$200,86,FALSE)))</f>
        <v/>
      </c>
      <c r="O175" s="194" t="str">
        <f>IF(ISERROR(VLOOKUP($A175,parlvotes_lh!$A$11:$ZZ$200,106,FALSE))=TRUE,"",IF(VLOOKUP($A175,parlvotes_lh!$A$11:$ZZ$200,106,FALSE)=0,"",VLOOKUP($A175,parlvotes_lh!$A$11:$ZZ$200,106,FALSE)))</f>
        <v/>
      </c>
      <c r="P175" s="194" t="str">
        <f>IF(ISERROR(VLOOKUP($A175,parlvotes_lh!$A$11:$ZZ$200,126,FALSE))=TRUE,"",IF(VLOOKUP($A175,parlvotes_lh!$A$11:$ZZ$200,126,FALSE)=0,"",VLOOKUP($A175,parlvotes_lh!$A$11:$ZZ$200,126,FALSE)))</f>
        <v/>
      </c>
      <c r="Q175" s="195" t="str">
        <f>IF(ISERROR(VLOOKUP($A175,parlvotes_lh!$A$11:$ZZ$200,146,FALSE))=TRUE,"",IF(VLOOKUP($A175,parlvotes_lh!$A$11:$ZZ$200,146,FALSE)=0,"",VLOOKUP($A175,parlvotes_lh!$A$11:$ZZ$200,146,FALSE)))</f>
        <v/>
      </c>
      <c r="R175" s="195" t="str">
        <f>IF(ISERROR(VLOOKUP($A175,parlvotes_lh!$A$11:$ZZ$200,166,FALSE))=TRUE,"",IF(VLOOKUP($A175,parlvotes_lh!$A$11:$ZZ$200,166,FALSE)=0,"",VLOOKUP($A175,parlvotes_lh!$A$11:$ZZ$200,166,FALSE)))</f>
        <v/>
      </c>
      <c r="S175" s="195" t="str">
        <f>IF(ISERROR(VLOOKUP($A175,parlvotes_lh!$A$11:$ZZ$200,186,FALSE))=TRUE,"",IF(VLOOKUP($A175,parlvotes_lh!$A$11:$ZZ$200,186,FALSE)=0,"",VLOOKUP($A175,parlvotes_lh!$A$11:$ZZ$200,186,FALSE)))</f>
        <v/>
      </c>
      <c r="T175" s="195" t="str">
        <f>IF(ISERROR(VLOOKUP($A175,parlvotes_lh!$A$11:$ZZ$200,206,FALSE))=TRUE,"",IF(VLOOKUP($A175,parlvotes_lh!$A$11:$ZZ$200,206,FALSE)=0,"",VLOOKUP($A175,parlvotes_lh!$A$11:$ZZ$200,206,FALSE)))</f>
        <v/>
      </c>
      <c r="U175" s="195" t="str">
        <f>IF(ISERROR(VLOOKUP($A175,parlvotes_lh!$A$11:$ZZ$200,226,FALSE))=TRUE,"",IF(VLOOKUP($A175,parlvotes_lh!$A$11:$ZZ$200,226,FALSE)=0,"",VLOOKUP($A175,parlvotes_lh!$A$11:$ZZ$200,226,FALSE)))</f>
        <v/>
      </c>
      <c r="V175" s="195" t="str">
        <f>IF(ISERROR(VLOOKUP($A175,parlvotes_lh!$A$11:$ZZ$200,246,FALSE))=TRUE,"",IF(VLOOKUP($A175,parlvotes_lh!$A$11:$ZZ$200,246,FALSE)=0,"",VLOOKUP($A175,parlvotes_lh!$A$11:$ZZ$200,246,FALSE)))</f>
        <v/>
      </c>
      <c r="W175" s="195" t="str">
        <f>IF(ISERROR(VLOOKUP($A175,parlvotes_lh!$A$11:$ZZ$200,266,FALSE))=TRUE,"",IF(VLOOKUP($A175,parlvotes_lh!$A$11:$ZZ$200,266,FALSE)=0,"",VLOOKUP($A175,parlvotes_lh!$A$11:$ZZ$200,266,FALSE)))</f>
        <v/>
      </c>
      <c r="X175" s="195" t="str">
        <f>IF(ISERROR(VLOOKUP($A175,parlvotes_lh!$A$11:$ZZ$200,286,FALSE))=TRUE,"",IF(VLOOKUP($A175,parlvotes_lh!$A$11:$ZZ$200,286,FALSE)=0,"",VLOOKUP($A175,parlvotes_lh!$A$11:$ZZ$200,286,FALSE)))</f>
        <v/>
      </c>
      <c r="Y175" s="195" t="str">
        <f>IF(ISERROR(VLOOKUP($A175,parlvotes_lh!$A$11:$ZZ$200,306,FALSE))=TRUE,"",IF(VLOOKUP($A175,parlvotes_lh!$A$11:$ZZ$200,306,FALSE)=0,"",VLOOKUP($A175,parlvotes_lh!$A$11:$ZZ$200,306,FALSE)))</f>
        <v/>
      </c>
      <c r="Z175" s="195" t="str">
        <f>IF(ISERROR(VLOOKUP($A175,parlvotes_lh!$A$11:$ZZ$200,326,FALSE))=TRUE,"",IF(VLOOKUP($A175,parlvotes_lh!$A$11:$ZZ$200,326,FALSE)=0,"",VLOOKUP($A175,parlvotes_lh!$A$11:$ZZ$200,326,FALSE)))</f>
        <v/>
      </c>
      <c r="AA175" s="195" t="str">
        <f>IF(ISERROR(VLOOKUP($A175,parlvotes_lh!$A$11:$ZZ$200,346,FALSE))=TRUE,"",IF(VLOOKUP($A175,parlvotes_lh!$A$11:$ZZ$200,346,FALSE)=0,"",VLOOKUP($A175,parlvotes_lh!$A$11:$ZZ$200,346,FALSE)))</f>
        <v/>
      </c>
      <c r="AB175" s="195" t="str">
        <f>IF(ISERROR(VLOOKUP($A175,parlvotes_lh!$A$11:$ZZ$200,366,FALSE))=TRUE,"",IF(VLOOKUP($A175,parlvotes_lh!$A$11:$ZZ$200,366,FALSE)=0,"",VLOOKUP($A175,parlvotes_lh!$A$11:$ZZ$200,366,FALSE)))</f>
        <v/>
      </c>
      <c r="AC175" s="195" t="str">
        <f>IF(ISERROR(VLOOKUP($A175,parlvotes_lh!$A$11:$ZZ$200,386,FALSE))=TRUE,"",IF(VLOOKUP($A175,parlvotes_lh!$A$11:$ZZ$200,386,FALSE)=0,"",VLOOKUP($A175,parlvotes_lh!$A$11:$ZZ$200,386,FALSE)))</f>
        <v/>
      </c>
    </row>
    <row r="176" spans="1:29" ht="13.5" customHeight="1">
      <c r="A176" s="189"/>
      <c r="B176" s="101" t="str">
        <f>IF(A176="","",MID(info_weblinks!$C$3,32,3))</f>
        <v/>
      </c>
      <c r="C176" s="101" t="str">
        <f>IF(info_parties!G176="","",info_parties!G176)</f>
        <v/>
      </c>
      <c r="D176" s="101" t="str">
        <f>IF(info_parties!K176="","",info_parties!K176)</f>
        <v/>
      </c>
      <c r="E176" s="101" t="str">
        <f>IF(info_parties!H176="","",info_parties!H176)</f>
        <v/>
      </c>
      <c r="F176" s="190" t="str">
        <f t="shared" si="20"/>
        <v/>
      </c>
      <c r="G176" s="191" t="str">
        <f t="shared" si="21"/>
        <v/>
      </c>
      <c r="H176" s="192" t="str">
        <f t="shared" si="22"/>
        <v/>
      </c>
      <c r="I176" s="193" t="str">
        <f t="shared" si="23"/>
        <v/>
      </c>
      <c r="J176" s="194" t="str">
        <f>IF(ISERROR(VLOOKUP($A176,parlvotes_lh!$A$11:$ZZ$200,6,FALSE))=TRUE,"",IF(VLOOKUP($A176,parlvotes_lh!$A$11:$ZZ$200,6,FALSE)=0,"",VLOOKUP($A176,parlvotes_lh!$A$11:$ZZ$200,6,FALSE)))</f>
        <v/>
      </c>
      <c r="K176" s="194" t="str">
        <f>IF(ISERROR(VLOOKUP($A176,parlvotes_lh!$A$11:$ZZ$200,26,FALSE))=TRUE,"",IF(VLOOKUP($A176,parlvotes_lh!$A$11:$ZZ$200,26,FALSE)=0,"",VLOOKUP($A176,parlvotes_lh!$A$11:$ZZ$200,26,FALSE)))</f>
        <v/>
      </c>
      <c r="L176" s="194" t="str">
        <f>IF(ISERROR(VLOOKUP($A176,parlvotes_lh!$A$11:$ZZ$200,46,FALSE))=TRUE,"",IF(VLOOKUP($A176,parlvotes_lh!$A$11:$ZZ$200,46,FALSE)=0,"",VLOOKUP($A176,parlvotes_lh!$A$11:$ZZ$200,46,FALSE)))</f>
        <v/>
      </c>
      <c r="M176" s="194" t="str">
        <f>IF(ISERROR(VLOOKUP($A176,parlvotes_lh!$A$11:$ZZ$200,66,FALSE))=TRUE,"",IF(VLOOKUP($A176,parlvotes_lh!$A$11:$ZZ$200,66,FALSE)=0,"",VLOOKUP($A176,parlvotes_lh!$A$11:$ZZ$200,66,FALSE)))</f>
        <v/>
      </c>
      <c r="N176" s="194" t="str">
        <f>IF(ISERROR(VLOOKUP($A176,parlvotes_lh!$A$11:$ZZ$200,86,FALSE))=TRUE,"",IF(VLOOKUP($A176,parlvotes_lh!$A$11:$ZZ$200,86,FALSE)=0,"",VLOOKUP($A176,parlvotes_lh!$A$11:$ZZ$200,86,FALSE)))</f>
        <v/>
      </c>
      <c r="O176" s="194" t="str">
        <f>IF(ISERROR(VLOOKUP($A176,parlvotes_lh!$A$11:$ZZ$200,106,FALSE))=TRUE,"",IF(VLOOKUP($A176,parlvotes_lh!$A$11:$ZZ$200,106,FALSE)=0,"",VLOOKUP($A176,parlvotes_lh!$A$11:$ZZ$200,106,FALSE)))</f>
        <v/>
      </c>
      <c r="P176" s="194" t="str">
        <f>IF(ISERROR(VLOOKUP($A176,parlvotes_lh!$A$11:$ZZ$200,126,FALSE))=TRUE,"",IF(VLOOKUP($A176,parlvotes_lh!$A$11:$ZZ$200,126,FALSE)=0,"",VLOOKUP($A176,parlvotes_lh!$A$11:$ZZ$200,126,FALSE)))</f>
        <v/>
      </c>
      <c r="Q176" s="195" t="str">
        <f>IF(ISERROR(VLOOKUP($A176,parlvotes_lh!$A$11:$ZZ$200,146,FALSE))=TRUE,"",IF(VLOOKUP($A176,parlvotes_lh!$A$11:$ZZ$200,146,FALSE)=0,"",VLOOKUP($A176,parlvotes_lh!$A$11:$ZZ$200,146,FALSE)))</f>
        <v/>
      </c>
      <c r="R176" s="195" t="str">
        <f>IF(ISERROR(VLOOKUP($A176,parlvotes_lh!$A$11:$ZZ$200,166,FALSE))=TRUE,"",IF(VLOOKUP($A176,parlvotes_lh!$A$11:$ZZ$200,166,FALSE)=0,"",VLOOKUP($A176,parlvotes_lh!$A$11:$ZZ$200,166,FALSE)))</f>
        <v/>
      </c>
      <c r="S176" s="195" t="str">
        <f>IF(ISERROR(VLOOKUP($A176,parlvotes_lh!$A$11:$ZZ$200,186,FALSE))=TRUE,"",IF(VLOOKUP($A176,parlvotes_lh!$A$11:$ZZ$200,186,FALSE)=0,"",VLOOKUP($A176,parlvotes_lh!$A$11:$ZZ$200,186,FALSE)))</f>
        <v/>
      </c>
      <c r="T176" s="195" t="str">
        <f>IF(ISERROR(VLOOKUP($A176,parlvotes_lh!$A$11:$ZZ$200,206,FALSE))=TRUE,"",IF(VLOOKUP($A176,parlvotes_lh!$A$11:$ZZ$200,206,FALSE)=0,"",VLOOKUP($A176,parlvotes_lh!$A$11:$ZZ$200,206,FALSE)))</f>
        <v/>
      </c>
      <c r="U176" s="195" t="str">
        <f>IF(ISERROR(VLOOKUP($A176,parlvotes_lh!$A$11:$ZZ$200,226,FALSE))=TRUE,"",IF(VLOOKUP($A176,parlvotes_lh!$A$11:$ZZ$200,226,FALSE)=0,"",VLOOKUP($A176,parlvotes_lh!$A$11:$ZZ$200,226,FALSE)))</f>
        <v/>
      </c>
      <c r="V176" s="195" t="str">
        <f>IF(ISERROR(VLOOKUP($A176,parlvotes_lh!$A$11:$ZZ$200,246,FALSE))=TRUE,"",IF(VLOOKUP($A176,parlvotes_lh!$A$11:$ZZ$200,246,FALSE)=0,"",VLOOKUP($A176,parlvotes_lh!$A$11:$ZZ$200,246,FALSE)))</f>
        <v/>
      </c>
      <c r="W176" s="195" t="str">
        <f>IF(ISERROR(VLOOKUP($A176,parlvotes_lh!$A$11:$ZZ$200,266,FALSE))=TRUE,"",IF(VLOOKUP($A176,parlvotes_lh!$A$11:$ZZ$200,266,FALSE)=0,"",VLOOKUP($A176,parlvotes_lh!$A$11:$ZZ$200,266,FALSE)))</f>
        <v/>
      </c>
      <c r="X176" s="195" t="str">
        <f>IF(ISERROR(VLOOKUP($A176,parlvotes_lh!$A$11:$ZZ$200,286,FALSE))=TRUE,"",IF(VLOOKUP($A176,parlvotes_lh!$A$11:$ZZ$200,286,FALSE)=0,"",VLOOKUP($A176,parlvotes_lh!$A$11:$ZZ$200,286,FALSE)))</f>
        <v/>
      </c>
      <c r="Y176" s="195" t="str">
        <f>IF(ISERROR(VLOOKUP($A176,parlvotes_lh!$A$11:$ZZ$200,306,FALSE))=TRUE,"",IF(VLOOKUP($A176,parlvotes_lh!$A$11:$ZZ$200,306,FALSE)=0,"",VLOOKUP($A176,parlvotes_lh!$A$11:$ZZ$200,306,FALSE)))</f>
        <v/>
      </c>
      <c r="Z176" s="195" t="str">
        <f>IF(ISERROR(VLOOKUP($A176,parlvotes_lh!$A$11:$ZZ$200,326,FALSE))=TRUE,"",IF(VLOOKUP($A176,parlvotes_lh!$A$11:$ZZ$200,326,FALSE)=0,"",VLOOKUP($A176,parlvotes_lh!$A$11:$ZZ$200,326,FALSE)))</f>
        <v/>
      </c>
      <c r="AA176" s="195" t="str">
        <f>IF(ISERROR(VLOOKUP($A176,parlvotes_lh!$A$11:$ZZ$200,346,FALSE))=TRUE,"",IF(VLOOKUP($A176,parlvotes_lh!$A$11:$ZZ$200,346,FALSE)=0,"",VLOOKUP($A176,parlvotes_lh!$A$11:$ZZ$200,346,FALSE)))</f>
        <v/>
      </c>
      <c r="AB176" s="195" t="str">
        <f>IF(ISERROR(VLOOKUP($A176,parlvotes_lh!$A$11:$ZZ$200,366,FALSE))=TRUE,"",IF(VLOOKUP($A176,parlvotes_lh!$A$11:$ZZ$200,366,FALSE)=0,"",VLOOKUP($A176,parlvotes_lh!$A$11:$ZZ$200,366,FALSE)))</f>
        <v/>
      </c>
      <c r="AC176" s="195" t="str">
        <f>IF(ISERROR(VLOOKUP($A176,parlvotes_lh!$A$11:$ZZ$200,386,FALSE))=TRUE,"",IF(VLOOKUP($A176,parlvotes_lh!$A$11:$ZZ$200,386,FALSE)=0,"",VLOOKUP($A176,parlvotes_lh!$A$11:$ZZ$200,386,FALSE)))</f>
        <v/>
      </c>
    </row>
    <row r="177" spans="1:29" ht="13.5" customHeight="1">
      <c r="A177" s="189"/>
      <c r="B177" s="101" t="str">
        <f>IF(A177="","",MID(info_weblinks!$C$3,32,3))</f>
        <v/>
      </c>
      <c r="C177" s="101" t="str">
        <f>IF(info_parties!G177="","",info_parties!G177)</f>
        <v/>
      </c>
      <c r="D177" s="101" t="str">
        <f>IF(info_parties!K177="","",info_parties!K177)</f>
        <v/>
      </c>
      <c r="E177" s="101" t="str">
        <f>IF(info_parties!H177="","",info_parties!H177)</f>
        <v/>
      </c>
      <c r="F177" s="190" t="str">
        <f t="shared" si="20"/>
        <v/>
      </c>
      <c r="G177" s="191" t="str">
        <f t="shared" si="21"/>
        <v/>
      </c>
      <c r="H177" s="192" t="str">
        <f t="shared" si="22"/>
        <v/>
      </c>
      <c r="I177" s="193" t="str">
        <f t="shared" si="23"/>
        <v/>
      </c>
      <c r="J177" s="194" t="str">
        <f>IF(ISERROR(VLOOKUP($A177,parlvotes_lh!$A$11:$ZZ$200,6,FALSE))=TRUE,"",IF(VLOOKUP($A177,parlvotes_lh!$A$11:$ZZ$200,6,FALSE)=0,"",VLOOKUP($A177,parlvotes_lh!$A$11:$ZZ$200,6,FALSE)))</f>
        <v/>
      </c>
      <c r="K177" s="194" t="str">
        <f>IF(ISERROR(VLOOKUP($A177,parlvotes_lh!$A$11:$ZZ$200,26,FALSE))=TRUE,"",IF(VLOOKUP($A177,parlvotes_lh!$A$11:$ZZ$200,26,FALSE)=0,"",VLOOKUP($A177,parlvotes_lh!$A$11:$ZZ$200,26,FALSE)))</f>
        <v/>
      </c>
      <c r="L177" s="194" t="str">
        <f>IF(ISERROR(VLOOKUP($A177,parlvotes_lh!$A$11:$ZZ$200,46,FALSE))=TRUE,"",IF(VLOOKUP($A177,parlvotes_lh!$A$11:$ZZ$200,46,FALSE)=0,"",VLOOKUP($A177,parlvotes_lh!$A$11:$ZZ$200,46,FALSE)))</f>
        <v/>
      </c>
      <c r="M177" s="194" t="str">
        <f>IF(ISERROR(VLOOKUP($A177,parlvotes_lh!$A$11:$ZZ$200,66,FALSE))=TRUE,"",IF(VLOOKUP($A177,parlvotes_lh!$A$11:$ZZ$200,66,FALSE)=0,"",VLOOKUP($A177,parlvotes_lh!$A$11:$ZZ$200,66,FALSE)))</f>
        <v/>
      </c>
      <c r="N177" s="194" t="str">
        <f>IF(ISERROR(VLOOKUP($A177,parlvotes_lh!$A$11:$ZZ$200,86,FALSE))=TRUE,"",IF(VLOOKUP($A177,parlvotes_lh!$A$11:$ZZ$200,86,FALSE)=0,"",VLOOKUP($A177,parlvotes_lh!$A$11:$ZZ$200,86,FALSE)))</f>
        <v/>
      </c>
      <c r="O177" s="194" t="str">
        <f>IF(ISERROR(VLOOKUP($A177,parlvotes_lh!$A$11:$ZZ$200,106,FALSE))=TRUE,"",IF(VLOOKUP($A177,parlvotes_lh!$A$11:$ZZ$200,106,FALSE)=0,"",VLOOKUP($A177,parlvotes_lh!$A$11:$ZZ$200,106,FALSE)))</f>
        <v/>
      </c>
      <c r="P177" s="194" t="str">
        <f>IF(ISERROR(VLOOKUP($A177,parlvotes_lh!$A$11:$ZZ$200,126,FALSE))=TRUE,"",IF(VLOOKUP($A177,parlvotes_lh!$A$11:$ZZ$200,126,FALSE)=0,"",VLOOKUP($A177,parlvotes_lh!$A$11:$ZZ$200,126,FALSE)))</f>
        <v/>
      </c>
      <c r="Q177" s="195" t="str">
        <f>IF(ISERROR(VLOOKUP($A177,parlvotes_lh!$A$11:$ZZ$200,146,FALSE))=TRUE,"",IF(VLOOKUP($A177,parlvotes_lh!$A$11:$ZZ$200,146,FALSE)=0,"",VLOOKUP($A177,parlvotes_lh!$A$11:$ZZ$200,146,FALSE)))</f>
        <v/>
      </c>
      <c r="R177" s="195" t="str">
        <f>IF(ISERROR(VLOOKUP($A177,parlvotes_lh!$A$11:$ZZ$200,166,FALSE))=TRUE,"",IF(VLOOKUP($A177,parlvotes_lh!$A$11:$ZZ$200,166,FALSE)=0,"",VLOOKUP($A177,parlvotes_lh!$A$11:$ZZ$200,166,FALSE)))</f>
        <v/>
      </c>
      <c r="S177" s="195" t="str">
        <f>IF(ISERROR(VLOOKUP($A177,parlvotes_lh!$A$11:$ZZ$200,186,FALSE))=TRUE,"",IF(VLOOKUP($A177,parlvotes_lh!$A$11:$ZZ$200,186,FALSE)=0,"",VLOOKUP($A177,parlvotes_lh!$A$11:$ZZ$200,186,FALSE)))</f>
        <v/>
      </c>
      <c r="T177" s="195" t="str">
        <f>IF(ISERROR(VLOOKUP($A177,parlvotes_lh!$A$11:$ZZ$200,206,FALSE))=TRUE,"",IF(VLOOKUP($A177,parlvotes_lh!$A$11:$ZZ$200,206,FALSE)=0,"",VLOOKUP($A177,parlvotes_lh!$A$11:$ZZ$200,206,FALSE)))</f>
        <v/>
      </c>
      <c r="U177" s="195" t="str">
        <f>IF(ISERROR(VLOOKUP($A177,parlvotes_lh!$A$11:$ZZ$200,226,FALSE))=TRUE,"",IF(VLOOKUP($A177,parlvotes_lh!$A$11:$ZZ$200,226,FALSE)=0,"",VLOOKUP($A177,parlvotes_lh!$A$11:$ZZ$200,226,FALSE)))</f>
        <v/>
      </c>
      <c r="V177" s="195" t="str">
        <f>IF(ISERROR(VLOOKUP($A177,parlvotes_lh!$A$11:$ZZ$200,246,FALSE))=TRUE,"",IF(VLOOKUP($A177,parlvotes_lh!$A$11:$ZZ$200,246,FALSE)=0,"",VLOOKUP($A177,parlvotes_lh!$A$11:$ZZ$200,246,FALSE)))</f>
        <v/>
      </c>
      <c r="W177" s="195" t="str">
        <f>IF(ISERROR(VLOOKUP($A177,parlvotes_lh!$A$11:$ZZ$200,266,FALSE))=TRUE,"",IF(VLOOKUP($A177,parlvotes_lh!$A$11:$ZZ$200,266,FALSE)=0,"",VLOOKUP($A177,parlvotes_lh!$A$11:$ZZ$200,266,FALSE)))</f>
        <v/>
      </c>
      <c r="X177" s="195" t="str">
        <f>IF(ISERROR(VLOOKUP($A177,parlvotes_lh!$A$11:$ZZ$200,286,FALSE))=TRUE,"",IF(VLOOKUP($A177,parlvotes_lh!$A$11:$ZZ$200,286,FALSE)=0,"",VLOOKUP($A177,parlvotes_lh!$A$11:$ZZ$200,286,FALSE)))</f>
        <v/>
      </c>
      <c r="Y177" s="195" t="str">
        <f>IF(ISERROR(VLOOKUP($A177,parlvotes_lh!$A$11:$ZZ$200,306,FALSE))=TRUE,"",IF(VLOOKUP($A177,parlvotes_lh!$A$11:$ZZ$200,306,FALSE)=0,"",VLOOKUP($A177,parlvotes_lh!$A$11:$ZZ$200,306,FALSE)))</f>
        <v/>
      </c>
      <c r="Z177" s="195" t="str">
        <f>IF(ISERROR(VLOOKUP($A177,parlvotes_lh!$A$11:$ZZ$200,326,FALSE))=TRUE,"",IF(VLOOKUP($A177,parlvotes_lh!$A$11:$ZZ$200,326,FALSE)=0,"",VLOOKUP($A177,parlvotes_lh!$A$11:$ZZ$200,326,FALSE)))</f>
        <v/>
      </c>
      <c r="AA177" s="195" t="str">
        <f>IF(ISERROR(VLOOKUP($A177,parlvotes_lh!$A$11:$ZZ$200,346,FALSE))=TRUE,"",IF(VLOOKUP($A177,parlvotes_lh!$A$11:$ZZ$200,346,FALSE)=0,"",VLOOKUP($A177,parlvotes_lh!$A$11:$ZZ$200,346,FALSE)))</f>
        <v/>
      </c>
      <c r="AB177" s="195" t="str">
        <f>IF(ISERROR(VLOOKUP($A177,parlvotes_lh!$A$11:$ZZ$200,366,FALSE))=TRUE,"",IF(VLOOKUP($A177,parlvotes_lh!$A$11:$ZZ$200,366,FALSE)=0,"",VLOOKUP($A177,parlvotes_lh!$A$11:$ZZ$200,366,FALSE)))</f>
        <v/>
      </c>
      <c r="AC177" s="195" t="str">
        <f>IF(ISERROR(VLOOKUP($A177,parlvotes_lh!$A$11:$ZZ$200,386,FALSE))=TRUE,"",IF(VLOOKUP($A177,parlvotes_lh!$A$11:$ZZ$200,386,FALSE)=0,"",VLOOKUP($A177,parlvotes_lh!$A$11:$ZZ$200,386,FALSE)))</f>
        <v/>
      </c>
    </row>
    <row r="178" spans="1:29" ht="13.5" customHeight="1">
      <c r="A178" s="189"/>
      <c r="B178" s="101" t="str">
        <f>IF(A178="","",MID(info_weblinks!$C$3,32,3))</f>
        <v/>
      </c>
      <c r="C178" s="101" t="str">
        <f>IF(info_parties!G178="","",info_parties!G178)</f>
        <v/>
      </c>
      <c r="D178" s="101" t="str">
        <f>IF(info_parties!K178="","",info_parties!K178)</f>
        <v/>
      </c>
      <c r="E178" s="101" t="str">
        <f>IF(info_parties!H178="","",info_parties!H178)</f>
        <v/>
      </c>
      <c r="F178" s="190" t="str">
        <f t="shared" si="20"/>
        <v/>
      </c>
      <c r="G178" s="191" t="str">
        <f t="shared" si="21"/>
        <v/>
      </c>
      <c r="H178" s="192" t="str">
        <f t="shared" si="22"/>
        <v/>
      </c>
      <c r="I178" s="193" t="str">
        <f t="shared" si="23"/>
        <v/>
      </c>
      <c r="J178" s="194" t="str">
        <f>IF(ISERROR(VLOOKUP($A178,parlvotes_lh!$A$11:$ZZ$200,6,FALSE))=TRUE,"",IF(VLOOKUP($A178,parlvotes_lh!$A$11:$ZZ$200,6,FALSE)=0,"",VLOOKUP($A178,parlvotes_lh!$A$11:$ZZ$200,6,FALSE)))</f>
        <v/>
      </c>
      <c r="K178" s="194" t="str">
        <f>IF(ISERROR(VLOOKUP($A178,parlvotes_lh!$A$11:$ZZ$200,26,FALSE))=TRUE,"",IF(VLOOKUP($A178,parlvotes_lh!$A$11:$ZZ$200,26,FALSE)=0,"",VLOOKUP($A178,parlvotes_lh!$A$11:$ZZ$200,26,FALSE)))</f>
        <v/>
      </c>
      <c r="L178" s="194" t="str">
        <f>IF(ISERROR(VLOOKUP($A178,parlvotes_lh!$A$11:$ZZ$200,46,FALSE))=TRUE,"",IF(VLOOKUP($A178,parlvotes_lh!$A$11:$ZZ$200,46,FALSE)=0,"",VLOOKUP($A178,parlvotes_lh!$A$11:$ZZ$200,46,FALSE)))</f>
        <v/>
      </c>
      <c r="M178" s="194" t="str">
        <f>IF(ISERROR(VLOOKUP($A178,parlvotes_lh!$A$11:$ZZ$200,66,FALSE))=TRUE,"",IF(VLOOKUP($A178,parlvotes_lh!$A$11:$ZZ$200,66,FALSE)=0,"",VLOOKUP($A178,parlvotes_lh!$A$11:$ZZ$200,66,FALSE)))</f>
        <v/>
      </c>
      <c r="N178" s="194" t="str">
        <f>IF(ISERROR(VLOOKUP($A178,parlvotes_lh!$A$11:$ZZ$200,86,FALSE))=TRUE,"",IF(VLOOKUP($A178,parlvotes_lh!$A$11:$ZZ$200,86,FALSE)=0,"",VLOOKUP($A178,parlvotes_lh!$A$11:$ZZ$200,86,FALSE)))</f>
        <v/>
      </c>
      <c r="O178" s="194" t="str">
        <f>IF(ISERROR(VLOOKUP($A178,parlvotes_lh!$A$11:$ZZ$200,106,FALSE))=TRUE,"",IF(VLOOKUP($A178,parlvotes_lh!$A$11:$ZZ$200,106,FALSE)=0,"",VLOOKUP($A178,parlvotes_lh!$A$11:$ZZ$200,106,FALSE)))</f>
        <v/>
      </c>
      <c r="P178" s="194" t="str">
        <f>IF(ISERROR(VLOOKUP($A178,parlvotes_lh!$A$11:$ZZ$200,126,FALSE))=TRUE,"",IF(VLOOKUP($A178,parlvotes_lh!$A$11:$ZZ$200,126,FALSE)=0,"",VLOOKUP($A178,parlvotes_lh!$A$11:$ZZ$200,126,FALSE)))</f>
        <v/>
      </c>
      <c r="Q178" s="195" t="str">
        <f>IF(ISERROR(VLOOKUP($A178,parlvotes_lh!$A$11:$ZZ$200,146,FALSE))=TRUE,"",IF(VLOOKUP($A178,parlvotes_lh!$A$11:$ZZ$200,146,FALSE)=0,"",VLOOKUP($A178,parlvotes_lh!$A$11:$ZZ$200,146,FALSE)))</f>
        <v/>
      </c>
      <c r="R178" s="195" t="str">
        <f>IF(ISERROR(VLOOKUP($A178,parlvotes_lh!$A$11:$ZZ$200,166,FALSE))=TRUE,"",IF(VLOOKUP($A178,parlvotes_lh!$A$11:$ZZ$200,166,FALSE)=0,"",VLOOKUP($A178,parlvotes_lh!$A$11:$ZZ$200,166,FALSE)))</f>
        <v/>
      </c>
      <c r="S178" s="195" t="str">
        <f>IF(ISERROR(VLOOKUP($A178,parlvotes_lh!$A$11:$ZZ$200,186,FALSE))=TRUE,"",IF(VLOOKUP($A178,parlvotes_lh!$A$11:$ZZ$200,186,FALSE)=0,"",VLOOKUP($A178,parlvotes_lh!$A$11:$ZZ$200,186,FALSE)))</f>
        <v/>
      </c>
      <c r="T178" s="195" t="str">
        <f>IF(ISERROR(VLOOKUP($A178,parlvotes_lh!$A$11:$ZZ$200,206,FALSE))=TRUE,"",IF(VLOOKUP($A178,parlvotes_lh!$A$11:$ZZ$200,206,FALSE)=0,"",VLOOKUP($A178,parlvotes_lh!$A$11:$ZZ$200,206,FALSE)))</f>
        <v/>
      </c>
      <c r="U178" s="195" t="str">
        <f>IF(ISERROR(VLOOKUP($A178,parlvotes_lh!$A$11:$ZZ$200,226,FALSE))=TRUE,"",IF(VLOOKUP($A178,parlvotes_lh!$A$11:$ZZ$200,226,FALSE)=0,"",VLOOKUP($A178,parlvotes_lh!$A$11:$ZZ$200,226,FALSE)))</f>
        <v/>
      </c>
      <c r="V178" s="195" t="str">
        <f>IF(ISERROR(VLOOKUP($A178,parlvotes_lh!$A$11:$ZZ$200,246,FALSE))=TRUE,"",IF(VLOOKUP($A178,parlvotes_lh!$A$11:$ZZ$200,246,FALSE)=0,"",VLOOKUP($A178,parlvotes_lh!$A$11:$ZZ$200,246,FALSE)))</f>
        <v/>
      </c>
      <c r="W178" s="195" t="str">
        <f>IF(ISERROR(VLOOKUP($A178,parlvotes_lh!$A$11:$ZZ$200,266,FALSE))=TRUE,"",IF(VLOOKUP($A178,parlvotes_lh!$A$11:$ZZ$200,266,FALSE)=0,"",VLOOKUP($A178,parlvotes_lh!$A$11:$ZZ$200,266,FALSE)))</f>
        <v/>
      </c>
      <c r="X178" s="195" t="str">
        <f>IF(ISERROR(VLOOKUP($A178,parlvotes_lh!$A$11:$ZZ$200,286,FALSE))=TRUE,"",IF(VLOOKUP($A178,parlvotes_lh!$A$11:$ZZ$200,286,FALSE)=0,"",VLOOKUP($A178,parlvotes_lh!$A$11:$ZZ$200,286,FALSE)))</f>
        <v/>
      </c>
      <c r="Y178" s="195" t="str">
        <f>IF(ISERROR(VLOOKUP($A178,parlvotes_lh!$A$11:$ZZ$200,306,FALSE))=TRUE,"",IF(VLOOKUP($A178,parlvotes_lh!$A$11:$ZZ$200,306,FALSE)=0,"",VLOOKUP($A178,parlvotes_lh!$A$11:$ZZ$200,306,FALSE)))</f>
        <v/>
      </c>
      <c r="Z178" s="195" t="str">
        <f>IF(ISERROR(VLOOKUP($A178,parlvotes_lh!$A$11:$ZZ$200,326,FALSE))=TRUE,"",IF(VLOOKUP($A178,parlvotes_lh!$A$11:$ZZ$200,326,FALSE)=0,"",VLOOKUP($A178,parlvotes_lh!$A$11:$ZZ$200,326,FALSE)))</f>
        <v/>
      </c>
      <c r="AA178" s="195" t="str">
        <f>IF(ISERROR(VLOOKUP($A178,parlvotes_lh!$A$11:$ZZ$200,346,FALSE))=TRUE,"",IF(VLOOKUP($A178,parlvotes_lh!$A$11:$ZZ$200,346,FALSE)=0,"",VLOOKUP($A178,parlvotes_lh!$A$11:$ZZ$200,346,FALSE)))</f>
        <v/>
      </c>
      <c r="AB178" s="195" t="str">
        <f>IF(ISERROR(VLOOKUP($A178,parlvotes_lh!$A$11:$ZZ$200,366,FALSE))=TRUE,"",IF(VLOOKUP($A178,parlvotes_lh!$A$11:$ZZ$200,366,FALSE)=0,"",VLOOKUP($A178,parlvotes_lh!$A$11:$ZZ$200,366,FALSE)))</f>
        <v/>
      </c>
      <c r="AC178" s="195" t="str">
        <f>IF(ISERROR(VLOOKUP($A178,parlvotes_lh!$A$11:$ZZ$200,386,FALSE))=TRUE,"",IF(VLOOKUP($A178,parlvotes_lh!$A$11:$ZZ$200,386,FALSE)=0,"",VLOOKUP($A178,parlvotes_lh!$A$11:$ZZ$200,386,FALSE)))</f>
        <v/>
      </c>
    </row>
    <row r="179" spans="1:29" ht="13.5" customHeight="1">
      <c r="A179" s="189"/>
      <c r="B179" s="101" t="str">
        <f>IF(A179="","",MID(info_weblinks!$C$3,32,3))</f>
        <v/>
      </c>
      <c r="C179" s="101" t="str">
        <f>IF(info_parties!G179="","",info_parties!G179)</f>
        <v/>
      </c>
      <c r="D179" s="101" t="str">
        <f>IF(info_parties!K179="","",info_parties!K179)</f>
        <v/>
      </c>
      <c r="E179" s="101" t="str">
        <f>IF(info_parties!H179="","",info_parties!H179)</f>
        <v/>
      </c>
      <c r="F179" s="190" t="str">
        <f t="shared" si="20"/>
        <v/>
      </c>
      <c r="G179" s="191" t="str">
        <f t="shared" si="21"/>
        <v/>
      </c>
      <c r="H179" s="192" t="str">
        <f t="shared" si="22"/>
        <v/>
      </c>
      <c r="I179" s="193" t="str">
        <f t="shared" si="23"/>
        <v/>
      </c>
      <c r="J179" s="194" t="str">
        <f>IF(ISERROR(VLOOKUP($A179,parlvotes_lh!$A$11:$ZZ$200,6,FALSE))=TRUE,"",IF(VLOOKUP($A179,parlvotes_lh!$A$11:$ZZ$200,6,FALSE)=0,"",VLOOKUP($A179,parlvotes_lh!$A$11:$ZZ$200,6,FALSE)))</f>
        <v/>
      </c>
      <c r="K179" s="194" t="str">
        <f>IF(ISERROR(VLOOKUP($A179,parlvotes_lh!$A$11:$ZZ$200,26,FALSE))=TRUE,"",IF(VLOOKUP($A179,parlvotes_lh!$A$11:$ZZ$200,26,FALSE)=0,"",VLOOKUP($A179,parlvotes_lh!$A$11:$ZZ$200,26,FALSE)))</f>
        <v/>
      </c>
      <c r="L179" s="194" t="str">
        <f>IF(ISERROR(VLOOKUP($A179,parlvotes_lh!$A$11:$ZZ$200,46,FALSE))=TRUE,"",IF(VLOOKUP($A179,parlvotes_lh!$A$11:$ZZ$200,46,FALSE)=0,"",VLOOKUP($A179,parlvotes_lh!$A$11:$ZZ$200,46,FALSE)))</f>
        <v/>
      </c>
      <c r="M179" s="194" t="str">
        <f>IF(ISERROR(VLOOKUP($A179,parlvotes_lh!$A$11:$ZZ$200,66,FALSE))=TRUE,"",IF(VLOOKUP($A179,parlvotes_lh!$A$11:$ZZ$200,66,FALSE)=0,"",VLOOKUP($A179,parlvotes_lh!$A$11:$ZZ$200,66,FALSE)))</f>
        <v/>
      </c>
      <c r="N179" s="194" t="str">
        <f>IF(ISERROR(VLOOKUP($A179,parlvotes_lh!$A$11:$ZZ$200,86,FALSE))=TRUE,"",IF(VLOOKUP($A179,parlvotes_lh!$A$11:$ZZ$200,86,FALSE)=0,"",VLOOKUP($A179,parlvotes_lh!$A$11:$ZZ$200,86,FALSE)))</f>
        <v/>
      </c>
      <c r="O179" s="194" t="str">
        <f>IF(ISERROR(VLOOKUP($A179,parlvotes_lh!$A$11:$ZZ$200,106,FALSE))=TRUE,"",IF(VLOOKUP($A179,parlvotes_lh!$A$11:$ZZ$200,106,FALSE)=0,"",VLOOKUP($A179,parlvotes_lh!$A$11:$ZZ$200,106,FALSE)))</f>
        <v/>
      </c>
      <c r="P179" s="194" t="str">
        <f>IF(ISERROR(VLOOKUP($A179,parlvotes_lh!$A$11:$ZZ$200,126,FALSE))=TRUE,"",IF(VLOOKUP($A179,parlvotes_lh!$A$11:$ZZ$200,126,FALSE)=0,"",VLOOKUP($A179,parlvotes_lh!$A$11:$ZZ$200,126,FALSE)))</f>
        <v/>
      </c>
      <c r="Q179" s="195" t="str">
        <f>IF(ISERROR(VLOOKUP($A179,parlvotes_lh!$A$11:$ZZ$200,146,FALSE))=TRUE,"",IF(VLOOKUP($A179,parlvotes_lh!$A$11:$ZZ$200,146,FALSE)=0,"",VLOOKUP($A179,parlvotes_lh!$A$11:$ZZ$200,146,FALSE)))</f>
        <v/>
      </c>
      <c r="R179" s="195" t="str">
        <f>IF(ISERROR(VLOOKUP($A179,parlvotes_lh!$A$11:$ZZ$200,166,FALSE))=TRUE,"",IF(VLOOKUP($A179,parlvotes_lh!$A$11:$ZZ$200,166,FALSE)=0,"",VLOOKUP($A179,parlvotes_lh!$A$11:$ZZ$200,166,FALSE)))</f>
        <v/>
      </c>
      <c r="S179" s="195" t="str">
        <f>IF(ISERROR(VLOOKUP($A179,parlvotes_lh!$A$11:$ZZ$200,186,FALSE))=TRUE,"",IF(VLOOKUP($A179,parlvotes_lh!$A$11:$ZZ$200,186,FALSE)=0,"",VLOOKUP($A179,parlvotes_lh!$A$11:$ZZ$200,186,FALSE)))</f>
        <v/>
      </c>
      <c r="T179" s="195" t="str">
        <f>IF(ISERROR(VLOOKUP($A179,parlvotes_lh!$A$11:$ZZ$200,206,FALSE))=TRUE,"",IF(VLOOKUP($A179,parlvotes_lh!$A$11:$ZZ$200,206,FALSE)=0,"",VLOOKUP($A179,parlvotes_lh!$A$11:$ZZ$200,206,FALSE)))</f>
        <v/>
      </c>
      <c r="U179" s="195" t="str">
        <f>IF(ISERROR(VLOOKUP($A179,parlvotes_lh!$A$11:$ZZ$200,226,FALSE))=TRUE,"",IF(VLOOKUP($A179,parlvotes_lh!$A$11:$ZZ$200,226,FALSE)=0,"",VLOOKUP($A179,parlvotes_lh!$A$11:$ZZ$200,226,FALSE)))</f>
        <v/>
      </c>
      <c r="V179" s="195" t="str">
        <f>IF(ISERROR(VLOOKUP($A179,parlvotes_lh!$A$11:$ZZ$200,246,FALSE))=TRUE,"",IF(VLOOKUP($A179,parlvotes_lh!$A$11:$ZZ$200,246,FALSE)=0,"",VLOOKUP($A179,parlvotes_lh!$A$11:$ZZ$200,246,FALSE)))</f>
        <v/>
      </c>
      <c r="W179" s="195" t="str">
        <f>IF(ISERROR(VLOOKUP($A179,parlvotes_lh!$A$11:$ZZ$200,266,FALSE))=TRUE,"",IF(VLOOKUP($A179,parlvotes_lh!$A$11:$ZZ$200,266,FALSE)=0,"",VLOOKUP($A179,parlvotes_lh!$A$11:$ZZ$200,266,FALSE)))</f>
        <v/>
      </c>
      <c r="X179" s="195" t="str">
        <f>IF(ISERROR(VLOOKUP($A179,parlvotes_lh!$A$11:$ZZ$200,286,FALSE))=TRUE,"",IF(VLOOKUP($A179,parlvotes_lh!$A$11:$ZZ$200,286,FALSE)=0,"",VLOOKUP($A179,parlvotes_lh!$A$11:$ZZ$200,286,FALSE)))</f>
        <v/>
      </c>
      <c r="Y179" s="195" t="str">
        <f>IF(ISERROR(VLOOKUP($A179,parlvotes_lh!$A$11:$ZZ$200,306,FALSE))=TRUE,"",IF(VLOOKUP($A179,parlvotes_lh!$A$11:$ZZ$200,306,FALSE)=0,"",VLOOKUP($A179,parlvotes_lh!$A$11:$ZZ$200,306,FALSE)))</f>
        <v/>
      </c>
      <c r="Z179" s="195" t="str">
        <f>IF(ISERROR(VLOOKUP($A179,parlvotes_lh!$A$11:$ZZ$200,326,FALSE))=TRUE,"",IF(VLOOKUP($A179,parlvotes_lh!$A$11:$ZZ$200,326,FALSE)=0,"",VLOOKUP($A179,parlvotes_lh!$A$11:$ZZ$200,326,FALSE)))</f>
        <v/>
      </c>
      <c r="AA179" s="195" t="str">
        <f>IF(ISERROR(VLOOKUP($A179,parlvotes_lh!$A$11:$ZZ$200,346,FALSE))=TRUE,"",IF(VLOOKUP($A179,parlvotes_lh!$A$11:$ZZ$200,346,FALSE)=0,"",VLOOKUP($A179,parlvotes_lh!$A$11:$ZZ$200,346,FALSE)))</f>
        <v/>
      </c>
      <c r="AB179" s="195" t="str">
        <f>IF(ISERROR(VLOOKUP($A179,parlvotes_lh!$A$11:$ZZ$200,366,FALSE))=TRUE,"",IF(VLOOKUP($A179,parlvotes_lh!$A$11:$ZZ$200,366,FALSE)=0,"",VLOOKUP($A179,parlvotes_lh!$A$11:$ZZ$200,366,FALSE)))</f>
        <v/>
      </c>
      <c r="AC179" s="195" t="str">
        <f>IF(ISERROR(VLOOKUP($A179,parlvotes_lh!$A$11:$ZZ$200,386,FALSE))=TRUE,"",IF(VLOOKUP($A179,parlvotes_lh!$A$11:$ZZ$200,386,FALSE)=0,"",VLOOKUP($A179,parlvotes_lh!$A$11:$ZZ$200,386,FALSE)))</f>
        <v/>
      </c>
    </row>
    <row r="180" spans="1:29" ht="13.5" customHeight="1">
      <c r="A180" s="189"/>
      <c r="B180" s="101" t="str">
        <f>IF(A180="","",MID(info_weblinks!$C$3,32,3))</f>
        <v/>
      </c>
      <c r="C180" s="101" t="str">
        <f>IF(info_parties!G180="","",info_parties!G180)</f>
        <v/>
      </c>
      <c r="D180" s="101" t="str">
        <f>IF(info_parties!K180="","",info_parties!K180)</f>
        <v/>
      </c>
      <c r="E180" s="101" t="str">
        <f>IF(info_parties!H180="","",info_parties!H180)</f>
        <v/>
      </c>
      <c r="F180" s="190" t="str">
        <f t="shared" si="20"/>
        <v/>
      </c>
      <c r="G180" s="191" t="str">
        <f t="shared" si="21"/>
        <v/>
      </c>
      <c r="H180" s="192" t="str">
        <f t="shared" si="22"/>
        <v/>
      </c>
      <c r="I180" s="193" t="str">
        <f t="shared" si="23"/>
        <v/>
      </c>
      <c r="J180" s="194" t="str">
        <f>IF(ISERROR(VLOOKUP($A180,parlvotes_lh!$A$11:$ZZ$200,6,FALSE))=TRUE,"",IF(VLOOKUP($A180,parlvotes_lh!$A$11:$ZZ$200,6,FALSE)=0,"",VLOOKUP($A180,parlvotes_lh!$A$11:$ZZ$200,6,FALSE)))</f>
        <v/>
      </c>
      <c r="K180" s="194" t="str">
        <f>IF(ISERROR(VLOOKUP($A180,parlvotes_lh!$A$11:$ZZ$200,26,FALSE))=TRUE,"",IF(VLOOKUP($A180,parlvotes_lh!$A$11:$ZZ$200,26,FALSE)=0,"",VLOOKUP($A180,parlvotes_lh!$A$11:$ZZ$200,26,FALSE)))</f>
        <v/>
      </c>
      <c r="L180" s="194" t="str">
        <f>IF(ISERROR(VLOOKUP($A180,parlvotes_lh!$A$11:$ZZ$200,46,FALSE))=TRUE,"",IF(VLOOKUP($A180,parlvotes_lh!$A$11:$ZZ$200,46,FALSE)=0,"",VLOOKUP($A180,parlvotes_lh!$A$11:$ZZ$200,46,FALSE)))</f>
        <v/>
      </c>
      <c r="M180" s="194" t="str">
        <f>IF(ISERROR(VLOOKUP($A180,parlvotes_lh!$A$11:$ZZ$200,66,FALSE))=TRUE,"",IF(VLOOKUP($A180,parlvotes_lh!$A$11:$ZZ$200,66,FALSE)=0,"",VLOOKUP($A180,parlvotes_lh!$A$11:$ZZ$200,66,FALSE)))</f>
        <v/>
      </c>
      <c r="N180" s="194" t="str">
        <f>IF(ISERROR(VLOOKUP($A180,parlvotes_lh!$A$11:$ZZ$200,86,FALSE))=TRUE,"",IF(VLOOKUP($A180,parlvotes_lh!$A$11:$ZZ$200,86,FALSE)=0,"",VLOOKUP($A180,parlvotes_lh!$A$11:$ZZ$200,86,FALSE)))</f>
        <v/>
      </c>
      <c r="O180" s="194" t="str">
        <f>IF(ISERROR(VLOOKUP($A180,parlvotes_lh!$A$11:$ZZ$200,106,FALSE))=TRUE,"",IF(VLOOKUP($A180,parlvotes_lh!$A$11:$ZZ$200,106,FALSE)=0,"",VLOOKUP($A180,parlvotes_lh!$A$11:$ZZ$200,106,FALSE)))</f>
        <v/>
      </c>
      <c r="P180" s="194" t="str">
        <f>IF(ISERROR(VLOOKUP($A180,parlvotes_lh!$A$11:$ZZ$200,126,FALSE))=TRUE,"",IF(VLOOKUP($A180,parlvotes_lh!$A$11:$ZZ$200,126,FALSE)=0,"",VLOOKUP($A180,parlvotes_lh!$A$11:$ZZ$200,126,FALSE)))</f>
        <v/>
      </c>
      <c r="Q180" s="195" t="str">
        <f>IF(ISERROR(VLOOKUP($A180,parlvotes_lh!$A$11:$ZZ$200,146,FALSE))=TRUE,"",IF(VLOOKUP($A180,parlvotes_lh!$A$11:$ZZ$200,146,FALSE)=0,"",VLOOKUP($A180,parlvotes_lh!$A$11:$ZZ$200,146,FALSE)))</f>
        <v/>
      </c>
      <c r="R180" s="195" t="str">
        <f>IF(ISERROR(VLOOKUP($A180,parlvotes_lh!$A$11:$ZZ$200,166,FALSE))=TRUE,"",IF(VLOOKUP($A180,parlvotes_lh!$A$11:$ZZ$200,166,FALSE)=0,"",VLOOKUP($A180,parlvotes_lh!$A$11:$ZZ$200,166,FALSE)))</f>
        <v/>
      </c>
      <c r="S180" s="195" t="str">
        <f>IF(ISERROR(VLOOKUP($A180,parlvotes_lh!$A$11:$ZZ$200,186,FALSE))=TRUE,"",IF(VLOOKUP($A180,parlvotes_lh!$A$11:$ZZ$200,186,FALSE)=0,"",VLOOKUP($A180,parlvotes_lh!$A$11:$ZZ$200,186,FALSE)))</f>
        <v/>
      </c>
      <c r="T180" s="195" t="str">
        <f>IF(ISERROR(VLOOKUP($A180,parlvotes_lh!$A$11:$ZZ$200,206,FALSE))=TRUE,"",IF(VLOOKUP($A180,parlvotes_lh!$A$11:$ZZ$200,206,FALSE)=0,"",VLOOKUP($A180,parlvotes_lh!$A$11:$ZZ$200,206,FALSE)))</f>
        <v/>
      </c>
      <c r="U180" s="195" t="str">
        <f>IF(ISERROR(VLOOKUP($A180,parlvotes_lh!$A$11:$ZZ$200,226,FALSE))=TRUE,"",IF(VLOOKUP($A180,parlvotes_lh!$A$11:$ZZ$200,226,FALSE)=0,"",VLOOKUP($A180,parlvotes_lh!$A$11:$ZZ$200,226,FALSE)))</f>
        <v/>
      </c>
      <c r="V180" s="195" t="str">
        <f>IF(ISERROR(VLOOKUP($A180,parlvotes_lh!$A$11:$ZZ$200,246,FALSE))=TRUE,"",IF(VLOOKUP($A180,parlvotes_lh!$A$11:$ZZ$200,246,FALSE)=0,"",VLOOKUP($A180,parlvotes_lh!$A$11:$ZZ$200,246,FALSE)))</f>
        <v/>
      </c>
      <c r="W180" s="195" t="str">
        <f>IF(ISERROR(VLOOKUP($A180,parlvotes_lh!$A$11:$ZZ$200,266,FALSE))=TRUE,"",IF(VLOOKUP($A180,parlvotes_lh!$A$11:$ZZ$200,266,FALSE)=0,"",VLOOKUP($A180,parlvotes_lh!$A$11:$ZZ$200,266,FALSE)))</f>
        <v/>
      </c>
      <c r="X180" s="195" t="str">
        <f>IF(ISERROR(VLOOKUP($A180,parlvotes_lh!$A$11:$ZZ$200,286,FALSE))=TRUE,"",IF(VLOOKUP($A180,parlvotes_lh!$A$11:$ZZ$200,286,FALSE)=0,"",VLOOKUP($A180,parlvotes_lh!$A$11:$ZZ$200,286,FALSE)))</f>
        <v/>
      </c>
      <c r="Y180" s="195" t="str">
        <f>IF(ISERROR(VLOOKUP($A180,parlvotes_lh!$A$11:$ZZ$200,306,FALSE))=TRUE,"",IF(VLOOKUP($A180,parlvotes_lh!$A$11:$ZZ$200,306,FALSE)=0,"",VLOOKUP($A180,parlvotes_lh!$A$11:$ZZ$200,306,FALSE)))</f>
        <v/>
      </c>
      <c r="Z180" s="195" t="str">
        <f>IF(ISERROR(VLOOKUP($A180,parlvotes_lh!$A$11:$ZZ$200,326,FALSE))=TRUE,"",IF(VLOOKUP($A180,parlvotes_lh!$A$11:$ZZ$200,326,FALSE)=0,"",VLOOKUP($A180,parlvotes_lh!$A$11:$ZZ$200,326,FALSE)))</f>
        <v/>
      </c>
      <c r="AA180" s="195" t="str">
        <f>IF(ISERROR(VLOOKUP($A180,parlvotes_lh!$A$11:$ZZ$200,346,FALSE))=TRUE,"",IF(VLOOKUP($A180,parlvotes_lh!$A$11:$ZZ$200,346,FALSE)=0,"",VLOOKUP($A180,parlvotes_lh!$A$11:$ZZ$200,346,FALSE)))</f>
        <v/>
      </c>
      <c r="AB180" s="195" t="str">
        <f>IF(ISERROR(VLOOKUP($A180,parlvotes_lh!$A$11:$ZZ$200,366,FALSE))=TRUE,"",IF(VLOOKUP($A180,parlvotes_lh!$A$11:$ZZ$200,366,FALSE)=0,"",VLOOKUP($A180,parlvotes_lh!$A$11:$ZZ$200,366,FALSE)))</f>
        <v/>
      </c>
      <c r="AC180" s="195" t="str">
        <f>IF(ISERROR(VLOOKUP($A180,parlvotes_lh!$A$11:$ZZ$200,386,FALSE))=TRUE,"",IF(VLOOKUP($A180,parlvotes_lh!$A$11:$ZZ$200,386,FALSE)=0,"",VLOOKUP($A180,parlvotes_lh!$A$11:$ZZ$200,386,FALSE)))</f>
        <v/>
      </c>
    </row>
    <row r="181" spans="1:29" ht="13.5" customHeight="1">
      <c r="A181" s="189"/>
      <c r="B181" s="101" t="str">
        <f>IF(A181="","",MID(info_weblinks!$C$3,32,3))</f>
        <v/>
      </c>
      <c r="C181" s="101" t="str">
        <f>IF(info_parties!G181="","",info_parties!G181)</f>
        <v/>
      </c>
      <c r="D181" s="101" t="str">
        <f>IF(info_parties!K181="","",info_parties!K181)</f>
        <v/>
      </c>
      <c r="E181" s="101" t="str">
        <f>IF(info_parties!H181="","",info_parties!H181)</f>
        <v/>
      </c>
      <c r="F181" s="190" t="str">
        <f t="shared" si="20"/>
        <v/>
      </c>
      <c r="G181" s="191" t="str">
        <f t="shared" si="21"/>
        <v/>
      </c>
      <c r="H181" s="192" t="str">
        <f t="shared" si="22"/>
        <v/>
      </c>
      <c r="I181" s="193" t="str">
        <f t="shared" si="23"/>
        <v/>
      </c>
      <c r="J181" s="194" t="str">
        <f>IF(ISERROR(VLOOKUP($A181,parlvotes_lh!$A$11:$ZZ$200,6,FALSE))=TRUE,"",IF(VLOOKUP($A181,parlvotes_lh!$A$11:$ZZ$200,6,FALSE)=0,"",VLOOKUP($A181,parlvotes_lh!$A$11:$ZZ$200,6,FALSE)))</f>
        <v/>
      </c>
      <c r="K181" s="194" t="str">
        <f>IF(ISERROR(VLOOKUP($A181,parlvotes_lh!$A$11:$ZZ$200,26,FALSE))=TRUE,"",IF(VLOOKUP($A181,parlvotes_lh!$A$11:$ZZ$200,26,FALSE)=0,"",VLOOKUP($A181,parlvotes_lh!$A$11:$ZZ$200,26,FALSE)))</f>
        <v/>
      </c>
      <c r="L181" s="194" t="str">
        <f>IF(ISERROR(VLOOKUP($A181,parlvotes_lh!$A$11:$ZZ$200,46,FALSE))=TRUE,"",IF(VLOOKUP($A181,parlvotes_lh!$A$11:$ZZ$200,46,FALSE)=0,"",VLOOKUP($A181,parlvotes_lh!$A$11:$ZZ$200,46,FALSE)))</f>
        <v/>
      </c>
      <c r="M181" s="194" t="str">
        <f>IF(ISERROR(VLOOKUP($A181,parlvotes_lh!$A$11:$ZZ$200,66,FALSE))=TRUE,"",IF(VLOOKUP($A181,parlvotes_lh!$A$11:$ZZ$200,66,FALSE)=0,"",VLOOKUP($A181,parlvotes_lh!$A$11:$ZZ$200,66,FALSE)))</f>
        <v/>
      </c>
      <c r="N181" s="194" t="str">
        <f>IF(ISERROR(VLOOKUP($A181,parlvotes_lh!$A$11:$ZZ$200,86,FALSE))=TRUE,"",IF(VLOOKUP($A181,parlvotes_lh!$A$11:$ZZ$200,86,FALSE)=0,"",VLOOKUP($A181,parlvotes_lh!$A$11:$ZZ$200,86,FALSE)))</f>
        <v/>
      </c>
      <c r="O181" s="194" t="str">
        <f>IF(ISERROR(VLOOKUP($A181,parlvotes_lh!$A$11:$ZZ$200,106,FALSE))=TRUE,"",IF(VLOOKUP($A181,parlvotes_lh!$A$11:$ZZ$200,106,FALSE)=0,"",VLOOKUP($A181,parlvotes_lh!$A$11:$ZZ$200,106,FALSE)))</f>
        <v/>
      </c>
      <c r="P181" s="194" t="str">
        <f>IF(ISERROR(VLOOKUP($A181,parlvotes_lh!$A$11:$ZZ$200,126,FALSE))=TRUE,"",IF(VLOOKUP($A181,parlvotes_lh!$A$11:$ZZ$200,126,FALSE)=0,"",VLOOKUP($A181,parlvotes_lh!$A$11:$ZZ$200,126,FALSE)))</f>
        <v/>
      </c>
      <c r="Q181" s="195" t="str">
        <f>IF(ISERROR(VLOOKUP($A181,parlvotes_lh!$A$11:$ZZ$200,146,FALSE))=TRUE,"",IF(VLOOKUP($A181,parlvotes_lh!$A$11:$ZZ$200,146,FALSE)=0,"",VLOOKUP($A181,parlvotes_lh!$A$11:$ZZ$200,146,FALSE)))</f>
        <v/>
      </c>
      <c r="R181" s="195" t="str">
        <f>IF(ISERROR(VLOOKUP($A181,parlvotes_lh!$A$11:$ZZ$200,166,FALSE))=TRUE,"",IF(VLOOKUP($A181,parlvotes_lh!$A$11:$ZZ$200,166,FALSE)=0,"",VLOOKUP($A181,parlvotes_lh!$A$11:$ZZ$200,166,FALSE)))</f>
        <v/>
      </c>
      <c r="S181" s="195" t="str">
        <f>IF(ISERROR(VLOOKUP($A181,parlvotes_lh!$A$11:$ZZ$200,186,FALSE))=TRUE,"",IF(VLOOKUP($A181,parlvotes_lh!$A$11:$ZZ$200,186,FALSE)=0,"",VLOOKUP($A181,parlvotes_lh!$A$11:$ZZ$200,186,FALSE)))</f>
        <v/>
      </c>
      <c r="T181" s="195" t="str">
        <f>IF(ISERROR(VLOOKUP($A181,parlvotes_lh!$A$11:$ZZ$200,206,FALSE))=TRUE,"",IF(VLOOKUP($A181,parlvotes_lh!$A$11:$ZZ$200,206,FALSE)=0,"",VLOOKUP($A181,parlvotes_lh!$A$11:$ZZ$200,206,FALSE)))</f>
        <v/>
      </c>
      <c r="U181" s="195" t="str">
        <f>IF(ISERROR(VLOOKUP($A181,parlvotes_lh!$A$11:$ZZ$200,226,FALSE))=TRUE,"",IF(VLOOKUP($A181,parlvotes_lh!$A$11:$ZZ$200,226,FALSE)=0,"",VLOOKUP($A181,parlvotes_lh!$A$11:$ZZ$200,226,FALSE)))</f>
        <v/>
      </c>
      <c r="V181" s="195" t="str">
        <f>IF(ISERROR(VLOOKUP($A181,parlvotes_lh!$A$11:$ZZ$200,246,FALSE))=TRUE,"",IF(VLOOKUP($A181,parlvotes_lh!$A$11:$ZZ$200,246,FALSE)=0,"",VLOOKUP($A181,parlvotes_lh!$A$11:$ZZ$200,246,FALSE)))</f>
        <v/>
      </c>
      <c r="W181" s="195" t="str">
        <f>IF(ISERROR(VLOOKUP($A181,parlvotes_lh!$A$11:$ZZ$200,266,FALSE))=TRUE,"",IF(VLOOKUP($A181,parlvotes_lh!$A$11:$ZZ$200,266,FALSE)=0,"",VLOOKUP($A181,parlvotes_lh!$A$11:$ZZ$200,266,FALSE)))</f>
        <v/>
      </c>
      <c r="X181" s="195" t="str">
        <f>IF(ISERROR(VLOOKUP($A181,parlvotes_lh!$A$11:$ZZ$200,286,FALSE))=TRUE,"",IF(VLOOKUP($A181,parlvotes_lh!$A$11:$ZZ$200,286,FALSE)=0,"",VLOOKUP($A181,parlvotes_lh!$A$11:$ZZ$200,286,FALSE)))</f>
        <v/>
      </c>
      <c r="Y181" s="195" t="str">
        <f>IF(ISERROR(VLOOKUP($A181,parlvotes_lh!$A$11:$ZZ$200,306,FALSE))=TRUE,"",IF(VLOOKUP($A181,parlvotes_lh!$A$11:$ZZ$200,306,FALSE)=0,"",VLOOKUP($A181,parlvotes_lh!$A$11:$ZZ$200,306,FALSE)))</f>
        <v/>
      </c>
      <c r="Z181" s="195" t="str">
        <f>IF(ISERROR(VLOOKUP($A181,parlvotes_lh!$A$11:$ZZ$200,326,FALSE))=TRUE,"",IF(VLOOKUP($A181,parlvotes_lh!$A$11:$ZZ$200,326,FALSE)=0,"",VLOOKUP($A181,parlvotes_lh!$A$11:$ZZ$200,326,FALSE)))</f>
        <v/>
      </c>
      <c r="AA181" s="195" t="str">
        <f>IF(ISERROR(VLOOKUP($A181,parlvotes_lh!$A$11:$ZZ$200,346,FALSE))=TRUE,"",IF(VLOOKUP($A181,parlvotes_lh!$A$11:$ZZ$200,346,FALSE)=0,"",VLOOKUP($A181,parlvotes_lh!$A$11:$ZZ$200,346,FALSE)))</f>
        <v/>
      </c>
      <c r="AB181" s="195" t="str">
        <f>IF(ISERROR(VLOOKUP($A181,parlvotes_lh!$A$11:$ZZ$200,366,FALSE))=TRUE,"",IF(VLOOKUP($A181,parlvotes_lh!$A$11:$ZZ$200,366,FALSE)=0,"",VLOOKUP($A181,parlvotes_lh!$A$11:$ZZ$200,366,FALSE)))</f>
        <v/>
      </c>
      <c r="AC181" s="195" t="str">
        <f>IF(ISERROR(VLOOKUP($A181,parlvotes_lh!$A$11:$ZZ$200,386,FALSE))=TRUE,"",IF(VLOOKUP($A181,parlvotes_lh!$A$11:$ZZ$200,386,FALSE)=0,"",VLOOKUP($A181,parlvotes_lh!$A$11:$ZZ$200,386,FALSE)))</f>
        <v/>
      </c>
    </row>
    <row r="182" spans="1:29" ht="13.5" customHeight="1">
      <c r="A182" s="189"/>
      <c r="B182" s="101" t="str">
        <f>IF(A182="","",MID(info_weblinks!$C$3,32,3))</f>
        <v/>
      </c>
      <c r="C182" s="101" t="str">
        <f>IF(info_parties!G182="","",info_parties!G182)</f>
        <v/>
      </c>
      <c r="D182" s="101" t="str">
        <f>IF(info_parties!K182="","",info_parties!K182)</f>
        <v/>
      </c>
      <c r="E182" s="101" t="str">
        <f>IF(info_parties!H182="","",info_parties!H182)</f>
        <v/>
      </c>
      <c r="F182" s="190" t="str">
        <f t="shared" si="20"/>
        <v/>
      </c>
      <c r="G182" s="191" t="str">
        <f t="shared" si="21"/>
        <v/>
      </c>
      <c r="H182" s="192" t="str">
        <f t="shared" si="22"/>
        <v/>
      </c>
      <c r="I182" s="193" t="str">
        <f t="shared" si="23"/>
        <v/>
      </c>
      <c r="J182" s="194" t="str">
        <f>IF(ISERROR(VLOOKUP($A182,parlvotes_lh!$A$11:$ZZ$200,6,FALSE))=TRUE,"",IF(VLOOKUP($A182,parlvotes_lh!$A$11:$ZZ$200,6,FALSE)=0,"",VLOOKUP($A182,parlvotes_lh!$A$11:$ZZ$200,6,FALSE)))</f>
        <v/>
      </c>
      <c r="K182" s="194" t="str">
        <f>IF(ISERROR(VLOOKUP($A182,parlvotes_lh!$A$11:$ZZ$200,26,FALSE))=TRUE,"",IF(VLOOKUP($A182,parlvotes_lh!$A$11:$ZZ$200,26,FALSE)=0,"",VLOOKUP($A182,parlvotes_lh!$A$11:$ZZ$200,26,FALSE)))</f>
        <v/>
      </c>
      <c r="L182" s="194" t="str">
        <f>IF(ISERROR(VLOOKUP($A182,parlvotes_lh!$A$11:$ZZ$200,46,FALSE))=TRUE,"",IF(VLOOKUP($A182,parlvotes_lh!$A$11:$ZZ$200,46,FALSE)=0,"",VLOOKUP($A182,parlvotes_lh!$A$11:$ZZ$200,46,FALSE)))</f>
        <v/>
      </c>
      <c r="M182" s="194" t="str">
        <f>IF(ISERROR(VLOOKUP($A182,parlvotes_lh!$A$11:$ZZ$200,66,FALSE))=TRUE,"",IF(VLOOKUP($A182,parlvotes_lh!$A$11:$ZZ$200,66,FALSE)=0,"",VLOOKUP($A182,parlvotes_lh!$A$11:$ZZ$200,66,FALSE)))</f>
        <v/>
      </c>
      <c r="N182" s="194" t="str">
        <f>IF(ISERROR(VLOOKUP($A182,parlvotes_lh!$A$11:$ZZ$200,86,FALSE))=TRUE,"",IF(VLOOKUP($A182,parlvotes_lh!$A$11:$ZZ$200,86,FALSE)=0,"",VLOOKUP($A182,parlvotes_lh!$A$11:$ZZ$200,86,FALSE)))</f>
        <v/>
      </c>
      <c r="O182" s="194" t="str">
        <f>IF(ISERROR(VLOOKUP($A182,parlvotes_lh!$A$11:$ZZ$200,106,FALSE))=TRUE,"",IF(VLOOKUP($A182,parlvotes_lh!$A$11:$ZZ$200,106,FALSE)=0,"",VLOOKUP($A182,parlvotes_lh!$A$11:$ZZ$200,106,FALSE)))</f>
        <v/>
      </c>
      <c r="P182" s="194" t="str">
        <f>IF(ISERROR(VLOOKUP($A182,parlvotes_lh!$A$11:$ZZ$200,126,FALSE))=TRUE,"",IF(VLOOKUP($A182,parlvotes_lh!$A$11:$ZZ$200,126,FALSE)=0,"",VLOOKUP($A182,parlvotes_lh!$A$11:$ZZ$200,126,FALSE)))</f>
        <v/>
      </c>
      <c r="Q182" s="195" t="str">
        <f>IF(ISERROR(VLOOKUP($A182,parlvotes_lh!$A$11:$ZZ$200,146,FALSE))=TRUE,"",IF(VLOOKUP($A182,parlvotes_lh!$A$11:$ZZ$200,146,FALSE)=0,"",VLOOKUP($A182,parlvotes_lh!$A$11:$ZZ$200,146,FALSE)))</f>
        <v/>
      </c>
      <c r="R182" s="195" t="str">
        <f>IF(ISERROR(VLOOKUP($A182,parlvotes_lh!$A$11:$ZZ$200,166,FALSE))=TRUE,"",IF(VLOOKUP($A182,parlvotes_lh!$A$11:$ZZ$200,166,FALSE)=0,"",VLOOKUP($A182,parlvotes_lh!$A$11:$ZZ$200,166,FALSE)))</f>
        <v/>
      </c>
      <c r="S182" s="195" t="str">
        <f>IF(ISERROR(VLOOKUP($A182,parlvotes_lh!$A$11:$ZZ$200,186,FALSE))=TRUE,"",IF(VLOOKUP($A182,parlvotes_lh!$A$11:$ZZ$200,186,FALSE)=0,"",VLOOKUP($A182,parlvotes_lh!$A$11:$ZZ$200,186,FALSE)))</f>
        <v/>
      </c>
      <c r="T182" s="195" t="str">
        <f>IF(ISERROR(VLOOKUP($A182,parlvotes_lh!$A$11:$ZZ$200,206,FALSE))=TRUE,"",IF(VLOOKUP($A182,parlvotes_lh!$A$11:$ZZ$200,206,FALSE)=0,"",VLOOKUP($A182,parlvotes_lh!$A$11:$ZZ$200,206,FALSE)))</f>
        <v/>
      </c>
      <c r="U182" s="195" t="str">
        <f>IF(ISERROR(VLOOKUP($A182,parlvotes_lh!$A$11:$ZZ$200,226,FALSE))=TRUE,"",IF(VLOOKUP($A182,parlvotes_lh!$A$11:$ZZ$200,226,FALSE)=0,"",VLOOKUP($A182,parlvotes_lh!$A$11:$ZZ$200,226,FALSE)))</f>
        <v/>
      </c>
      <c r="V182" s="195" t="str">
        <f>IF(ISERROR(VLOOKUP($A182,parlvotes_lh!$A$11:$ZZ$200,246,FALSE))=TRUE,"",IF(VLOOKUP($A182,parlvotes_lh!$A$11:$ZZ$200,246,FALSE)=0,"",VLOOKUP($A182,parlvotes_lh!$A$11:$ZZ$200,246,FALSE)))</f>
        <v/>
      </c>
      <c r="W182" s="195" t="str">
        <f>IF(ISERROR(VLOOKUP($A182,parlvotes_lh!$A$11:$ZZ$200,266,FALSE))=TRUE,"",IF(VLOOKUP($A182,parlvotes_lh!$A$11:$ZZ$200,266,FALSE)=0,"",VLOOKUP($A182,parlvotes_lh!$A$11:$ZZ$200,266,FALSE)))</f>
        <v/>
      </c>
      <c r="X182" s="195" t="str">
        <f>IF(ISERROR(VLOOKUP($A182,parlvotes_lh!$A$11:$ZZ$200,286,FALSE))=TRUE,"",IF(VLOOKUP($A182,parlvotes_lh!$A$11:$ZZ$200,286,FALSE)=0,"",VLOOKUP($A182,parlvotes_lh!$A$11:$ZZ$200,286,FALSE)))</f>
        <v/>
      </c>
      <c r="Y182" s="195" t="str">
        <f>IF(ISERROR(VLOOKUP($A182,parlvotes_lh!$A$11:$ZZ$200,306,FALSE))=TRUE,"",IF(VLOOKUP($A182,parlvotes_lh!$A$11:$ZZ$200,306,FALSE)=0,"",VLOOKUP($A182,parlvotes_lh!$A$11:$ZZ$200,306,FALSE)))</f>
        <v/>
      </c>
      <c r="Z182" s="195" t="str">
        <f>IF(ISERROR(VLOOKUP($A182,parlvotes_lh!$A$11:$ZZ$200,326,FALSE))=TRUE,"",IF(VLOOKUP($A182,parlvotes_lh!$A$11:$ZZ$200,326,FALSE)=0,"",VLOOKUP($A182,parlvotes_lh!$A$11:$ZZ$200,326,FALSE)))</f>
        <v/>
      </c>
      <c r="AA182" s="195" t="str">
        <f>IF(ISERROR(VLOOKUP($A182,parlvotes_lh!$A$11:$ZZ$200,346,FALSE))=TRUE,"",IF(VLOOKUP($A182,parlvotes_lh!$A$11:$ZZ$200,346,FALSE)=0,"",VLOOKUP($A182,parlvotes_lh!$A$11:$ZZ$200,346,FALSE)))</f>
        <v/>
      </c>
      <c r="AB182" s="195" t="str">
        <f>IF(ISERROR(VLOOKUP($A182,parlvotes_lh!$A$11:$ZZ$200,366,FALSE))=TRUE,"",IF(VLOOKUP($A182,parlvotes_lh!$A$11:$ZZ$200,366,FALSE)=0,"",VLOOKUP($A182,parlvotes_lh!$A$11:$ZZ$200,366,FALSE)))</f>
        <v/>
      </c>
      <c r="AC182" s="195" t="str">
        <f>IF(ISERROR(VLOOKUP($A182,parlvotes_lh!$A$11:$ZZ$200,386,FALSE))=TRUE,"",IF(VLOOKUP($A182,parlvotes_lh!$A$11:$ZZ$200,386,FALSE)=0,"",VLOOKUP($A182,parlvotes_lh!$A$11:$ZZ$200,386,FALSE)))</f>
        <v/>
      </c>
    </row>
    <row r="183" spans="1:29" ht="13.5" customHeight="1">
      <c r="A183" s="189"/>
      <c r="B183" s="101" t="str">
        <f>IF(A183="","",MID(info_weblinks!$C$3,32,3))</f>
        <v/>
      </c>
      <c r="C183" s="101" t="str">
        <f>IF(info_parties!G183="","",info_parties!G183)</f>
        <v/>
      </c>
      <c r="D183" s="101" t="str">
        <f>IF(info_parties!K183="","",info_parties!K183)</f>
        <v/>
      </c>
      <c r="E183" s="101" t="str">
        <f>IF(info_parties!H183="","",info_parties!H183)</f>
        <v/>
      </c>
      <c r="F183" s="190" t="str">
        <f t="shared" si="20"/>
        <v/>
      </c>
      <c r="G183" s="191" t="str">
        <f t="shared" si="21"/>
        <v/>
      </c>
      <c r="H183" s="192" t="str">
        <f t="shared" si="22"/>
        <v/>
      </c>
      <c r="I183" s="193" t="str">
        <f t="shared" si="23"/>
        <v/>
      </c>
      <c r="J183" s="194" t="str">
        <f>IF(ISERROR(VLOOKUP($A183,parlvotes_lh!$A$11:$ZZ$200,6,FALSE))=TRUE,"",IF(VLOOKUP($A183,parlvotes_lh!$A$11:$ZZ$200,6,FALSE)=0,"",VLOOKUP($A183,parlvotes_lh!$A$11:$ZZ$200,6,FALSE)))</f>
        <v/>
      </c>
      <c r="K183" s="194" t="str">
        <f>IF(ISERROR(VLOOKUP($A183,parlvotes_lh!$A$11:$ZZ$200,26,FALSE))=TRUE,"",IF(VLOOKUP($A183,parlvotes_lh!$A$11:$ZZ$200,26,FALSE)=0,"",VLOOKUP($A183,parlvotes_lh!$A$11:$ZZ$200,26,FALSE)))</f>
        <v/>
      </c>
      <c r="L183" s="194" t="str">
        <f>IF(ISERROR(VLOOKUP($A183,parlvotes_lh!$A$11:$ZZ$200,46,FALSE))=TRUE,"",IF(VLOOKUP($A183,parlvotes_lh!$A$11:$ZZ$200,46,FALSE)=0,"",VLOOKUP($A183,parlvotes_lh!$A$11:$ZZ$200,46,FALSE)))</f>
        <v/>
      </c>
      <c r="M183" s="194" t="str">
        <f>IF(ISERROR(VLOOKUP($A183,parlvotes_lh!$A$11:$ZZ$200,66,FALSE))=TRUE,"",IF(VLOOKUP($A183,parlvotes_lh!$A$11:$ZZ$200,66,FALSE)=0,"",VLOOKUP($A183,parlvotes_lh!$A$11:$ZZ$200,66,FALSE)))</f>
        <v/>
      </c>
      <c r="N183" s="194" t="str">
        <f>IF(ISERROR(VLOOKUP($A183,parlvotes_lh!$A$11:$ZZ$200,86,FALSE))=TRUE,"",IF(VLOOKUP($A183,parlvotes_lh!$A$11:$ZZ$200,86,FALSE)=0,"",VLOOKUP($A183,parlvotes_lh!$A$11:$ZZ$200,86,FALSE)))</f>
        <v/>
      </c>
      <c r="O183" s="194" t="str">
        <f>IF(ISERROR(VLOOKUP($A183,parlvotes_lh!$A$11:$ZZ$200,106,FALSE))=TRUE,"",IF(VLOOKUP($A183,parlvotes_lh!$A$11:$ZZ$200,106,FALSE)=0,"",VLOOKUP($A183,parlvotes_lh!$A$11:$ZZ$200,106,FALSE)))</f>
        <v/>
      </c>
      <c r="P183" s="194" t="str">
        <f>IF(ISERROR(VLOOKUP($A183,parlvotes_lh!$A$11:$ZZ$200,126,FALSE))=TRUE,"",IF(VLOOKUP($A183,parlvotes_lh!$A$11:$ZZ$200,126,FALSE)=0,"",VLOOKUP($A183,parlvotes_lh!$A$11:$ZZ$200,126,FALSE)))</f>
        <v/>
      </c>
      <c r="Q183" s="195" t="str">
        <f>IF(ISERROR(VLOOKUP($A183,parlvotes_lh!$A$11:$ZZ$200,146,FALSE))=TRUE,"",IF(VLOOKUP($A183,parlvotes_lh!$A$11:$ZZ$200,146,FALSE)=0,"",VLOOKUP($A183,parlvotes_lh!$A$11:$ZZ$200,146,FALSE)))</f>
        <v/>
      </c>
      <c r="R183" s="195" t="str">
        <f>IF(ISERROR(VLOOKUP($A183,parlvotes_lh!$A$11:$ZZ$200,166,FALSE))=TRUE,"",IF(VLOOKUP($A183,parlvotes_lh!$A$11:$ZZ$200,166,FALSE)=0,"",VLOOKUP($A183,parlvotes_lh!$A$11:$ZZ$200,166,FALSE)))</f>
        <v/>
      </c>
      <c r="S183" s="195" t="str">
        <f>IF(ISERROR(VLOOKUP($A183,parlvotes_lh!$A$11:$ZZ$200,186,FALSE))=TRUE,"",IF(VLOOKUP($A183,parlvotes_lh!$A$11:$ZZ$200,186,FALSE)=0,"",VLOOKUP($A183,parlvotes_lh!$A$11:$ZZ$200,186,FALSE)))</f>
        <v/>
      </c>
      <c r="T183" s="195" t="str">
        <f>IF(ISERROR(VLOOKUP($A183,parlvotes_lh!$A$11:$ZZ$200,206,FALSE))=TRUE,"",IF(VLOOKUP($A183,parlvotes_lh!$A$11:$ZZ$200,206,FALSE)=0,"",VLOOKUP($A183,parlvotes_lh!$A$11:$ZZ$200,206,FALSE)))</f>
        <v/>
      </c>
      <c r="U183" s="195" t="str">
        <f>IF(ISERROR(VLOOKUP($A183,parlvotes_lh!$A$11:$ZZ$200,226,FALSE))=TRUE,"",IF(VLOOKUP($A183,parlvotes_lh!$A$11:$ZZ$200,226,FALSE)=0,"",VLOOKUP($A183,parlvotes_lh!$A$11:$ZZ$200,226,FALSE)))</f>
        <v/>
      </c>
      <c r="V183" s="195" t="str">
        <f>IF(ISERROR(VLOOKUP($A183,parlvotes_lh!$A$11:$ZZ$200,246,FALSE))=TRUE,"",IF(VLOOKUP($A183,parlvotes_lh!$A$11:$ZZ$200,246,FALSE)=0,"",VLOOKUP($A183,parlvotes_lh!$A$11:$ZZ$200,246,FALSE)))</f>
        <v/>
      </c>
      <c r="W183" s="195" t="str">
        <f>IF(ISERROR(VLOOKUP($A183,parlvotes_lh!$A$11:$ZZ$200,266,FALSE))=TRUE,"",IF(VLOOKUP($A183,parlvotes_lh!$A$11:$ZZ$200,266,FALSE)=0,"",VLOOKUP($A183,parlvotes_lh!$A$11:$ZZ$200,266,FALSE)))</f>
        <v/>
      </c>
      <c r="X183" s="195" t="str">
        <f>IF(ISERROR(VLOOKUP($A183,parlvotes_lh!$A$11:$ZZ$200,286,FALSE))=TRUE,"",IF(VLOOKUP($A183,parlvotes_lh!$A$11:$ZZ$200,286,FALSE)=0,"",VLOOKUP($A183,parlvotes_lh!$A$11:$ZZ$200,286,FALSE)))</f>
        <v/>
      </c>
      <c r="Y183" s="195" t="str">
        <f>IF(ISERROR(VLOOKUP($A183,parlvotes_lh!$A$11:$ZZ$200,306,FALSE))=TRUE,"",IF(VLOOKUP($A183,parlvotes_lh!$A$11:$ZZ$200,306,FALSE)=0,"",VLOOKUP($A183,parlvotes_lh!$A$11:$ZZ$200,306,FALSE)))</f>
        <v/>
      </c>
      <c r="Z183" s="195" t="str">
        <f>IF(ISERROR(VLOOKUP($A183,parlvotes_lh!$A$11:$ZZ$200,326,FALSE))=TRUE,"",IF(VLOOKUP($A183,parlvotes_lh!$A$11:$ZZ$200,326,FALSE)=0,"",VLOOKUP($A183,parlvotes_lh!$A$11:$ZZ$200,326,FALSE)))</f>
        <v/>
      </c>
      <c r="AA183" s="195" t="str">
        <f>IF(ISERROR(VLOOKUP($A183,parlvotes_lh!$A$11:$ZZ$200,346,FALSE))=TRUE,"",IF(VLOOKUP($A183,parlvotes_lh!$A$11:$ZZ$200,346,FALSE)=0,"",VLOOKUP($A183,parlvotes_lh!$A$11:$ZZ$200,346,FALSE)))</f>
        <v/>
      </c>
      <c r="AB183" s="195" t="str">
        <f>IF(ISERROR(VLOOKUP($A183,parlvotes_lh!$A$11:$ZZ$200,366,FALSE))=TRUE,"",IF(VLOOKUP($A183,parlvotes_lh!$A$11:$ZZ$200,366,FALSE)=0,"",VLOOKUP($A183,parlvotes_lh!$A$11:$ZZ$200,366,FALSE)))</f>
        <v/>
      </c>
      <c r="AC183" s="195" t="str">
        <f>IF(ISERROR(VLOOKUP($A183,parlvotes_lh!$A$11:$ZZ$200,386,FALSE))=TRUE,"",IF(VLOOKUP($A183,parlvotes_lh!$A$11:$ZZ$200,386,FALSE)=0,"",VLOOKUP($A183,parlvotes_lh!$A$11:$ZZ$200,386,FALSE)))</f>
        <v/>
      </c>
    </row>
    <row r="184" spans="1:29" ht="13.5" customHeight="1">
      <c r="A184" s="189"/>
      <c r="B184" s="101" t="str">
        <f>IF(A184="","",MID(info_weblinks!$C$3,32,3))</f>
        <v/>
      </c>
      <c r="C184" s="101" t="str">
        <f>IF(info_parties!G184="","",info_parties!G184)</f>
        <v/>
      </c>
      <c r="D184" s="101" t="str">
        <f>IF(info_parties!K184="","",info_parties!K184)</f>
        <v/>
      </c>
      <c r="E184" s="101" t="str">
        <f>IF(info_parties!H184="","",info_parties!H184)</f>
        <v/>
      </c>
      <c r="F184" s="190" t="str">
        <f t="shared" si="20"/>
        <v/>
      </c>
      <c r="G184" s="191" t="str">
        <f t="shared" si="21"/>
        <v/>
      </c>
      <c r="H184" s="192" t="str">
        <f t="shared" si="22"/>
        <v/>
      </c>
      <c r="I184" s="193" t="str">
        <f t="shared" si="23"/>
        <v/>
      </c>
      <c r="J184" s="194" t="str">
        <f>IF(ISERROR(VLOOKUP($A184,parlvotes_lh!$A$11:$ZZ$200,6,FALSE))=TRUE,"",IF(VLOOKUP($A184,parlvotes_lh!$A$11:$ZZ$200,6,FALSE)=0,"",VLOOKUP($A184,parlvotes_lh!$A$11:$ZZ$200,6,FALSE)))</f>
        <v/>
      </c>
      <c r="K184" s="194" t="str">
        <f>IF(ISERROR(VLOOKUP($A184,parlvotes_lh!$A$11:$ZZ$200,26,FALSE))=TRUE,"",IF(VLOOKUP($A184,parlvotes_lh!$A$11:$ZZ$200,26,FALSE)=0,"",VLOOKUP($A184,parlvotes_lh!$A$11:$ZZ$200,26,FALSE)))</f>
        <v/>
      </c>
      <c r="L184" s="194" t="str">
        <f>IF(ISERROR(VLOOKUP($A184,parlvotes_lh!$A$11:$ZZ$200,46,FALSE))=TRUE,"",IF(VLOOKUP($A184,parlvotes_lh!$A$11:$ZZ$200,46,FALSE)=0,"",VLOOKUP($A184,parlvotes_lh!$A$11:$ZZ$200,46,FALSE)))</f>
        <v/>
      </c>
      <c r="M184" s="194" t="str">
        <f>IF(ISERROR(VLOOKUP($A184,parlvotes_lh!$A$11:$ZZ$200,66,FALSE))=TRUE,"",IF(VLOOKUP($A184,parlvotes_lh!$A$11:$ZZ$200,66,FALSE)=0,"",VLOOKUP($A184,parlvotes_lh!$A$11:$ZZ$200,66,FALSE)))</f>
        <v/>
      </c>
      <c r="N184" s="194" t="str">
        <f>IF(ISERROR(VLOOKUP($A184,parlvotes_lh!$A$11:$ZZ$200,86,FALSE))=TRUE,"",IF(VLOOKUP($A184,parlvotes_lh!$A$11:$ZZ$200,86,FALSE)=0,"",VLOOKUP($A184,parlvotes_lh!$A$11:$ZZ$200,86,FALSE)))</f>
        <v/>
      </c>
      <c r="O184" s="194" t="str">
        <f>IF(ISERROR(VLOOKUP($A184,parlvotes_lh!$A$11:$ZZ$200,106,FALSE))=TRUE,"",IF(VLOOKUP($A184,parlvotes_lh!$A$11:$ZZ$200,106,FALSE)=0,"",VLOOKUP($A184,parlvotes_lh!$A$11:$ZZ$200,106,FALSE)))</f>
        <v/>
      </c>
      <c r="P184" s="194" t="str">
        <f>IF(ISERROR(VLOOKUP($A184,parlvotes_lh!$A$11:$ZZ$200,126,FALSE))=TRUE,"",IF(VLOOKUP($A184,parlvotes_lh!$A$11:$ZZ$200,126,FALSE)=0,"",VLOOKUP($A184,parlvotes_lh!$A$11:$ZZ$200,126,FALSE)))</f>
        <v/>
      </c>
      <c r="Q184" s="195" t="str">
        <f>IF(ISERROR(VLOOKUP($A184,parlvotes_lh!$A$11:$ZZ$200,146,FALSE))=TRUE,"",IF(VLOOKUP($A184,parlvotes_lh!$A$11:$ZZ$200,146,FALSE)=0,"",VLOOKUP($A184,parlvotes_lh!$A$11:$ZZ$200,146,FALSE)))</f>
        <v/>
      </c>
      <c r="R184" s="195" t="str">
        <f>IF(ISERROR(VLOOKUP($A184,parlvotes_lh!$A$11:$ZZ$200,166,FALSE))=TRUE,"",IF(VLOOKUP($A184,parlvotes_lh!$A$11:$ZZ$200,166,FALSE)=0,"",VLOOKUP($A184,parlvotes_lh!$A$11:$ZZ$200,166,FALSE)))</f>
        <v/>
      </c>
      <c r="S184" s="195" t="str">
        <f>IF(ISERROR(VLOOKUP($A184,parlvotes_lh!$A$11:$ZZ$200,186,FALSE))=TRUE,"",IF(VLOOKUP($A184,parlvotes_lh!$A$11:$ZZ$200,186,FALSE)=0,"",VLOOKUP($A184,parlvotes_lh!$A$11:$ZZ$200,186,FALSE)))</f>
        <v/>
      </c>
      <c r="T184" s="195" t="str">
        <f>IF(ISERROR(VLOOKUP($A184,parlvotes_lh!$A$11:$ZZ$200,206,FALSE))=TRUE,"",IF(VLOOKUP($A184,parlvotes_lh!$A$11:$ZZ$200,206,FALSE)=0,"",VLOOKUP($A184,parlvotes_lh!$A$11:$ZZ$200,206,FALSE)))</f>
        <v/>
      </c>
      <c r="U184" s="195" t="str">
        <f>IF(ISERROR(VLOOKUP($A184,parlvotes_lh!$A$11:$ZZ$200,226,FALSE))=TRUE,"",IF(VLOOKUP($A184,parlvotes_lh!$A$11:$ZZ$200,226,FALSE)=0,"",VLOOKUP($A184,parlvotes_lh!$A$11:$ZZ$200,226,FALSE)))</f>
        <v/>
      </c>
      <c r="V184" s="195" t="str">
        <f>IF(ISERROR(VLOOKUP($A184,parlvotes_lh!$A$11:$ZZ$200,246,FALSE))=TRUE,"",IF(VLOOKUP($A184,parlvotes_lh!$A$11:$ZZ$200,246,FALSE)=0,"",VLOOKUP($A184,parlvotes_lh!$A$11:$ZZ$200,246,FALSE)))</f>
        <v/>
      </c>
      <c r="W184" s="195" t="str">
        <f>IF(ISERROR(VLOOKUP($A184,parlvotes_lh!$A$11:$ZZ$200,266,FALSE))=TRUE,"",IF(VLOOKUP($A184,parlvotes_lh!$A$11:$ZZ$200,266,FALSE)=0,"",VLOOKUP($A184,parlvotes_lh!$A$11:$ZZ$200,266,FALSE)))</f>
        <v/>
      </c>
      <c r="X184" s="195" t="str">
        <f>IF(ISERROR(VLOOKUP($A184,parlvotes_lh!$A$11:$ZZ$200,286,FALSE))=TRUE,"",IF(VLOOKUP($A184,parlvotes_lh!$A$11:$ZZ$200,286,FALSE)=0,"",VLOOKUP($A184,parlvotes_lh!$A$11:$ZZ$200,286,FALSE)))</f>
        <v/>
      </c>
      <c r="Y184" s="195" t="str">
        <f>IF(ISERROR(VLOOKUP($A184,parlvotes_lh!$A$11:$ZZ$200,306,FALSE))=TRUE,"",IF(VLOOKUP($A184,parlvotes_lh!$A$11:$ZZ$200,306,FALSE)=0,"",VLOOKUP($A184,parlvotes_lh!$A$11:$ZZ$200,306,FALSE)))</f>
        <v/>
      </c>
      <c r="Z184" s="195" t="str">
        <f>IF(ISERROR(VLOOKUP($A184,parlvotes_lh!$A$11:$ZZ$200,326,FALSE))=TRUE,"",IF(VLOOKUP($A184,parlvotes_lh!$A$11:$ZZ$200,326,FALSE)=0,"",VLOOKUP($A184,parlvotes_lh!$A$11:$ZZ$200,326,FALSE)))</f>
        <v/>
      </c>
      <c r="AA184" s="195" t="str">
        <f>IF(ISERROR(VLOOKUP($A184,parlvotes_lh!$A$11:$ZZ$200,346,FALSE))=TRUE,"",IF(VLOOKUP($A184,parlvotes_lh!$A$11:$ZZ$200,346,FALSE)=0,"",VLOOKUP($A184,parlvotes_lh!$A$11:$ZZ$200,346,FALSE)))</f>
        <v/>
      </c>
      <c r="AB184" s="195" t="str">
        <f>IF(ISERROR(VLOOKUP($A184,parlvotes_lh!$A$11:$ZZ$200,366,FALSE))=TRUE,"",IF(VLOOKUP($A184,parlvotes_lh!$A$11:$ZZ$200,366,FALSE)=0,"",VLOOKUP($A184,parlvotes_lh!$A$11:$ZZ$200,366,FALSE)))</f>
        <v/>
      </c>
      <c r="AC184" s="195" t="str">
        <f>IF(ISERROR(VLOOKUP($A184,parlvotes_lh!$A$11:$ZZ$200,386,FALSE))=TRUE,"",IF(VLOOKUP($A184,parlvotes_lh!$A$11:$ZZ$200,386,FALSE)=0,"",VLOOKUP($A184,parlvotes_lh!$A$11:$ZZ$200,386,FALSE)))</f>
        <v/>
      </c>
    </row>
    <row r="185" spans="1:29" ht="13.5" customHeight="1">
      <c r="A185" s="189"/>
      <c r="B185" s="101" t="str">
        <f>IF(A185="","",MID(info_weblinks!$C$3,32,3))</f>
        <v/>
      </c>
      <c r="C185" s="101" t="str">
        <f>IF(info_parties!G185="","",info_parties!G185)</f>
        <v/>
      </c>
      <c r="D185" s="101" t="str">
        <f>IF(info_parties!K185="","",info_parties!K185)</f>
        <v/>
      </c>
      <c r="E185" s="101" t="str">
        <f>IF(info_parties!H185="","",info_parties!H185)</f>
        <v/>
      </c>
      <c r="F185" s="190" t="str">
        <f t="shared" si="20"/>
        <v/>
      </c>
      <c r="G185" s="191" t="str">
        <f t="shared" si="21"/>
        <v/>
      </c>
      <c r="H185" s="192" t="str">
        <f t="shared" si="22"/>
        <v/>
      </c>
      <c r="I185" s="193" t="str">
        <f t="shared" si="23"/>
        <v/>
      </c>
      <c r="J185" s="194" t="str">
        <f>IF(ISERROR(VLOOKUP($A185,parlvotes_lh!$A$11:$ZZ$200,6,FALSE))=TRUE,"",IF(VLOOKUP($A185,parlvotes_lh!$A$11:$ZZ$200,6,FALSE)=0,"",VLOOKUP($A185,parlvotes_lh!$A$11:$ZZ$200,6,FALSE)))</f>
        <v/>
      </c>
      <c r="K185" s="194" t="str">
        <f>IF(ISERROR(VLOOKUP($A185,parlvotes_lh!$A$11:$ZZ$200,26,FALSE))=TRUE,"",IF(VLOOKUP($A185,parlvotes_lh!$A$11:$ZZ$200,26,FALSE)=0,"",VLOOKUP($A185,parlvotes_lh!$A$11:$ZZ$200,26,FALSE)))</f>
        <v/>
      </c>
      <c r="L185" s="194" t="str">
        <f>IF(ISERROR(VLOOKUP($A185,parlvotes_lh!$A$11:$ZZ$200,46,FALSE))=TRUE,"",IF(VLOOKUP($A185,parlvotes_lh!$A$11:$ZZ$200,46,FALSE)=0,"",VLOOKUP($A185,parlvotes_lh!$A$11:$ZZ$200,46,FALSE)))</f>
        <v/>
      </c>
      <c r="M185" s="194" t="str">
        <f>IF(ISERROR(VLOOKUP($A185,parlvotes_lh!$A$11:$ZZ$200,66,FALSE))=TRUE,"",IF(VLOOKUP($A185,parlvotes_lh!$A$11:$ZZ$200,66,FALSE)=0,"",VLOOKUP($A185,parlvotes_lh!$A$11:$ZZ$200,66,FALSE)))</f>
        <v/>
      </c>
      <c r="N185" s="194" t="str">
        <f>IF(ISERROR(VLOOKUP($A185,parlvotes_lh!$A$11:$ZZ$200,86,FALSE))=TRUE,"",IF(VLOOKUP($A185,parlvotes_lh!$A$11:$ZZ$200,86,FALSE)=0,"",VLOOKUP($A185,parlvotes_lh!$A$11:$ZZ$200,86,FALSE)))</f>
        <v/>
      </c>
      <c r="O185" s="194" t="str">
        <f>IF(ISERROR(VLOOKUP($A185,parlvotes_lh!$A$11:$ZZ$200,106,FALSE))=TRUE,"",IF(VLOOKUP($A185,parlvotes_lh!$A$11:$ZZ$200,106,FALSE)=0,"",VLOOKUP($A185,parlvotes_lh!$A$11:$ZZ$200,106,FALSE)))</f>
        <v/>
      </c>
      <c r="P185" s="194" t="str">
        <f>IF(ISERROR(VLOOKUP($A185,parlvotes_lh!$A$11:$ZZ$200,126,FALSE))=TRUE,"",IF(VLOOKUP($A185,parlvotes_lh!$A$11:$ZZ$200,126,FALSE)=0,"",VLOOKUP($A185,parlvotes_lh!$A$11:$ZZ$200,126,FALSE)))</f>
        <v/>
      </c>
      <c r="Q185" s="195" t="str">
        <f>IF(ISERROR(VLOOKUP($A185,parlvotes_lh!$A$11:$ZZ$200,146,FALSE))=TRUE,"",IF(VLOOKUP($A185,parlvotes_lh!$A$11:$ZZ$200,146,FALSE)=0,"",VLOOKUP($A185,parlvotes_lh!$A$11:$ZZ$200,146,FALSE)))</f>
        <v/>
      </c>
      <c r="R185" s="195" t="str">
        <f>IF(ISERROR(VLOOKUP($A185,parlvotes_lh!$A$11:$ZZ$200,166,FALSE))=TRUE,"",IF(VLOOKUP($A185,parlvotes_lh!$A$11:$ZZ$200,166,FALSE)=0,"",VLOOKUP($A185,parlvotes_lh!$A$11:$ZZ$200,166,FALSE)))</f>
        <v/>
      </c>
      <c r="S185" s="195" t="str">
        <f>IF(ISERROR(VLOOKUP($A185,parlvotes_lh!$A$11:$ZZ$200,186,FALSE))=TRUE,"",IF(VLOOKUP($A185,parlvotes_lh!$A$11:$ZZ$200,186,FALSE)=0,"",VLOOKUP($A185,parlvotes_lh!$A$11:$ZZ$200,186,FALSE)))</f>
        <v/>
      </c>
      <c r="T185" s="195" t="str">
        <f>IF(ISERROR(VLOOKUP($A185,parlvotes_lh!$A$11:$ZZ$200,206,FALSE))=TRUE,"",IF(VLOOKUP($A185,parlvotes_lh!$A$11:$ZZ$200,206,FALSE)=0,"",VLOOKUP($A185,parlvotes_lh!$A$11:$ZZ$200,206,FALSE)))</f>
        <v/>
      </c>
      <c r="U185" s="195" t="str">
        <f>IF(ISERROR(VLOOKUP($A185,parlvotes_lh!$A$11:$ZZ$200,226,FALSE))=TRUE,"",IF(VLOOKUP($A185,parlvotes_lh!$A$11:$ZZ$200,226,FALSE)=0,"",VLOOKUP($A185,parlvotes_lh!$A$11:$ZZ$200,226,FALSE)))</f>
        <v/>
      </c>
      <c r="V185" s="195" t="str">
        <f>IF(ISERROR(VLOOKUP($A185,parlvotes_lh!$A$11:$ZZ$200,246,FALSE))=TRUE,"",IF(VLOOKUP($A185,parlvotes_lh!$A$11:$ZZ$200,246,FALSE)=0,"",VLOOKUP($A185,parlvotes_lh!$A$11:$ZZ$200,246,FALSE)))</f>
        <v/>
      </c>
      <c r="W185" s="195" t="str">
        <f>IF(ISERROR(VLOOKUP($A185,parlvotes_lh!$A$11:$ZZ$200,266,FALSE))=TRUE,"",IF(VLOOKUP($A185,parlvotes_lh!$A$11:$ZZ$200,266,FALSE)=0,"",VLOOKUP($A185,parlvotes_lh!$A$11:$ZZ$200,266,FALSE)))</f>
        <v/>
      </c>
      <c r="X185" s="195" t="str">
        <f>IF(ISERROR(VLOOKUP($A185,parlvotes_lh!$A$11:$ZZ$200,286,FALSE))=TRUE,"",IF(VLOOKUP($A185,parlvotes_lh!$A$11:$ZZ$200,286,FALSE)=0,"",VLOOKUP($A185,parlvotes_lh!$A$11:$ZZ$200,286,FALSE)))</f>
        <v/>
      </c>
      <c r="Y185" s="195" t="str">
        <f>IF(ISERROR(VLOOKUP($A185,parlvotes_lh!$A$11:$ZZ$200,306,FALSE))=TRUE,"",IF(VLOOKUP($A185,parlvotes_lh!$A$11:$ZZ$200,306,FALSE)=0,"",VLOOKUP($A185,parlvotes_lh!$A$11:$ZZ$200,306,FALSE)))</f>
        <v/>
      </c>
      <c r="Z185" s="195" t="str">
        <f>IF(ISERROR(VLOOKUP($A185,parlvotes_lh!$A$11:$ZZ$200,326,FALSE))=TRUE,"",IF(VLOOKUP($A185,parlvotes_lh!$A$11:$ZZ$200,326,FALSE)=0,"",VLOOKUP($A185,parlvotes_lh!$A$11:$ZZ$200,326,FALSE)))</f>
        <v/>
      </c>
      <c r="AA185" s="195" t="str">
        <f>IF(ISERROR(VLOOKUP($A185,parlvotes_lh!$A$11:$ZZ$200,346,FALSE))=TRUE,"",IF(VLOOKUP($A185,parlvotes_lh!$A$11:$ZZ$200,346,FALSE)=0,"",VLOOKUP($A185,parlvotes_lh!$A$11:$ZZ$200,346,FALSE)))</f>
        <v/>
      </c>
      <c r="AB185" s="195" t="str">
        <f>IF(ISERROR(VLOOKUP($A185,parlvotes_lh!$A$11:$ZZ$200,366,FALSE))=TRUE,"",IF(VLOOKUP($A185,parlvotes_lh!$A$11:$ZZ$200,366,FALSE)=0,"",VLOOKUP($A185,parlvotes_lh!$A$11:$ZZ$200,366,FALSE)))</f>
        <v/>
      </c>
      <c r="AC185" s="195" t="str">
        <f>IF(ISERROR(VLOOKUP($A185,parlvotes_lh!$A$11:$ZZ$200,386,FALSE))=TRUE,"",IF(VLOOKUP($A185,parlvotes_lh!$A$11:$ZZ$200,386,FALSE)=0,"",VLOOKUP($A185,parlvotes_lh!$A$11:$ZZ$200,386,FALSE)))</f>
        <v/>
      </c>
    </row>
    <row r="186" spans="1:29" ht="13.5" customHeight="1">
      <c r="A186" s="189"/>
      <c r="B186" s="101" t="str">
        <f>IF(A186="","",MID(info_weblinks!$C$3,32,3))</f>
        <v/>
      </c>
      <c r="C186" s="101" t="str">
        <f>IF(info_parties!G186="","",info_parties!G186)</f>
        <v/>
      </c>
      <c r="D186" s="101" t="str">
        <f>IF(info_parties!K186="","",info_parties!K186)</f>
        <v/>
      </c>
      <c r="E186" s="101" t="str">
        <f>IF(info_parties!H186="","",info_parties!H186)</f>
        <v/>
      </c>
      <c r="F186" s="190" t="str">
        <f t="shared" si="20"/>
        <v/>
      </c>
      <c r="G186" s="191" t="str">
        <f t="shared" si="21"/>
        <v/>
      </c>
      <c r="H186" s="192" t="str">
        <f t="shared" si="22"/>
        <v/>
      </c>
      <c r="I186" s="193" t="str">
        <f t="shared" si="23"/>
        <v/>
      </c>
      <c r="J186" s="194" t="str">
        <f>IF(ISERROR(VLOOKUP($A186,parlvotes_lh!$A$11:$ZZ$200,6,FALSE))=TRUE,"",IF(VLOOKUP($A186,parlvotes_lh!$A$11:$ZZ$200,6,FALSE)=0,"",VLOOKUP($A186,parlvotes_lh!$A$11:$ZZ$200,6,FALSE)))</f>
        <v/>
      </c>
      <c r="K186" s="194" t="str">
        <f>IF(ISERROR(VLOOKUP($A186,parlvotes_lh!$A$11:$ZZ$200,26,FALSE))=TRUE,"",IF(VLOOKUP($A186,parlvotes_lh!$A$11:$ZZ$200,26,FALSE)=0,"",VLOOKUP($A186,parlvotes_lh!$A$11:$ZZ$200,26,FALSE)))</f>
        <v/>
      </c>
      <c r="L186" s="194" t="str">
        <f>IF(ISERROR(VLOOKUP($A186,parlvotes_lh!$A$11:$ZZ$200,46,FALSE))=TRUE,"",IF(VLOOKUP($A186,parlvotes_lh!$A$11:$ZZ$200,46,FALSE)=0,"",VLOOKUP($A186,parlvotes_lh!$A$11:$ZZ$200,46,FALSE)))</f>
        <v/>
      </c>
      <c r="M186" s="194" t="str">
        <f>IF(ISERROR(VLOOKUP($A186,parlvotes_lh!$A$11:$ZZ$200,66,FALSE))=TRUE,"",IF(VLOOKUP($A186,parlvotes_lh!$A$11:$ZZ$200,66,FALSE)=0,"",VLOOKUP($A186,parlvotes_lh!$A$11:$ZZ$200,66,FALSE)))</f>
        <v/>
      </c>
      <c r="N186" s="194" t="str">
        <f>IF(ISERROR(VLOOKUP($A186,parlvotes_lh!$A$11:$ZZ$200,86,FALSE))=TRUE,"",IF(VLOOKUP($A186,parlvotes_lh!$A$11:$ZZ$200,86,FALSE)=0,"",VLOOKUP($A186,parlvotes_lh!$A$11:$ZZ$200,86,FALSE)))</f>
        <v/>
      </c>
      <c r="O186" s="194" t="str">
        <f>IF(ISERROR(VLOOKUP($A186,parlvotes_lh!$A$11:$ZZ$200,106,FALSE))=TRUE,"",IF(VLOOKUP($A186,parlvotes_lh!$A$11:$ZZ$200,106,FALSE)=0,"",VLOOKUP($A186,parlvotes_lh!$A$11:$ZZ$200,106,FALSE)))</f>
        <v/>
      </c>
      <c r="P186" s="194" t="str">
        <f>IF(ISERROR(VLOOKUP($A186,parlvotes_lh!$A$11:$ZZ$200,126,FALSE))=TRUE,"",IF(VLOOKUP($A186,parlvotes_lh!$A$11:$ZZ$200,126,FALSE)=0,"",VLOOKUP($A186,parlvotes_lh!$A$11:$ZZ$200,126,FALSE)))</f>
        <v/>
      </c>
      <c r="Q186" s="195" t="str">
        <f>IF(ISERROR(VLOOKUP($A186,parlvotes_lh!$A$11:$ZZ$200,146,FALSE))=TRUE,"",IF(VLOOKUP($A186,parlvotes_lh!$A$11:$ZZ$200,146,FALSE)=0,"",VLOOKUP($A186,parlvotes_lh!$A$11:$ZZ$200,146,FALSE)))</f>
        <v/>
      </c>
      <c r="R186" s="195" t="str">
        <f>IF(ISERROR(VLOOKUP($A186,parlvotes_lh!$A$11:$ZZ$200,166,FALSE))=TRUE,"",IF(VLOOKUP($A186,parlvotes_lh!$A$11:$ZZ$200,166,FALSE)=0,"",VLOOKUP($A186,parlvotes_lh!$A$11:$ZZ$200,166,FALSE)))</f>
        <v/>
      </c>
      <c r="S186" s="195" t="str">
        <f>IF(ISERROR(VLOOKUP($A186,parlvotes_lh!$A$11:$ZZ$200,186,FALSE))=TRUE,"",IF(VLOOKUP($A186,parlvotes_lh!$A$11:$ZZ$200,186,FALSE)=0,"",VLOOKUP($A186,parlvotes_lh!$A$11:$ZZ$200,186,FALSE)))</f>
        <v/>
      </c>
      <c r="T186" s="195" t="str">
        <f>IF(ISERROR(VLOOKUP($A186,parlvotes_lh!$A$11:$ZZ$200,206,FALSE))=TRUE,"",IF(VLOOKUP($A186,parlvotes_lh!$A$11:$ZZ$200,206,FALSE)=0,"",VLOOKUP($A186,parlvotes_lh!$A$11:$ZZ$200,206,FALSE)))</f>
        <v/>
      </c>
      <c r="U186" s="195" t="str">
        <f>IF(ISERROR(VLOOKUP($A186,parlvotes_lh!$A$11:$ZZ$200,226,FALSE))=TRUE,"",IF(VLOOKUP($A186,parlvotes_lh!$A$11:$ZZ$200,226,FALSE)=0,"",VLOOKUP($A186,parlvotes_lh!$A$11:$ZZ$200,226,FALSE)))</f>
        <v/>
      </c>
      <c r="V186" s="195" t="str">
        <f>IF(ISERROR(VLOOKUP($A186,parlvotes_lh!$A$11:$ZZ$200,246,FALSE))=TRUE,"",IF(VLOOKUP($A186,parlvotes_lh!$A$11:$ZZ$200,246,FALSE)=0,"",VLOOKUP($A186,parlvotes_lh!$A$11:$ZZ$200,246,FALSE)))</f>
        <v/>
      </c>
      <c r="W186" s="195" t="str">
        <f>IF(ISERROR(VLOOKUP($A186,parlvotes_lh!$A$11:$ZZ$200,266,FALSE))=TRUE,"",IF(VLOOKUP($A186,parlvotes_lh!$A$11:$ZZ$200,266,FALSE)=0,"",VLOOKUP($A186,parlvotes_lh!$A$11:$ZZ$200,266,FALSE)))</f>
        <v/>
      </c>
      <c r="X186" s="195" t="str">
        <f>IF(ISERROR(VLOOKUP($A186,parlvotes_lh!$A$11:$ZZ$200,286,FALSE))=TRUE,"",IF(VLOOKUP($A186,parlvotes_lh!$A$11:$ZZ$200,286,FALSE)=0,"",VLOOKUP($A186,parlvotes_lh!$A$11:$ZZ$200,286,FALSE)))</f>
        <v/>
      </c>
      <c r="Y186" s="195" t="str">
        <f>IF(ISERROR(VLOOKUP($A186,parlvotes_lh!$A$11:$ZZ$200,306,FALSE))=TRUE,"",IF(VLOOKUP($A186,parlvotes_lh!$A$11:$ZZ$200,306,FALSE)=0,"",VLOOKUP($A186,parlvotes_lh!$A$11:$ZZ$200,306,FALSE)))</f>
        <v/>
      </c>
      <c r="Z186" s="195" t="str">
        <f>IF(ISERROR(VLOOKUP($A186,parlvotes_lh!$A$11:$ZZ$200,326,FALSE))=TRUE,"",IF(VLOOKUP($A186,parlvotes_lh!$A$11:$ZZ$200,326,FALSE)=0,"",VLOOKUP($A186,parlvotes_lh!$A$11:$ZZ$200,326,FALSE)))</f>
        <v/>
      </c>
      <c r="AA186" s="195" t="str">
        <f>IF(ISERROR(VLOOKUP($A186,parlvotes_lh!$A$11:$ZZ$200,346,FALSE))=TRUE,"",IF(VLOOKUP($A186,parlvotes_lh!$A$11:$ZZ$200,346,FALSE)=0,"",VLOOKUP($A186,parlvotes_lh!$A$11:$ZZ$200,346,FALSE)))</f>
        <v/>
      </c>
      <c r="AB186" s="195" t="str">
        <f>IF(ISERROR(VLOOKUP($A186,parlvotes_lh!$A$11:$ZZ$200,366,FALSE))=TRUE,"",IF(VLOOKUP($A186,parlvotes_lh!$A$11:$ZZ$200,366,FALSE)=0,"",VLOOKUP($A186,parlvotes_lh!$A$11:$ZZ$200,366,FALSE)))</f>
        <v/>
      </c>
      <c r="AC186" s="195" t="str">
        <f>IF(ISERROR(VLOOKUP($A186,parlvotes_lh!$A$11:$ZZ$200,386,FALSE))=TRUE,"",IF(VLOOKUP($A186,parlvotes_lh!$A$11:$ZZ$200,386,FALSE)=0,"",VLOOKUP($A186,parlvotes_lh!$A$11:$ZZ$200,386,FALSE)))</f>
        <v/>
      </c>
    </row>
    <row r="187" spans="1:29" ht="13.5" customHeight="1">
      <c r="A187" s="189"/>
      <c r="B187" s="101" t="str">
        <f>IF(A187="","",MID(info_weblinks!$C$3,32,3))</f>
        <v/>
      </c>
      <c r="C187" s="101" t="str">
        <f>IF(info_parties!G187="","",info_parties!G187)</f>
        <v/>
      </c>
      <c r="D187" s="101" t="str">
        <f>IF(info_parties!K187="","",info_parties!K187)</f>
        <v/>
      </c>
      <c r="E187" s="101" t="str">
        <f>IF(info_parties!H187="","",info_parties!H187)</f>
        <v/>
      </c>
      <c r="F187" s="190" t="str">
        <f t="shared" si="20"/>
        <v/>
      </c>
      <c r="G187" s="191" t="str">
        <f t="shared" si="21"/>
        <v/>
      </c>
      <c r="H187" s="192" t="str">
        <f t="shared" si="22"/>
        <v/>
      </c>
      <c r="I187" s="193" t="str">
        <f t="shared" si="23"/>
        <v/>
      </c>
      <c r="J187" s="194" t="str">
        <f>IF(ISERROR(VLOOKUP($A187,parlvotes_lh!$A$11:$ZZ$200,6,FALSE))=TRUE,"",IF(VLOOKUP($A187,parlvotes_lh!$A$11:$ZZ$200,6,FALSE)=0,"",VLOOKUP($A187,parlvotes_lh!$A$11:$ZZ$200,6,FALSE)))</f>
        <v/>
      </c>
      <c r="K187" s="194" t="str">
        <f>IF(ISERROR(VLOOKUP($A187,parlvotes_lh!$A$11:$ZZ$200,26,FALSE))=TRUE,"",IF(VLOOKUP($A187,parlvotes_lh!$A$11:$ZZ$200,26,FALSE)=0,"",VLOOKUP($A187,parlvotes_lh!$A$11:$ZZ$200,26,FALSE)))</f>
        <v/>
      </c>
      <c r="L187" s="194" t="str">
        <f>IF(ISERROR(VLOOKUP($A187,parlvotes_lh!$A$11:$ZZ$200,46,FALSE))=TRUE,"",IF(VLOOKUP($A187,parlvotes_lh!$A$11:$ZZ$200,46,FALSE)=0,"",VLOOKUP($A187,parlvotes_lh!$A$11:$ZZ$200,46,FALSE)))</f>
        <v/>
      </c>
      <c r="M187" s="194" t="str">
        <f>IF(ISERROR(VLOOKUP($A187,parlvotes_lh!$A$11:$ZZ$200,66,FALSE))=TRUE,"",IF(VLOOKUP($A187,parlvotes_lh!$A$11:$ZZ$200,66,FALSE)=0,"",VLOOKUP($A187,parlvotes_lh!$A$11:$ZZ$200,66,FALSE)))</f>
        <v/>
      </c>
      <c r="N187" s="194" t="str">
        <f>IF(ISERROR(VLOOKUP($A187,parlvotes_lh!$A$11:$ZZ$200,86,FALSE))=TRUE,"",IF(VLOOKUP($A187,parlvotes_lh!$A$11:$ZZ$200,86,FALSE)=0,"",VLOOKUP($A187,parlvotes_lh!$A$11:$ZZ$200,86,FALSE)))</f>
        <v/>
      </c>
      <c r="O187" s="194" t="str">
        <f>IF(ISERROR(VLOOKUP($A187,parlvotes_lh!$A$11:$ZZ$200,106,FALSE))=TRUE,"",IF(VLOOKUP($A187,parlvotes_lh!$A$11:$ZZ$200,106,FALSE)=0,"",VLOOKUP($A187,parlvotes_lh!$A$11:$ZZ$200,106,FALSE)))</f>
        <v/>
      </c>
      <c r="P187" s="194" t="str">
        <f>IF(ISERROR(VLOOKUP($A187,parlvotes_lh!$A$11:$ZZ$200,126,FALSE))=TRUE,"",IF(VLOOKUP($A187,parlvotes_lh!$A$11:$ZZ$200,126,FALSE)=0,"",VLOOKUP($A187,parlvotes_lh!$A$11:$ZZ$200,126,FALSE)))</f>
        <v/>
      </c>
      <c r="Q187" s="195" t="str">
        <f>IF(ISERROR(VLOOKUP($A187,parlvotes_lh!$A$11:$ZZ$200,146,FALSE))=TRUE,"",IF(VLOOKUP($A187,parlvotes_lh!$A$11:$ZZ$200,146,FALSE)=0,"",VLOOKUP($A187,parlvotes_lh!$A$11:$ZZ$200,146,FALSE)))</f>
        <v/>
      </c>
      <c r="R187" s="195" t="str">
        <f>IF(ISERROR(VLOOKUP($A187,parlvotes_lh!$A$11:$ZZ$200,166,FALSE))=TRUE,"",IF(VLOOKUP($A187,parlvotes_lh!$A$11:$ZZ$200,166,FALSE)=0,"",VLOOKUP($A187,parlvotes_lh!$A$11:$ZZ$200,166,FALSE)))</f>
        <v/>
      </c>
      <c r="S187" s="195" t="str">
        <f>IF(ISERROR(VLOOKUP($A187,parlvotes_lh!$A$11:$ZZ$200,186,FALSE))=TRUE,"",IF(VLOOKUP($A187,parlvotes_lh!$A$11:$ZZ$200,186,FALSE)=0,"",VLOOKUP($A187,parlvotes_lh!$A$11:$ZZ$200,186,FALSE)))</f>
        <v/>
      </c>
      <c r="T187" s="195" t="str">
        <f>IF(ISERROR(VLOOKUP($A187,parlvotes_lh!$A$11:$ZZ$200,206,FALSE))=TRUE,"",IF(VLOOKUP($A187,parlvotes_lh!$A$11:$ZZ$200,206,FALSE)=0,"",VLOOKUP($A187,parlvotes_lh!$A$11:$ZZ$200,206,FALSE)))</f>
        <v/>
      </c>
      <c r="U187" s="195" t="str">
        <f>IF(ISERROR(VLOOKUP($A187,parlvotes_lh!$A$11:$ZZ$200,226,FALSE))=TRUE,"",IF(VLOOKUP($A187,parlvotes_lh!$A$11:$ZZ$200,226,FALSE)=0,"",VLOOKUP($A187,parlvotes_lh!$A$11:$ZZ$200,226,FALSE)))</f>
        <v/>
      </c>
      <c r="V187" s="195" t="str">
        <f>IF(ISERROR(VLOOKUP($A187,parlvotes_lh!$A$11:$ZZ$200,246,FALSE))=TRUE,"",IF(VLOOKUP($A187,parlvotes_lh!$A$11:$ZZ$200,246,FALSE)=0,"",VLOOKUP($A187,parlvotes_lh!$A$11:$ZZ$200,246,FALSE)))</f>
        <v/>
      </c>
      <c r="W187" s="195" t="str">
        <f>IF(ISERROR(VLOOKUP($A187,parlvotes_lh!$A$11:$ZZ$200,266,FALSE))=TRUE,"",IF(VLOOKUP($A187,parlvotes_lh!$A$11:$ZZ$200,266,FALSE)=0,"",VLOOKUP($A187,parlvotes_lh!$A$11:$ZZ$200,266,FALSE)))</f>
        <v/>
      </c>
      <c r="X187" s="195" t="str">
        <f>IF(ISERROR(VLOOKUP($A187,parlvotes_lh!$A$11:$ZZ$200,286,FALSE))=TRUE,"",IF(VLOOKUP($A187,parlvotes_lh!$A$11:$ZZ$200,286,FALSE)=0,"",VLOOKUP($A187,parlvotes_lh!$A$11:$ZZ$200,286,FALSE)))</f>
        <v/>
      </c>
      <c r="Y187" s="195" t="str">
        <f>IF(ISERROR(VLOOKUP($A187,parlvotes_lh!$A$11:$ZZ$200,306,FALSE))=TRUE,"",IF(VLOOKUP($A187,parlvotes_lh!$A$11:$ZZ$200,306,FALSE)=0,"",VLOOKUP($A187,parlvotes_lh!$A$11:$ZZ$200,306,FALSE)))</f>
        <v/>
      </c>
      <c r="Z187" s="195" t="str">
        <f>IF(ISERROR(VLOOKUP($A187,parlvotes_lh!$A$11:$ZZ$200,326,FALSE))=TRUE,"",IF(VLOOKUP($A187,parlvotes_lh!$A$11:$ZZ$200,326,FALSE)=0,"",VLOOKUP($A187,parlvotes_lh!$A$11:$ZZ$200,326,FALSE)))</f>
        <v/>
      </c>
      <c r="AA187" s="195" t="str">
        <f>IF(ISERROR(VLOOKUP($A187,parlvotes_lh!$A$11:$ZZ$200,346,FALSE))=TRUE,"",IF(VLOOKUP($A187,parlvotes_lh!$A$11:$ZZ$200,346,FALSE)=0,"",VLOOKUP($A187,parlvotes_lh!$A$11:$ZZ$200,346,FALSE)))</f>
        <v/>
      </c>
      <c r="AB187" s="195" t="str">
        <f>IF(ISERROR(VLOOKUP($A187,parlvotes_lh!$A$11:$ZZ$200,366,FALSE))=TRUE,"",IF(VLOOKUP($A187,parlvotes_lh!$A$11:$ZZ$200,366,FALSE)=0,"",VLOOKUP($A187,parlvotes_lh!$A$11:$ZZ$200,366,FALSE)))</f>
        <v/>
      </c>
      <c r="AC187" s="195" t="str">
        <f>IF(ISERROR(VLOOKUP($A187,parlvotes_lh!$A$11:$ZZ$200,386,FALSE))=TRUE,"",IF(VLOOKUP($A187,parlvotes_lh!$A$11:$ZZ$200,386,FALSE)=0,"",VLOOKUP($A187,parlvotes_lh!$A$11:$ZZ$200,386,FALSE)))</f>
        <v/>
      </c>
    </row>
    <row r="188" spans="1:29" ht="13.5" customHeight="1">
      <c r="A188" s="189"/>
      <c r="B188" s="101" t="str">
        <f>IF(A188="","",MID(info_weblinks!$C$3,32,3))</f>
        <v/>
      </c>
      <c r="C188" s="101" t="str">
        <f>IF(info_parties!G188="","",info_parties!G188)</f>
        <v/>
      </c>
      <c r="D188" s="101" t="str">
        <f>IF(info_parties!K188="","",info_parties!K188)</f>
        <v/>
      </c>
      <c r="E188" s="101" t="str">
        <f>IF(info_parties!H188="","",info_parties!H188)</f>
        <v/>
      </c>
      <c r="F188" s="190" t="str">
        <f t="shared" si="20"/>
        <v/>
      </c>
      <c r="G188" s="191" t="str">
        <f t="shared" si="21"/>
        <v/>
      </c>
      <c r="H188" s="192" t="str">
        <f t="shared" si="22"/>
        <v/>
      </c>
      <c r="I188" s="193" t="str">
        <f t="shared" si="23"/>
        <v/>
      </c>
      <c r="J188" s="194" t="str">
        <f>IF(ISERROR(VLOOKUP($A188,parlvotes_lh!$A$11:$ZZ$200,6,FALSE))=TRUE,"",IF(VLOOKUP($A188,parlvotes_lh!$A$11:$ZZ$200,6,FALSE)=0,"",VLOOKUP($A188,parlvotes_lh!$A$11:$ZZ$200,6,FALSE)))</f>
        <v/>
      </c>
      <c r="K188" s="194" t="str">
        <f>IF(ISERROR(VLOOKUP($A188,parlvotes_lh!$A$11:$ZZ$200,26,FALSE))=TRUE,"",IF(VLOOKUP($A188,parlvotes_lh!$A$11:$ZZ$200,26,FALSE)=0,"",VLOOKUP($A188,parlvotes_lh!$A$11:$ZZ$200,26,FALSE)))</f>
        <v/>
      </c>
      <c r="L188" s="194" t="str">
        <f>IF(ISERROR(VLOOKUP($A188,parlvotes_lh!$A$11:$ZZ$200,46,FALSE))=TRUE,"",IF(VLOOKUP($A188,parlvotes_lh!$A$11:$ZZ$200,46,FALSE)=0,"",VLOOKUP($A188,parlvotes_lh!$A$11:$ZZ$200,46,FALSE)))</f>
        <v/>
      </c>
      <c r="M188" s="194" t="str">
        <f>IF(ISERROR(VLOOKUP($A188,parlvotes_lh!$A$11:$ZZ$200,66,FALSE))=TRUE,"",IF(VLOOKUP($A188,parlvotes_lh!$A$11:$ZZ$200,66,FALSE)=0,"",VLOOKUP($A188,parlvotes_lh!$A$11:$ZZ$200,66,FALSE)))</f>
        <v/>
      </c>
      <c r="N188" s="194" t="str">
        <f>IF(ISERROR(VLOOKUP($A188,parlvotes_lh!$A$11:$ZZ$200,86,FALSE))=TRUE,"",IF(VLOOKUP($A188,parlvotes_lh!$A$11:$ZZ$200,86,FALSE)=0,"",VLOOKUP($A188,parlvotes_lh!$A$11:$ZZ$200,86,FALSE)))</f>
        <v/>
      </c>
      <c r="O188" s="194" t="str">
        <f>IF(ISERROR(VLOOKUP($A188,parlvotes_lh!$A$11:$ZZ$200,106,FALSE))=TRUE,"",IF(VLOOKUP($A188,parlvotes_lh!$A$11:$ZZ$200,106,FALSE)=0,"",VLOOKUP($A188,parlvotes_lh!$A$11:$ZZ$200,106,FALSE)))</f>
        <v/>
      </c>
      <c r="P188" s="194" t="str">
        <f>IF(ISERROR(VLOOKUP($A188,parlvotes_lh!$A$11:$ZZ$200,126,FALSE))=TRUE,"",IF(VLOOKUP($A188,parlvotes_lh!$A$11:$ZZ$200,126,FALSE)=0,"",VLOOKUP($A188,parlvotes_lh!$A$11:$ZZ$200,126,FALSE)))</f>
        <v/>
      </c>
      <c r="Q188" s="195" t="str">
        <f>IF(ISERROR(VLOOKUP($A188,parlvotes_lh!$A$11:$ZZ$200,146,FALSE))=TRUE,"",IF(VLOOKUP($A188,parlvotes_lh!$A$11:$ZZ$200,146,FALSE)=0,"",VLOOKUP($A188,parlvotes_lh!$A$11:$ZZ$200,146,FALSE)))</f>
        <v/>
      </c>
      <c r="R188" s="195" t="str">
        <f>IF(ISERROR(VLOOKUP($A188,parlvotes_lh!$A$11:$ZZ$200,166,FALSE))=TRUE,"",IF(VLOOKUP($A188,parlvotes_lh!$A$11:$ZZ$200,166,FALSE)=0,"",VLOOKUP($A188,parlvotes_lh!$A$11:$ZZ$200,166,FALSE)))</f>
        <v/>
      </c>
      <c r="S188" s="195" t="str">
        <f>IF(ISERROR(VLOOKUP($A188,parlvotes_lh!$A$11:$ZZ$200,186,FALSE))=TRUE,"",IF(VLOOKUP($A188,parlvotes_lh!$A$11:$ZZ$200,186,FALSE)=0,"",VLOOKUP($A188,parlvotes_lh!$A$11:$ZZ$200,186,FALSE)))</f>
        <v/>
      </c>
      <c r="T188" s="195" t="str">
        <f>IF(ISERROR(VLOOKUP($A188,parlvotes_lh!$A$11:$ZZ$200,206,FALSE))=TRUE,"",IF(VLOOKUP($A188,parlvotes_lh!$A$11:$ZZ$200,206,FALSE)=0,"",VLOOKUP($A188,parlvotes_lh!$A$11:$ZZ$200,206,FALSE)))</f>
        <v/>
      </c>
      <c r="U188" s="195" t="str">
        <f>IF(ISERROR(VLOOKUP($A188,parlvotes_lh!$A$11:$ZZ$200,226,FALSE))=TRUE,"",IF(VLOOKUP($A188,parlvotes_lh!$A$11:$ZZ$200,226,FALSE)=0,"",VLOOKUP($A188,parlvotes_lh!$A$11:$ZZ$200,226,FALSE)))</f>
        <v/>
      </c>
      <c r="V188" s="195" t="str">
        <f>IF(ISERROR(VLOOKUP($A188,parlvotes_lh!$A$11:$ZZ$200,246,FALSE))=TRUE,"",IF(VLOOKUP($A188,parlvotes_lh!$A$11:$ZZ$200,246,FALSE)=0,"",VLOOKUP($A188,parlvotes_lh!$A$11:$ZZ$200,246,FALSE)))</f>
        <v/>
      </c>
      <c r="W188" s="195" t="str">
        <f>IF(ISERROR(VLOOKUP($A188,parlvotes_lh!$A$11:$ZZ$200,266,FALSE))=TRUE,"",IF(VLOOKUP($A188,parlvotes_lh!$A$11:$ZZ$200,266,FALSE)=0,"",VLOOKUP($A188,parlvotes_lh!$A$11:$ZZ$200,266,FALSE)))</f>
        <v/>
      </c>
      <c r="X188" s="195" t="str">
        <f>IF(ISERROR(VLOOKUP($A188,parlvotes_lh!$A$11:$ZZ$200,286,FALSE))=TRUE,"",IF(VLOOKUP($A188,parlvotes_lh!$A$11:$ZZ$200,286,FALSE)=0,"",VLOOKUP($A188,parlvotes_lh!$A$11:$ZZ$200,286,FALSE)))</f>
        <v/>
      </c>
      <c r="Y188" s="195" t="str">
        <f>IF(ISERROR(VLOOKUP($A188,parlvotes_lh!$A$11:$ZZ$200,306,FALSE))=TRUE,"",IF(VLOOKUP($A188,parlvotes_lh!$A$11:$ZZ$200,306,FALSE)=0,"",VLOOKUP($A188,parlvotes_lh!$A$11:$ZZ$200,306,FALSE)))</f>
        <v/>
      </c>
      <c r="Z188" s="195" t="str">
        <f>IF(ISERROR(VLOOKUP($A188,parlvotes_lh!$A$11:$ZZ$200,326,FALSE))=TRUE,"",IF(VLOOKUP($A188,parlvotes_lh!$A$11:$ZZ$200,326,FALSE)=0,"",VLOOKUP($A188,parlvotes_lh!$A$11:$ZZ$200,326,FALSE)))</f>
        <v/>
      </c>
      <c r="AA188" s="195" t="str">
        <f>IF(ISERROR(VLOOKUP($A188,parlvotes_lh!$A$11:$ZZ$200,346,FALSE))=TRUE,"",IF(VLOOKUP($A188,parlvotes_lh!$A$11:$ZZ$200,346,FALSE)=0,"",VLOOKUP($A188,parlvotes_lh!$A$11:$ZZ$200,346,FALSE)))</f>
        <v/>
      </c>
      <c r="AB188" s="195" t="str">
        <f>IF(ISERROR(VLOOKUP($A188,parlvotes_lh!$A$11:$ZZ$200,366,FALSE))=TRUE,"",IF(VLOOKUP($A188,parlvotes_lh!$A$11:$ZZ$200,366,FALSE)=0,"",VLOOKUP($A188,parlvotes_lh!$A$11:$ZZ$200,366,FALSE)))</f>
        <v/>
      </c>
      <c r="AC188" s="195" t="str">
        <f>IF(ISERROR(VLOOKUP($A188,parlvotes_lh!$A$11:$ZZ$200,386,FALSE))=TRUE,"",IF(VLOOKUP($A188,parlvotes_lh!$A$11:$ZZ$200,386,FALSE)=0,"",VLOOKUP($A188,parlvotes_lh!$A$11:$ZZ$200,386,FALSE)))</f>
        <v/>
      </c>
    </row>
    <row r="189" spans="1:29" ht="13.5" customHeight="1">
      <c r="A189" s="189"/>
      <c r="B189" s="101" t="str">
        <f>IF(A189="","",MID(info_weblinks!$C$3,32,3))</f>
        <v/>
      </c>
      <c r="C189" s="101" t="str">
        <f>IF(info_parties!G189="","",info_parties!G189)</f>
        <v/>
      </c>
      <c r="D189" s="101" t="str">
        <f>IF(info_parties!K189="","",info_parties!K189)</f>
        <v/>
      </c>
      <c r="E189" s="101" t="str">
        <f>IF(info_parties!H189="","",info_parties!H189)</f>
        <v/>
      </c>
      <c r="F189" s="190" t="str">
        <f t="shared" si="20"/>
        <v/>
      </c>
      <c r="G189" s="191" t="str">
        <f t="shared" si="21"/>
        <v/>
      </c>
      <c r="H189" s="192" t="str">
        <f t="shared" si="22"/>
        <v/>
      </c>
      <c r="I189" s="193" t="str">
        <f t="shared" si="23"/>
        <v/>
      </c>
      <c r="J189" s="194" t="str">
        <f>IF(ISERROR(VLOOKUP($A189,parlvotes_lh!$A$11:$ZZ$200,6,FALSE))=TRUE,"",IF(VLOOKUP($A189,parlvotes_lh!$A$11:$ZZ$200,6,FALSE)=0,"",VLOOKUP($A189,parlvotes_lh!$A$11:$ZZ$200,6,FALSE)))</f>
        <v/>
      </c>
      <c r="K189" s="194" t="str">
        <f>IF(ISERROR(VLOOKUP($A189,parlvotes_lh!$A$11:$ZZ$200,26,FALSE))=TRUE,"",IF(VLOOKUP($A189,parlvotes_lh!$A$11:$ZZ$200,26,FALSE)=0,"",VLOOKUP($A189,parlvotes_lh!$A$11:$ZZ$200,26,FALSE)))</f>
        <v/>
      </c>
      <c r="L189" s="194" t="str">
        <f>IF(ISERROR(VLOOKUP($A189,parlvotes_lh!$A$11:$ZZ$200,46,FALSE))=TRUE,"",IF(VLOOKUP($A189,parlvotes_lh!$A$11:$ZZ$200,46,FALSE)=0,"",VLOOKUP($A189,parlvotes_lh!$A$11:$ZZ$200,46,FALSE)))</f>
        <v/>
      </c>
      <c r="M189" s="194" t="str">
        <f>IF(ISERROR(VLOOKUP($A189,parlvotes_lh!$A$11:$ZZ$200,66,FALSE))=TRUE,"",IF(VLOOKUP($A189,parlvotes_lh!$A$11:$ZZ$200,66,FALSE)=0,"",VLOOKUP($A189,parlvotes_lh!$A$11:$ZZ$200,66,FALSE)))</f>
        <v/>
      </c>
      <c r="N189" s="194" t="str">
        <f>IF(ISERROR(VLOOKUP($A189,parlvotes_lh!$A$11:$ZZ$200,86,FALSE))=TRUE,"",IF(VLOOKUP($A189,parlvotes_lh!$A$11:$ZZ$200,86,FALSE)=0,"",VLOOKUP($A189,parlvotes_lh!$A$11:$ZZ$200,86,FALSE)))</f>
        <v/>
      </c>
      <c r="O189" s="194" t="str">
        <f>IF(ISERROR(VLOOKUP($A189,parlvotes_lh!$A$11:$ZZ$200,106,FALSE))=TRUE,"",IF(VLOOKUP($A189,parlvotes_lh!$A$11:$ZZ$200,106,FALSE)=0,"",VLOOKUP($A189,parlvotes_lh!$A$11:$ZZ$200,106,FALSE)))</f>
        <v/>
      </c>
      <c r="P189" s="194" t="str">
        <f>IF(ISERROR(VLOOKUP($A189,parlvotes_lh!$A$11:$ZZ$200,126,FALSE))=TRUE,"",IF(VLOOKUP($A189,parlvotes_lh!$A$11:$ZZ$200,126,FALSE)=0,"",VLOOKUP($A189,parlvotes_lh!$A$11:$ZZ$200,126,FALSE)))</f>
        <v/>
      </c>
      <c r="Q189" s="195" t="str">
        <f>IF(ISERROR(VLOOKUP($A189,parlvotes_lh!$A$11:$ZZ$200,146,FALSE))=TRUE,"",IF(VLOOKUP($A189,parlvotes_lh!$A$11:$ZZ$200,146,FALSE)=0,"",VLOOKUP($A189,parlvotes_lh!$A$11:$ZZ$200,146,FALSE)))</f>
        <v/>
      </c>
      <c r="R189" s="195" t="str">
        <f>IF(ISERROR(VLOOKUP($A189,parlvotes_lh!$A$11:$ZZ$200,166,FALSE))=TRUE,"",IF(VLOOKUP($A189,parlvotes_lh!$A$11:$ZZ$200,166,FALSE)=0,"",VLOOKUP($A189,parlvotes_lh!$A$11:$ZZ$200,166,FALSE)))</f>
        <v/>
      </c>
      <c r="S189" s="195" t="str">
        <f>IF(ISERROR(VLOOKUP($A189,parlvotes_lh!$A$11:$ZZ$200,186,FALSE))=TRUE,"",IF(VLOOKUP($A189,parlvotes_lh!$A$11:$ZZ$200,186,FALSE)=0,"",VLOOKUP($A189,parlvotes_lh!$A$11:$ZZ$200,186,FALSE)))</f>
        <v/>
      </c>
      <c r="T189" s="195" t="str">
        <f>IF(ISERROR(VLOOKUP($A189,parlvotes_lh!$A$11:$ZZ$200,206,FALSE))=TRUE,"",IF(VLOOKUP($A189,parlvotes_lh!$A$11:$ZZ$200,206,FALSE)=0,"",VLOOKUP($A189,parlvotes_lh!$A$11:$ZZ$200,206,FALSE)))</f>
        <v/>
      </c>
      <c r="U189" s="195" t="str">
        <f>IF(ISERROR(VLOOKUP($A189,parlvotes_lh!$A$11:$ZZ$200,226,FALSE))=TRUE,"",IF(VLOOKUP($A189,parlvotes_lh!$A$11:$ZZ$200,226,FALSE)=0,"",VLOOKUP($A189,parlvotes_lh!$A$11:$ZZ$200,226,FALSE)))</f>
        <v/>
      </c>
      <c r="V189" s="195" t="str">
        <f>IF(ISERROR(VLOOKUP($A189,parlvotes_lh!$A$11:$ZZ$200,246,FALSE))=TRUE,"",IF(VLOOKUP($A189,parlvotes_lh!$A$11:$ZZ$200,246,FALSE)=0,"",VLOOKUP($A189,parlvotes_lh!$A$11:$ZZ$200,246,FALSE)))</f>
        <v/>
      </c>
      <c r="W189" s="195" t="str">
        <f>IF(ISERROR(VLOOKUP($A189,parlvotes_lh!$A$11:$ZZ$200,266,FALSE))=TRUE,"",IF(VLOOKUP($A189,parlvotes_lh!$A$11:$ZZ$200,266,FALSE)=0,"",VLOOKUP($A189,parlvotes_lh!$A$11:$ZZ$200,266,FALSE)))</f>
        <v/>
      </c>
      <c r="X189" s="195" t="str">
        <f>IF(ISERROR(VLOOKUP($A189,parlvotes_lh!$A$11:$ZZ$200,286,FALSE))=TRUE,"",IF(VLOOKUP($A189,parlvotes_lh!$A$11:$ZZ$200,286,FALSE)=0,"",VLOOKUP($A189,parlvotes_lh!$A$11:$ZZ$200,286,FALSE)))</f>
        <v/>
      </c>
      <c r="Y189" s="195" t="str">
        <f>IF(ISERROR(VLOOKUP($A189,parlvotes_lh!$A$11:$ZZ$200,306,FALSE))=TRUE,"",IF(VLOOKUP($A189,parlvotes_lh!$A$11:$ZZ$200,306,FALSE)=0,"",VLOOKUP($A189,parlvotes_lh!$A$11:$ZZ$200,306,FALSE)))</f>
        <v/>
      </c>
      <c r="Z189" s="195" t="str">
        <f>IF(ISERROR(VLOOKUP($A189,parlvotes_lh!$A$11:$ZZ$200,326,FALSE))=TRUE,"",IF(VLOOKUP($A189,parlvotes_lh!$A$11:$ZZ$200,326,FALSE)=0,"",VLOOKUP($A189,parlvotes_lh!$A$11:$ZZ$200,326,FALSE)))</f>
        <v/>
      </c>
      <c r="AA189" s="195" t="str">
        <f>IF(ISERROR(VLOOKUP($A189,parlvotes_lh!$A$11:$ZZ$200,346,FALSE))=TRUE,"",IF(VLOOKUP($A189,parlvotes_lh!$A$11:$ZZ$200,346,FALSE)=0,"",VLOOKUP($A189,parlvotes_lh!$A$11:$ZZ$200,346,FALSE)))</f>
        <v/>
      </c>
      <c r="AB189" s="195" t="str">
        <f>IF(ISERROR(VLOOKUP($A189,parlvotes_lh!$A$11:$ZZ$200,366,FALSE))=TRUE,"",IF(VLOOKUP($A189,parlvotes_lh!$A$11:$ZZ$200,366,FALSE)=0,"",VLOOKUP($A189,parlvotes_lh!$A$11:$ZZ$200,366,FALSE)))</f>
        <v/>
      </c>
      <c r="AC189" s="195" t="str">
        <f>IF(ISERROR(VLOOKUP($A189,parlvotes_lh!$A$11:$ZZ$200,386,FALSE))=TRUE,"",IF(VLOOKUP($A189,parlvotes_lh!$A$11:$ZZ$200,386,FALSE)=0,"",VLOOKUP($A189,parlvotes_lh!$A$11:$ZZ$200,386,FALSE)))</f>
        <v/>
      </c>
    </row>
    <row r="190" spans="1:29" ht="13.5" customHeight="1">
      <c r="A190" s="189"/>
      <c r="B190" s="101" t="str">
        <f>IF(A190="","",MID(info_weblinks!$C$3,32,3))</f>
        <v/>
      </c>
      <c r="C190" s="101" t="str">
        <f>IF(info_parties!G190="","",info_parties!G190)</f>
        <v/>
      </c>
      <c r="D190" s="101" t="str">
        <f>IF(info_parties!K190="","",info_parties!K190)</f>
        <v/>
      </c>
      <c r="E190" s="101" t="str">
        <f>IF(info_parties!H190="","",info_parties!H190)</f>
        <v/>
      </c>
      <c r="F190" s="190" t="str">
        <f t="shared" si="20"/>
        <v/>
      </c>
      <c r="G190" s="191" t="str">
        <f t="shared" si="21"/>
        <v/>
      </c>
      <c r="H190" s="192" t="str">
        <f t="shared" si="22"/>
        <v/>
      </c>
      <c r="I190" s="193" t="str">
        <f t="shared" si="23"/>
        <v/>
      </c>
      <c r="J190" s="194" t="str">
        <f>IF(ISERROR(VLOOKUP($A190,parlvotes_lh!$A$11:$ZZ$200,6,FALSE))=TRUE,"",IF(VLOOKUP($A190,parlvotes_lh!$A$11:$ZZ$200,6,FALSE)=0,"",VLOOKUP($A190,parlvotes_lh!$A$11:$ZZ$200,6,FALSE)))</f>
        <v/>
      </c>
      <c r="K190" s="194" t="str">
        <f>IF(ISERROR(VLOOKUP($A190,parlvotes_lh!$A$11:$ZZ$200,26,FALSE))=TRUE,"",IF(VLOOKUP($A190,parlvotes_lh!$A$11:$ZZ$200,26,FALSE)=0,"",VLOOKUP($A190,parlvotes_lh!$A$11:$ZZ$200,26,FALSE)))</f>
        <v/>
      </c>
      <c r="L190" s="194" t="str">
        <f>IF(ISERROR(VLOOKUP($A190,parlvotes_lh!$A$11:$ZZ$200,46,FALSE))=TRUE,"",IF(VLOOKUP($A190,parlvotes_lh!$A$11:$ZZ$200,46,FALSE)=0,"",VLOOKUP($A190,parlvotes_lh!$A$11:$ZZ$200,46,FALSE)))</f>
        <v/>
      </c>
      <c r="M190" s="194" t="str">
        <f>IF(ISERROR(VLOOKUP($A190,parlvotes_lh!$A$11:$ZZ$200,66,FALSE))=TRUE,"",IF(VLOOKUP($A190,parlvotes_lh!$A$11:$ZZ$200,66,FALSE)=0,"",VLOOKUP($A190,parlvotes_lh!$A$11:$ZZ$200,66,FALSE)))</f>
        <v/>
      </c>
      <c r="N190" s="194" t="str">
        <f>IF(ISERROR(VLOOKUP($A190,parlvotes_lh!$A$11:$ZZ$200,86,FALSE))=TRUE,"",IF(VLOOKUP($A190,parlvotes_lh!$A$11:$ZZ$200,86,FALSE)=0,"",VLOOKUP($A190,parlvotes_lh!$A$11:$ZZ$200,86,FALSE)))</f>
        <v/>
      </c>
      <c r="O190" s="194" t="str">
        <f>IF(ISERROR(VLOOKUP($A190,parlvotes_lh!$A$11:$ZZ$200,106,FALSE))=TRUE,"",IF(VLOOKUP($A190,parlvotes_lh!$A$11:$ZZ$200,106,FALSE)=0,"",VLOOKUP($A190,parlvotes_lh!$A$11:$ZZ$200,106,FALSE)))</f>
        <v/>
      </c>
      <c r="P190" s="194" t="str">
        <f>IF(ISERROR(VLOOKUP($A190,parlvotes_lh!$A$11:$ZZ$200,126,FALSE))=TRUE,"",IF(VLOOKUP($A190,parlvotes_lh!$A$11:$ZZ$200,126,FALSE)=0,"",VLOOKUP($A190,parlvotes_lh!$A$11:$ZZ$200,126,FALSE)))</f>
        <v/>
      </c>
      <c r="Q190" s="195" t="str">
        <f>IF(ISERROR(VLOOKUP($A190,parlvotes_lh!$A$11:$ZZ$200,146,FALSE))=TRUE,"",IF(VLOOKUP($A190,parlvotes_lh!$A$11:$ZZ$200,146,FALSE)=0,"",VLOOKUP($A190,parlvotes_lh!$A$11:$ZZ$200,146,FALSE)))</f>
        <v/>
      </c>
      <c r="R190" s="195" t="str">
        <f>IF(ISERROR(VLOOKUP($A190,parlvotes_lh!$A$11:$ZZ$200,166,FALSE))=TRUE,"",IF(VLOOKUP($A190,parlvotes_lh!$A$11:$ZZ$200,166,FALSE)=0,"",VLOOKUP($A190,parlvotes_lh!$A$11:$ZZ$200,166,FALSE)))</f>
        <v/>
      </c>
      <c r="S190" s="195" t="str">
        <f>IF(ISERROR(VLOOKUP($A190,parlvotes_lh!$A$11:$ZZ$200,186,FALSE))=TRUE,"",IF(VLOOKUP($A190,parlvotes_lh!$A$11:$ZZ$200,186,FALSE)=0,"",VLOOKUP($A190,parlvotes_lh!$A$11:$ZZ$200,186,FALSE)))</f>
        <v/>
      </c>
      <c r="T190" s="195" t="str">
        <f>IF(ISERROR(VLOOKUP($A190,parlvotes_lh!$A$11:$ZZ$200,206,FALSE))=TRUE,"",IF(VLOOKUP($A190,parlvotes_lh!$A$11:$ZZ$200,206,FALSE)=0,"",VLOOKUP($A190,parlvotes_lh!$A$11:$ZZ$200,206,FALSE)))</f>
        <v/>
      </c>
      <c r="U190" s="195" t="str">
        <f>IF(ISERROR(VLOOKUP($A190,parlvotes_lh!$A$11:$ZZ$200,226,FALSE))=TRUE,"",IF(VLOOKUP($A190,parlvotes_lh!$A$11:$ZZ$200,226,FALSE)=0,"",VLOOKUP($A190,parlvotes_lh!$A$11:$ZZ$200,226,FALSE)))</f>
        <v/>
      </c>
      <c r="V190" s="195" t="str">
        <f>IF(ISERROR(VLOOKUP($A190,parlvotes_lh!$A$11:$ZZ$200,246,FALSE))=TRUE,"",IF(VLOOKUP($A190,parlvotes_lh!$A$11:$ZZ$200,246,FALSE)=0,"",VLOOKUP($A190,parlvotes_lh!$A$11:$ZZ$200,246,FALSE)))</f>
        <v/>
      </c>
      <c r="W190" s="195" t="str">
        <f>IF(ISERROR(VLOOKUP($A190,parlvotes_lh!$A$11:$ZZ$200,266,FALSE))=TRUE,"",IF(VLOOKUP($A190,parlvotes_lh!$A$11:$ZZ$200,266,FALSE)=0,"",VLOOKUP($A190,parlvotes_lh!$A$11:$ZZ$200,266,FALSE)))</f>
        <v/>
      </c>
      <c r="X190" s="195" t="str">
        <f>IF(ISERROR(VLOOKUP($A190,parlvotes_lh!$A$11:$ZZ$200,286,FALSE))=TRUE,"",IF(VLOOKUP($A190,parlvotes_lh!$A$11:$ZZ$200,286,FALSE)=0,"",VLOOKUP($A190,parlvotes_lh!$A$11:$ZZ$200,286,FALSE)))</f>
        <v/>
      </c>
      <c r="Y190" s="195" t="str">
        <f>IF(ISERROR(VLOOKUP($A190,parlvotes_lh!$A$11:$ZZ$200,306,FALSE))=TRUE,"",IF(VLOOKUP($A190,parlvotes_lh!$A$11:$ZZ$200,306,FALSE)=0,"",VLOOKUP($A190,parlvotes_lh!$A$11:$ZZ$200,306,FALSE)))</f>
        <v/>
      </c>
      <c r="Z190" s="195" t="str">
        <f>IF(ISERROR(VLOOKUP($A190,parlvotes_lh!$A$11:$ZZ$200,326,FALSE))=TRUE,"",IF(VLOOKUP($A190,parlvotes_lh!$A$11:$ZZ$200,326,FALSE)=0,"",VLOOKUP($A190,parlvotes_lh!$A$11:$ZZ$200,326,FALSE)))</f>
        <v/>
      </c>
      <c r="AA190" s="195" t="str">
        <f>IF(ISERROR(VLOOKUP($A190,parlvotes_lh!$A$11:$ZZ$200,346,FALSE))=TRUE,"",IF(VLOOKUP($A190,parlvotes_lh!$A$11:$ZZ$200,346,FALSE)=0,"",VLOOKUP($A190,parlvotes_lh!$A$11:$ZZ$200,346,FALSE)))</f>
        <v/>
      </c>
      <c r="AB190" s="195" t="str">
        <f>IF(ISERROR(VLOOKUP($A190,parlvotes_lh!$A$11:$ZZ$200,366,FALSE))=TRUE,"",IF(VLOOKUP($A190,parlvotes_lh!$A$11:$ZZ$200,366,FALSE)=0,"",VLOOKUP($A190,parlvotes_lh!$A$11:$ZZ$200,366,FALSE)))</f>
        <v/>
      </c>
      <c r="AC190" s="195" t="str">
        <f>IF(ISERROR(VLOOKUP($A190,parlvotes_lh!$A$11:$ZZ$200,386,FALSE))=TRUE,"",IF(VLOOKUP($A190,parlvotes_lh!$A$11:$ZZ$200,386,FALSE)=0,"",VLOOKUP($A190,parlvotes_lh!$A$11:$ZZ$200,386,FALSE)))</f>
        <v/>
      </c>
    </row>
    <row r="191" spans="1:29" ht="13.5" customHeight="1">
      <c r="A191" s="189"/>
      <c r="B191" s="101" t="str">
        <f>IF(A191="","",MID(info_weblinks!$C$3,32,3))</f>
        <v/>
      </c>
      <c r="C191" s="101" t="str">
        <f>IF(info_parties!G191="","",info_parties!G191)</f>
        <v/>
      </c>
      <c r="D191" s="101" t="str">
        <f>IF(info_parties!K191="","",info_parties!K191)</f>
        <v/>
      </c>
      <c r="E191" s="101" t="str">
        <f>IF(info_parties!H191="","",info_parties!H191)</f>
        <v/>
      </c>
      <c r="F191" s="190" t="str">
        <f t="shared" si="20"/>
        <v/>
      </c>
      <c r="G191" s="191" t="str">
        <f t="shared" si="21"/>
        <v/>
      </c>
      <c r="H191" s="192" t="str">
        <f t="shared" si="22"/>
        <v/>
      </c>
      <c r="I191" s="193" t="str">
        <f t="shared" si="23"/>
        <v/>
      </c>
      <c r="J191" s="194" t="str">
        <f>IF(ISERROR(VLOOKUP($A191,parlvotes_lh!$A$11:$ZZ$200,6,FALSE))=TRUE,"",IF(VLOOKUP($A191,parlvotes_lh!$A$11:$ZZ$200,6,FALSE)=0,"",VLOOKUP($A191,parlvotes_lh!$A$11:$ZZ$200,6,FALSE)))</f>
        <v/>
      </c>
      <c r="K191" s="194" t="str">
        <f>IF(ISERROR(VLOOKUP($A191,parlvotes_lh!$A$11:$ZZ$200,26,FALSE))=TRUE,"",IF(VLOOKUP($A191,parlvotes_lh!$A$11:$ZZ$200,26,FALSE)=0,"",VLOOKUP($A191,parlvotes_lh!$A$11:$ZZ$200,26,FALSE)))</f>
        <v/>
      </c>
      <c r="L191" s="194" t="str">
        <f>IF(ISERROR(VLOOKUP($A191,parlvotes_lh!$A$11:$ZZ$200,46,FALSE))=TRUE,"",IF(VLOOKUP($A191,parlvotes_lh!$A$11:$ZZ$200,46,FALSE)=0,"",VLOOKUP($A191,parlvotes_lh!$A$11:$ZZ$200,46,FALSE)))</f>
        <v/>
      </c>
      <c r="M191" s="194" t="str">
        <f>IF(ISERROR(VLOOKUP($A191,parlvotes_lh!$A$11:$ZZ$200,66,FALSE))=TRUE,"",IF(VLOOKUP($A191,parlvotes_lh!$A$11:$ZZ$200,66,FALSE)=0,"",VLOOKUP($A191,parlvotes_lh!$A$11:$ZZ$200,66,FALSE)))</f>
        <v/>
      </c>
      <c r="N191" s="194" t="str">
        <f>IF(ISERROR(VLOOKUP($A191,parlvotes_lh!$A$11:$ZZ$200,86,FALSE))=TRUE,"",IF(VLOOKUP($A191,parlvotes_lh!$A$11:$ZZ$200,86,FALSE)=0,"",VLOOKUP($A191,parlvotes_lh!$A$11:$ZZ$200,86,FALSE)))</f>
        <v/>
      </c>
      <c r="O191" s="194" t="str">
        <f>IF(ISERROR(VLOOKUP($A191,parlvotes_lh!$A$11:$ZZ$200,106,FALSE))=TRUE,"",IF(VLOOKUP($A191,parlvotes_lh!$A$11:$ZZ$200,106,FALSE)=0,"",VLOOKUP($A191,parlvotes_lh!$A$11:$ZZ$200,106,FALSE)))</f>
        <v/>
      </c>
      <c r="P191" s="194" t="str">
        <f>IF(ISERROR(VLOOKUP($A191,parlvotes_lh!$A$11:$ZZ$200,126,FALSE))=TRUE,"",IF(VLOOKUP($A191,parlvotes_lh!$A$11:$ZZ$200,126,FALSE)=0,"",VLOOKUP($A191,parlvotes_lh!$A$11:$ZZ$200,126,FALSE)))</f>
        <v/>
      </c>
      <c r="Q191" s="195" t="str">
        <f>IF(ISERROR(VLOOKUP($A191,parlvotes_lh!$A$11:$ZZ$200,146,FALSE))=TRUE,"",IF(VLOOKUP($A191,parlvotes_lh!$A$11:$ZZ$200,146,FALSE)=0,"",VLOOKUP($A191,parlvotes_lh!$A$11:$ZZ$200,146,FALSE)))</f>
        <v/>
      </c>
      <c r="R191" s="195" t="str">
        <f>IF(ISERROR(VLOOKUP($A191,parlvotes_lh!$A$11:$ZZ$200,166,FALSE))=TRUE,"",IF(VLOOKUP($A191,parlvotes_lh!$A$11:$ZZ$200,166,FALSE)=0,"",VLOOKUP($A191,parlvotes_lh!$A$11:$ZZ$200,166,FALSE)))</f>
        <v/>
      </c>
      <c r="S191" s="195" t="str">
        <f>IF(ISERROR(VLOOKUP($A191,parlvotes_lh!$A$11:$ZZ$200,186,FALSE))=TRUE,"",IF(VLOOKUP($A191,parlvotes_lh!$A$11:$ZZ$200,186,FALSE)=0,"",VLOOKUP($A191,parlvotes_lh!$A$11:$ZZ$200,186,FALSE)))</f>
        <v/>
      </c>
      <c r="T191" s="195" t="str">
        <f>IF(ISERROR(VLOOKUP($A191,parlvotes_lh!$A$11:$ZZ$200,206,FALSE))=TRUE,"",IF(VLOOKUP($A191,parlvotes_lh!$A$11:$ZZ$200,206,FALSE)=0,"",VLOOKUP($A191,parlvotes_lh!$A$11:$ZZ$200,206,FALSE)))</f>
        <v/>
      </c>
      <c r="U191" s="195" t="str">
        <f>IF(ISERROR(VLOOKUP($A191,parlvotes_lh!$A$11:$ZZ$200,226,FALSE))=TRUE,"",IF(VLOOKUP($A191,parlvotes_lh!$A$11:$ZZ$200,226,FALSE)=0,"",VLOOKUP($A191,parlvotes_lh!$A$11:$ZZ$200,226,FALSE)))</f>
        <v/>
      </c>
      <c r="V191" s="195" t="str">
        <f>IF(ISERROR(VLOOKUP($A191,parlvotes_lh!$A$11:$ZZ$200,246,FALSE))=TRUE,"",IF(VLOOKUP($A191,parlvotes_lh!$A$11:$ZZ$200,246,FALSE)=0,"",VLOOKUP($A191,parlvotes_lh!$A$11:$ZZ$200,246,FALSE)))</f>
        <v/>
      </c>
      <c r="W191" s="195" t="str">
        <f>IF(ISERROR(VLOOKUP($A191,parlvotes_lh!$A$11:$ZZ$200,266,FALSE))=TRUE,"",IF(VLOOKUP($A191,parlvotes_lh!$A$11:$ZZ$200,266,FALSE)=0,"",VLOOKUP($A191,parlvotes_lh!$A$11:$ZZ$200,266,FALSE)))</f>
        <v/>
      </c>
      <c r="X191" s="195" t="str">
        <f>IF(ISERROR(VLOOKUP($A191,parlvotes_lh!$A$11:$ZZ$200,286,FALSE))=TRUE,"",IF(VLOOKUP($A191,parlvotes_lh!$A$11:$ZZ$200,286,FALSE)=0,"",VLOOKUP($A191,parlvotes_lh!$A$11:$ZZ$200,286,FALSE)))</f>
        <v/>
      </c>
      <c r="Y191" s="195" t="str">
        <f>IF(ISERROR(VLOOKUP($A191,parlvotes_lh!$A$11:$ZZ$200,306,FALSE))=TRUE,"",IF(VLOOKUP($A191,parlvotes_lh!$A$11:$ZZ$200,306,FALSE)=0,"",VLOOKUP($A191,parlvotes_lh!$A$11:$ZZ$200,306,FALSE)))</f>
        <v/>
      </c>
      <c r="Z191" s="195" t="str">
        <f>IF(ISERROR(VLOOKUP($A191,parlvotes_lh!$A$11:$ZZ$200,326,FALSE))=TRUE,"",IF(VLOOKUP($A191,parlvotes_lh!$A$11:$ZZ$200,326,FALSE)=0,"",VLOOKUP($A191,parlvotes_lh!$A$11:$ZZ$200,326,FALSE)))</f>
        <v/>
      </c>
      <c r="AA191" s="195" t="str">
        <f>IF(ISERROR(VLOOKUP($A191,parlvotes_lh!$A$11:$ZZ$200,346,FALSE))=TRUE,"",IF(VLOOKUP($A191,parlvotes_lh!$A$11:$ZZ$200,346,FALSE)=0,"",VLOOKUP($A191,parlvotes_lh!$A$11:$ZZ$200,346,FALSE)))</f>
        <v/>
      </c>
      <c r="AB191" s="195" t="str">
        <f>IF(ISERROR(VLOOKUP($A191,parlvotes_lh!$A$11:$ZZ$200,366,FALSE))=TRUE,"",IF(VLOOKUP($A191,parlvotes_lh!$A$11:$ZZ$200,366,FALSE)=0,"",VLOOKUP($A191,parlvotes_lh!$A$11:$ZZ$200,366,FALSE)))</f>
        <v/>
      </c>
      <c r="AC191" s="195" t="str">
        <f>IF(ISERROR(VLOOKUP($A191,parlvotes_lh!$A$11:$ZZ$200,386,FALSE))=TRUE,"",IF(VLOOKUP($A191,parlvotes_lh!$A$11:$ZZ$200,386,FALSE)=0,"",VLOOKUP($A191,parlvotes_lh!$A$11:$ZZ$200,386,FALSE)))</f>
        <v/>
      </c>
    </row>
    <row r="192" spans="1:29" ht="13.5" customHeight="1">
      <c r="A192" s="189"/>
      <c r="B192" s="101" t="str">
        <f>IF(A192="","",MID(info_weblinks!$C$3,32,3))</f>
        <v/>
      </c>
      <c r="C192" s="101" t="str">
        <f>IF(info_parties!G192="","",info_parties!G192)</f>
        <v/>
      </c>
      <c r="D192" s="101" t="str">
        <f>IF(info_parties!K192="","",info_parties!K192)</f>
        <v/>
      </c>
      <c r="E192" s="101" t="str">
        <f>IF(info_parties!H192="","",info_parties!H192)</f>
        <v/>
      </c>
      <c r="F192" s="190" t="str">
        <f t="shared" si="20"/>
        <v/>
      </c>
      <c r="G192" s="191" t="str">
        <f t="shared" si="21"/>
        <v/>
      </c>
      <c r="H192" s="192" t="str">
        <f t="shared" si="22"/>
        <v/>
      </c>
      <c r="I192" s="193" t="str">
        <f t="shared" si="23"/>
        <v/>
      </c>
      <c r="J192" s="194" t="str">
        <f>IF(ISERROR(VLOOKUP($A192,parlvotes_lh!$A$11:$ZZ$200,6,FALSE))=TRUE,"",IF(VLOOKUP($A192,parlvotes_lh!$A$11:$ZZ$200,6,FALSE)=0,"",VLOOKUP($A192,parlvotes_lh!$A$11:$ZZ$200,6,FALSE)))</f>
        <v/>
      </c>
      <c r="K192" s="194" t="str">
        <f>IF(ISERROR(VLOOKUP($A192,parlvotes_lh!$A$11:$ZZ$200,26,FALSE))=TRUE,"",IF(VLOOKUP($A192,parlvotes_lh!$A$11:$ZZ$200,26,FALSE)=0,"",VLOOKUP($A192,parlvotes_lh!$A$11:$ZZ$200,26,FALSE)))</f>
        <v/>
      </c>
      <c r="L192" s="194" t="str">
        <f>IF(ISERROR(VLOOKUP($A192,parlvotes_lh!$A$11:$ZZ$200,46,FALSE))=TRUE,"",IF(VLOOKUP($A192,parlvotes_lh!$A$11:$ZZ$200,46,FALSE)=0,"",VLOOKUP($A192,parlvotes_lh!$A$11:$ZZ$200,46,FALSE)))</f>
        <v/>
      </c>
      <c r="M192" s="194" t="str">
        <f>IF(ISERROR(VLOOKUP($A192,parlvotes_lh!$A$11:$ZZ$200,66,FALSE))=TRUE,"",IF(VLOOKUP($A192,parlvotes_lh!$A$11:$ZZ$200,66,FALSE)=0,"",VLOOKUP($A192,parlvotes_lh!$A$11:$ZZ$200,66,FALSE)))</f>
        <v/>
      </c>
      <c r="N192" s="194" t="str">
        <f>IF(ISERROR(VLOOKUP($A192,parlvotes_lh!$A$11:$ZZ$200,86,FALSE))=TRUE,"",IF(VLOOKUP($A192,parlvotes_lh!$A$11:$ZZ$200,86,FALSE)=0,"",VLOOKUP($A192,parlvotes_lh!$A$11:$ZZ$200,86,FALSE)))</f>
        <v/>
      </c>
      <c r="O192" s="194" t="str">
        <f>IF(ISERROR(VLOOKUP($A192,parlvotes_lh!$A$11:$ZZ$200,106,FALSE))=TRUE,"",IF(VLOOKUP($A192,parlvotes_lh!$A$11:$ZZ$200,106,FALSE)=0,"",VLOOKUP($A192,parlvotes_lh!$A$11:$ZZ$200,106,FALSE)))</f>
        <v/>
      </c>
      <c r="P192" s="194" t="str">
        <f>IF(ISERROR(VLOOKUP($A192,parlvotes_lh!$A$11:$ZZ$200,126,FALSE))=TRUE,"",IF(VLOOKUP($A192,parlvotes_lh!$A$11:$ZZ$200,126,FALSE)=0,"",VLOOKUP($A192,parlvotes_lh!$A$11:$ZZ$200,126,FALSE)))</f>
        <v/>
      </c>
      <c r="Q192" s="195" t="str">
        <f>IF(ISERROR(VLOOKUP($A192,parlvotes_lh!$A$11:$ZZ$200,146,FALSE))=TRUE,"",IF(VLOOKUP($A192,parlvotes_lh!$A$11:$ZZ$200,146,FALSE)=0,"",VLOOKUP($A192,parlvotes_lh!$A$11:$ZZ$200,146,FALSE)))</f>
        <v/>
      </c>
      <c r="R192" s="195" t="str">
        <f>IF(ISERROR(VLOOKUP($A192,parlvotes_lh!$A$11:$ZZ$200,166,FALSE))=TRUE,"",IF(VLOOKUP($A192,parlvotes_lh!$A$11:$ZZ$200,166,FALSE)=0,"",VLOOKUP($A192,parlvotes_lh!$A$11:$ZZ$200,166,FALSE)))</f>
        <v/>
      </c>
      <c r="S192" s="195" t="str">
        <f>IF(ISERROR(VLOOKUP($A192,parlvotes_lh!$A$11:$ZZ$200,186,FALSE))=TRUE,"",IF(VLOOKUP($A192,parlvotes_lh!$A$11:$ZZ$200,186,FALSE)=0,"",VLOOKUP($A192,parlvotes_lh!$A$11:$ZZ$200,186,FALSE)))</f>
        <v/>
      </c>
      <c r="T192" s="195" t="str">
        <f>IF(ISERROR(VLOOKUP($A192,parlvotes_lh!$A$11:$ZZ$200,206,FALSE))=TRUE,"",IF(VLOOKUP($A192,parlvotes_lh!$A$11:$ZZ$200,206,FALSE)=0,"",VLOOKUP($A192,parlvotes_lh!$A$11:$ZZ$200,206,FALSE)))</f>
        <v/>
      </c>
      <c r="U192" s="195" t="str">
        <f>IF(ISERROR(VLOOKUP($A192,parlvotes_lh!$A$11:$ZZ$200,226,FALSE))=TRUE,"",IF(VLOOKUP($A192,parlvotes_lh!$A$11:$ZZ$200,226,FALSE)=0,"",VLOOKUP($A192,parlvotes_lh!$A$11:$ZZ$200,226,FALSE)))</f>
        <v/>
      </c>
      <c r="V192" s="195" t="str">
        <f>IF(ISERROR(VLOOKUP($A192,parlvotes_lh!$A$11:$ZZ$200,246,FALSE))=TRUE,"",IF(VLOOKUP($A192,parlvotes_lh!$A$11:$ZZ$200,246,FALSE)=0,"",VLOOKUP($A192,parlvotes_lh!$A$11:$ZZ$200,246,FALSE)))</f>
        <v/>
      </c>
      <c r="W192" s="195" t="str">
        <f>IF(ISERROR(VLOOKUP($A192,parlvotes_lh!$A$11:$ZZ$200,266,FALSE))=TRUE,"",IF(VLOOKUP($A192,parlvotes_lh!$A$11:$ZZ$200,266,FALSE)=0,"",VLOOKUP($A192,parlvotes_lh!$A$11:$ZZ$200,266,FALSE)))</f>
        <v/>
      </c>
      <c r="X192" s="195" t="str">
        <f>IF(ISERROR(VLOOKUP($A192,parlvotes_lh!$A$11:$ZZ$200,286,FALSE))=TRUE,"",IF(VLOOKUP($A192,parlvotes_lh!$A$11:$ZZ$200,286,FALSE)=0,"",VLOOKUP($A192,parlvotes_lh!$A$11:$ZZ$200,286,FALSE)))</f>
        <v/>
      </c>
      <c r="Y192" s="195" t="str">
        <f>IF(ISERROR(VLOOKUP($A192,parlvotes_lh!$A$11:$ZZ$200,306,FALSE))=TRUE,"",IF(VLOOKUP($A192,parlvotes_lh!$A$11:$ZZ$200,306,FALSE)=0,"",VLOOKUP($A192,parlvotes_lh!$A$11:$ZZ$200,306,FALSE)))</f>
        <v/>
      </c>
      <c r="Z192" s="195" t="str">
        <f>IF(ISERROR(VLOOKUP($A192,parlvotes_lh!$A$11:$ZZ$200,326,FALSE))=TRUE,"",IF(VLOOKUP($A192,parlvotes_lh!$A$11:$ZZ$200,326,FALSE)=0,"",VLOOKUP($A192,parlvotes_lh!$A$11:$ZZ$200,326,FALSE)))</f>
        <v/>
      </c>
      <c r="AA192" s="195" t="str">
        <f>IF(ISERROR(VLOOKUP($A192,parlvotes_lh!$A$11:$ZZ$200,346,FALSE))=TRUE,"",IF(VLOOKUP($A192,parlvotes_lh!$A$11:$ZZ$200,346,FALSE)=0,"",VLOOKUP($A192,parlvotes_lh!$A$11:$ZZ$200,346,FALSE)))</f>
        <v/>
      </c>
      <c r="AB192" s="195" t="str">
        <f>IF(ISERROR(VLOOKUP($A192,parlvotes_lh!$A$11:$ZZ$200,366,FALSE))=TRUE,"",IF(VLOOKUP($A192,parlvotes_lh!$A$11:$ZZ$200,366,FALSE)=0,"",VLOOKUP($A192,parlvotes_lh!$A$11:$ZZ$200,366,FALSE)))</f>
        <v/>
      </c>
      <c r="AC192" s="195" t="str">
        <f>IF(ISERROR(VLOOKUP($A192,parlvotes_lh!$A$11:$ZZ$200,386,FALSE))=TRUE,"",IF(VLOOKUP($A192,parlvotes_lh!$A$11:$ZZ$200,386,FALSE)=0,"",VLOOKUP($A192,parlvotes_lh!$A$11:$ZZ$200,386,FALSE)))</f>
        <v/>
      </c>
    </row>
    <row r="193" spans="1:29" ht="13.5" customHeight="1">
      <c r="A193" s="189"/>
      <c r="B193" s="101" t="str">
        <f>IF(A193="","",MID(info_weblinks!$C$3,32,3))</f>
        <v/>
      </c>
      <c r="C193" s="101" t="str">
        <f>IF(info_parties!G193="","",info_parties!G193)</f>
        <v/>
      </c>
      <c r="D193" s="101" t="str">
        <f>IF(info_parties!K193="","",info_parties!K193)</f>
        <v/>
      </c>
      <c r="E193" s="101" t="str">
        <f>IF(info_parties!H193="","",info_parties!H193)</f>
        <v/>
      </c>
      <c r="F193" s="190" t="str">
        <f t="shared" si="20"/>
        <v/>
      </c>
      <c r="G193" s="191" t="str">
        <f t="shared" si="21"/>
        <v/>
      </c>
      <c r="H193" s="192" t="str">
        <f t="shared" si="22"/>
        <v/>
      </c>
      <c r="I193" s="193" t="str">
        <f t="shared" si="23"/>
        <v/>
      </c>
      <c r="J193" s="194" t="str">
        <f>IF(ISERROR(VLOOKUP($A193,parlvotes_lh!$A$11:$ZZ$200,6,FALSE))=TRUE,"",IF(VLOOKUP($A193,parlvotes_lh!$A$11:$ZZ$200,6,FALSE)=0,"",VLOOKUP($A193,parlvotes_lh!$A$11:$ZZ$200,6,FALSE)))</f>
        <v/>
      </c>
      <c r="K193" s="194" t="str">
        <f>IF(ISERROR(VLOOKUP($A193,parlvotes_lh!$A$11:$ZZ$200,26,FALSE))=TRUE,"",IF(VLOOKUP($A193,parlvotes_lh!$A$11:$ZZ$200,26,FALSE)=0,"",VLOOKUP($A193,parlvotes_lh!$A$11:$ZZ$200,26,FALSE)))</f>
        <v/>
      </c>
      <c r="L193" s="194" t="str">
        <f>IF(ISERROR(VLOOKUP($A193,parlvotes_lh!$A$11:$ZZ$200,46,FALSE))=TRUE,"",IF(VLOOKUP($A193,parlvotes_lh!$A$11:$ZZ$200,46,FALSE)=0,"",VLOOKUP($A193,parlvotes_lh!$A$11:$ZZ$200,46,FALSE)))</f>
        <v/>
      </c>
      <c r="M193" s="194" t="str">
        <f>IF(ISERROR(VLOOKUP($A193,parlvotes_lh!$A$11:$ZZ$200,66,FALSE))=TRUE,"",IF(VLOOKUP($A193,parlvotes_lh!$A$11:$ZZ$200,66,FALSE)=0,"",VLOOKUP($A193,parlvotes_lh!$A$11:$ZZ$200,66,FALSE)))</f>
        <v/>
      </c>
      <c r="N193" s="194" t="str">
        <f>IF(ISERROR(VLOOKUP($A193,parlvotes_lh!$A$11:$ZZ$200,86,FALSE))=TRUE,"",IF(VLOOKUP($A193,parlvotes_lh!$A$11:$ZZ$200,86,FALSE)=0,"",VLOOKUP($A193,parlvotes_lh!$A$11:$ZZ$200,86,FALSE)))</f>
        <v/>
      </c>
      <c r="O193" s="194" t="str">
        <f>IF(ISERROR(VLOOKUP($A193,parlvotes_lh!$A$11:$ZZ$200,106,FALSE))=TRUE,"",IF(VLOOKUP($A193,parlvotes_lh!$A$11:$ZZ$200,106,FALSE)=0,"",VLOOKUP($A193,parlvotes_lh!$A$11:$ZZ$200,106,FALSE)))</f>
        <v/>
      </c>
      <c r="P193" s="194" t="str">
        <f>IF(ISERROR(VLOOKUP($A193,parlvotes_lh!$A$11:$ZZ$200,126,FALSE))=TRUE,"",IF(VLOOKUP($A193,parlvotes_lh!$A$11:$ZZ$200,126,FALSE)=0,"",VLOOKUP($A193,parlvotes_lh!$A$11:$ZZ$200,126,FALSE)))</f>
        <v/>
      </c>
      <c r="Q193" s="195" t="str">
        <f>IF(ISERROR(VLOOKUP($A193,parlvotes_lh!$A$11:$ZZ$200,146,FALSE))=TRUE,"",IF(VLOOKUP($A193,parlvotes_lh!$A$11:$ZZ$200,146,FALSE)=0,"",VLOOKUP($A193,parlvotes_lh!$A$11:$ZZ$200,146,FALSE)))</f>
        <v/>
      </c>
      <c r="R193" s="195" t="str">
        <f>IF(ISERROR(VLOOKUP($A193,parlvotes_lh!$A$11:$ZZ$200,166,FALSE))=TRUE,"",IF(VLOOKUP($A193,parlvotes_lh!$A$11:$ZZ$200,166,FALSE)=0,"",VLOOKUP($A193,parlvotes_lh!$A$11:$ZZ$200,166,FALSE)))</f>
        <v/>
      </c>
      <c r="S193" s="195" t="str">
        <f>IF(ISERROR(VLOOKUP($A193,parlvotes_lh!$A$11:$ZZ$200,186,FALSE))=TRUE,"",IF(VLOOKUP($A193,parlvotes_lh!$A$11:$ZZ$200,186,FALSE)=0,"",VLOOKUP($A193,parlvotes_lh!$A$11:$ZZ$200,186,FALSE)))</f>
        <v/>
      </c>
      <c r="T193" s="195" t="str">
        <f>IF(ISERROR(VLOOKUP($A193,parlvotes_lh!$A$11:$ZZ$200,206,FALSE))=TRUE,"",IF(VLOOKUP($A193,parlvotes_lh!$A$11:$ZZ$200,206,FALSE)=0,"",VLOOKUP($A193,parlvotes_lh!$A$11:$ZZ$200,206,FALSE)))</f>
        <v/>
      </c>
      <c r="U193" s="195" t="str">
        <f>IF(ISERROR(VLOOKUP($A193,parlvotes_lh!$A$11:$ZZ$200,226,FALSE))=TRUE,"",IF(VLOOKUP($A193,parlvotes_lh!$A$11:$ZZ$200,226,FALSE)=0,"",VLOOKUP($A193,parlvotes_lh!$A$11:$ZZ$200,226,FALSE)))</f>
        <v/>
      </c>
      <c r="V193" s="195" t="str">
        <f>IF(ISERROR(VLOOKUP($A193,parlvotes_lh!$A$11:$ZZ$200,246,FALSE))=TRUE,"",IF(VLOOKUP($A193,parlvotes_lh!$A$11:$ZZ$200,246,FALSE)=0,"",VLOOKUP($A193,parlvotes_lh!$A$11:$ZZ$200,246,FALSE)))</f>
        <v/>
      </c>
      <c r="W193" s="195" t="str">
        <f>IF(ISERROR(VLOOKUP($A193,parlvotes_lh!$A$11:$ZZ$200,266,FALSE))=TRUE,"",IF(VLOOKUP($A193,parlvotes_lh!$A$11:$ZZ$200,266,FALSE)=0,"",VLOOKUP($A193,parlvotes_lh!$A$11:$ZZ$200,266,FALSE)))</f>
        <v/>
      </c>
      <c r="X193" s="195" t="str">
        <f>IF(ISERROR(VLOOKUP($A193,parlvotes_lh!$A$11:$ZZ$200,286,FALSE))=TRUE,"",IF(VLOOKUP($A193,parlvotes_lh!$A$11:$ZZ$200,286,FALSE)=0,"",VLOOKUP($A193,parlvotes_lh!$A$11:$ZZ$200,286,FALSE)))</f>
        <v/>
      </c>
      <c r="Y193" s="195" t="str">
        <f>IF(ISERROR(VLOOKUP($A193,parlvotes_lh!$A$11:$ZZ$200,306,FALSE))=TRUE,"",IF(VLOOKUP($A193,parlvotes_lh!$A$11:$ZZ$200,306,FALSE)=0,"",VLOOKUP($A193,parlvotes_lh!$A$11:$ZZ$200,306,FALSE)))</f>
        <v/>
      </c>
      <c r="Z193" s="195" t="str">
        <f>IF(ISERROR(VLOOKUP($A193,parlvotes_lh!$A$11:$ZZ$200,326,FALSE))=TRUE,"",IF(VLOOKUP($A193,parlvotes_lh!$A$11:$ZZ$200,326,FALSE)=0,"",VLOOKUP($A193,parlvotes_lh!$A$11:$ZZ$200,326,FALSE)))</f>
        <v/>
      </c>
      <c r="AA193" s="195" t="str">
        <f>IF(ISERROR(VLOOKUP($A193,parlvotes_lh!$A$11:$ZZ$200,346,FALSE))=TRUE,"",IF(VLOOKUP($A193,parlvotes_lh!$A$11:$ZZ$200,346,FALSE)=0,"",VLOOKUP($A193,parlvotes_lh!$A$11:$ZZ$200,346,FALSE)))</f>
        <v/>
      </c>
      <c r="AB193" s="195" t="str">
        <f>IF(ISERROR(VLOOKUP($A193,parlvotes_lh!$A$11:$ZZ$200,366,FALSE))=TRUE,"",IF(VLOOKUP($A193,parlvotes_lh!$A$11:$ZZ$200,366,FALSE)=0,"",VLOOKUP($A193,parlvotes_lh!$A$11:$ZZ$200,366,FALSE)))</f>
        <v/>
      </c>
      <c r="AC193" s="195" t="str">
        <f>IF(ISERROR(VLOOKUP($A193,parlvotes_lh!$A$11:$ZZ$200,386,FALSE))=TRUE,"",IF(VLOOKUP($A193,parlvotes_lh!$A$11:$ZZ$200,386,FALSE)=0,"",VLOOKUP($A193,parlvotes_lh!$A$11:$ZZ$200,386,FALSE)))</f>
        <v/>
      </c>
    </row>
    <row r="194" spans="1:29" ht="13.5" customHeight="1">
      <c r="A194" s="189"/>
      <c r="B194" s="101" t="str">
        <f>IF(A194="","",MID(info_weblinks!$C$3,32,3))</f>
        <v/>
      </c>
      <c r="C194" s="101" t="str">
        <f>IF(info_parties!G194="","",info_parties!G194)</f>
        <v/>
      </c>
      <c r="D194" s="101" t="str">
        <f>IF(info_parties!K194="","",info_parties!K194)</f>
        <v/>
      </c>
      <c r="E194" s="101" t="str">
        <f>IF(info_parties!H194="","",info_parties!H194)</f>
        <v/>
      </c>
      <c r="F194" s="190" t="str">
        <f t="shared" ref="F194:F200" si="24">IF(MAX(J194:AC194)=0,"",INDEX(J$1:AC$1,MATCH(TRUE,INDEX((J194:AC194&lt;&gt;""),0),0)))</f>
        <v/>
      </c>
      <c r="G194" s="191" t="str">
        <f t="shared" ref="G194:G200" si="25">IF(MAX(J194:AC194)=0,"",INDEX(J$1:AC$1,1,MATCH(LOOKUP(9.99+307,J194:AC194),J194:AC194,0)))</f>
        <v/>
      </c>
      <c r="H194" s="192" t="str">
        <f t="shared" ref="H194:H200" si="26">IF(MAX(J194:AC194)=0,"",MAX(J194:AC194))</f>
        <v/>
      </c>
      <c r="I194" s="193" t="str">
        <f t="shared" ref="I194:I200" si="27">IF(H194="","",INDEX(J$1:AC$1,1,MATCH(H194,J194:AC194,0)))</f>
        <v/>
      </c>
      <c r="J194" s="194" t="str">
        <f>IF(ISERROR(VLOOKUP($A194,parlvotes_lh!$A$11:$ZZ$200,6,FALSE))=TRUE,"",IF(VLOOKUP($A194,parlvotes_lh!$A$11:$ZZ$200,6,FALSE)=0,"",VLOOKUP($A194,parlvotes_lh!$A$11:$ZZ$200,6,FALSE)))</f>
        <v/>
      </c>
      <c r="K194" s="194" t="str">
        <f>IF(ISERROR(VLOOKUP($A194,parlvotes_lh!$A$11:$ZZ$200,26,FALSE))=TRUE,"",IF(VLOOKUP($A194,parlvotes_lh!$A$11:$ZZ$200,26,FALSE)=0,"",VLOOKUP($A194,parlvotes_lh!$A$11:$ZZ$200,26,FALSE)))</f>
        <v/>
      </c>
      <c r="L194" s="194" t="str">
        <f>IF(ISERROR(VLOOKUP($A194,parlvotes_lh!$A$11:$ZZ$200,46,FALSE))=TRUE,"",IF(VLOOKUP($A194,parlvotes_lh!$A$11:$ZZ$200,46,FALSE)=0,"",VLOOKUP($A194,parlvotes_lh!$A$11:$ZZ$200,46,FALSE)))</f>
        <v/>
      </c>
      <c r="M194" s="194" t="str">
        <f>IF(ISERROR(VLOOKUP($A194,parlvotes_lh!$A$11:$ZZ$200,66,FALSE))=TRUE,"",IF(VLOOKUP($A194,parlvotes_lh!$A$11:$ZZ$200,66,FALSE)=0,"",VLOOKUP($A194,parlvotes_lh!$A$11:$ZZ$200,66,FALSE)))</f>
        <v/>
      </c>
      <c r="N194" s="194" t="str">
        <f>IF(ISERROR(VLOOKUP($A194,parlvotes_lh!$A$11:$ZZ$200,86,FALSE))=TRUE,"",IF(VLOOKUP($A194,parlvotes_lh!$A$11:$ZZ$200,86,FALSE)=0,"",VLOOKUP($A194,parlvotes_lh!$A$11:$ZZ$200,86,FALSE)))</f>
        <v/>
      </c>
      <c r="O194" s="194" t="str">
        <f>IF(ISERROR(VLOOKUP($A194,parlvotes_lh!$A$11:$ZZ$200,106,FALSE))=TRUE,"",IF(VLOOKUP($A194,parlvotes_lh!$A$11:$ZZ$200,106,FALSE)=0,"",VLOOKUP($A194,parlvotes_lh!$A$11:$ZZ$200,106,FALSE)))</f>
        <v/>
      </c>
      <c r="P194" s="194" t="str">
        <f>IF(ISERROR(VLOOKUP($A194,parlvotes_lh!$A$11:$ZZ$200,126,FALSE))=TRUE,"",IF(VLOOKUP($A194,parlvotes_lh!$A$11:$ZZ$200,126,FALSE)=0,"",VLOOKUP($A194,parlvotes_lh!$A$11:$ZZ$200,126,FALSE)))</f>
        <v/>
      </c>
      <c r="Q194" s="195" t="str">
        <f>IF(ISERROR(VLOOKUP($A194,parlvotes_lh!$A$11:$ZZ$200,146,FALSE))=TRUE,"",IF(VLOOKUP($A194,parlvotes_lh!$A$11:$ZZ$200,146,FALSE)=0,"",VLOOKUP($A194,parlvotes_lh!$A$11:$ZZ$200,146,FALSE)))</f>
        <v/>
      </c>
      <c r="R194" s="195" t="str">
        <f>IF(ISERROR(VLOOKUP($A194,parlvotes_lh!$A$11:$ZZ$200,166,FALSE))=TRUE,"",IF(VLOOKUP($A194,parlvotes_lh!$A$11:$ZZ$200,166,FALSE)=0,"",VLOOKUP($A194,parlvotes_lh!$A$11:$ZZ$200,166,FALSE)))</f>
        <v/>
      </c>
      <c r="S194" s="195" t="str">
        <f>IF(ISERROR(VLOOKUP($A194,parlvotes_lh!$A$11:$ZZ$200,186,FALSE))=TRUE,"",IF(VLOOKUP($A194,parlvotes_lh!$A$11:$ZZ$200,186,FALSE)=0,"",VLOOKUP($A194,parlvotes_lh!$A$11:$ZZ$200,186,FALSE)))</f>
        <v/>
      </c>
      <c r="T194" s="195" t="str">
        <f>IF(ISERROR(VLOOKUP($A194,parlvotes_lh!$A$11:$ZZ$200,206,FALSE))=TRUE,"",IF(VLOOKUP($A194,parlvotes_lh!$A$11:$ZZ$200,206,FALSE)=0,"",VLOOKUP($A194,parlvotes_lh!$A$11:$ZZ$200,206,FALSE)))</f>
        <v/>
      </c>
      <c r="U194" s="195" t="str">
        <f>IF(ISERROR(VLOOKUP($A194,parlvotes_lh!$A$11:$ZZ$200,226,FALSE))=TRUE,"",IF(VLOOKUP($A194,parlvotes_lh!$A$11:$ZZ$200,226,FALSE)=0,"",VLOOKUP($A194,parlvotes_lh!$A$11:$ZZ$200,226,FALSE)))</f>
        <v/>
      </c>
      <c r="V194" s="195" t="str">
        <f>IF(ISERROR(VLOOKUP($A194,parlvotes_lh!$A$11:$ZZ$200,246,FALSE))=TRUE,"",IF(VLOOKUP($A194,parlvotes_lh!$A$11:$ZZ$200,246,FALSE)=0,"",VLOOKUP($A194,parlvotes_lh!$A$11:$ZZ$200,246,FALSE)))</f>
        <v/>
      </c>
      <c r="W194" s="195" t="str">
        <f>IF(ISERROR(VLOOKUP($A194,parlvotes_lh!$A$11:$ZZ$200,266,FALSE))=TRUE,"",IF(VLOOKUP($A194,parlvotes_lh!$A$11:$ZZ$200,266,FALSE)=0,"",VLOOKUP($A194,parlvotes_lh!$A$11:$ZZ$200,266,FALSE)))</f>
        <v/>
      </c>
      <c r="X194" s="195" t="str">
        <f>IF(ISERROR(VLOOKUP($A194,parlvotes_lh!$A$11:$ZZ$200,286,FALSE))=TRUE,"",IF(VLOOKUP($A194,parlvotes_lh!$A$11:$ZZ$200,286,FALSE)=0,"",VLOOKUP($A194,parlvotes_lh!$A$11:$ZZ$200,286,FALSE)))</f>
        <v/>
      </c>
      <c r="Y194" s="195" t="str">
        <f>IF(ISERROR(VLOOKUP($A194,parlvotes_lh!$A$11:$ZZ$200,306,FALSE))=TRUE,"",IF(VLOOKUP($A194,parlvotes_lh!$A$11:$ZZ$200,306,FALSE)=0,"",VLOOKUP($A194,parlvotes_lh!$A$11:$ZZ$200,306,FALSE)))</f>
        <v/>
      </c>
      <c r="Z194" s="195" t="str">
        <f>IF(ISERROR(VLOOKUP($A194,parlvotes_lh!$A$11:$ZZ$200,326,FALSE))=TRUE,"",IF(VLOOKUP($A194,parlvotes_lh!$A$11:$ZZ$200,326,FALSE)=0,"",VLOOKUP($A194,parlvotes_lh!$A$11:$ZZ$200,326,FALSE)))</f>
        <v/>
      </c>
      <c r="AA194" s="195" t="str">
        <f>IF(ISERROR(VLOOKUP($A194,parlvotes_lh!$A$11:$ZZ$200,346,FALSE))=TRUE,"",IF(VLOOKUP($A194,parlvotes_lh!$A$11:$ZZ$200,346,FALSE)=0,"",VLOOKUP($A194,parlvotes_lh!$A$11:$ZZ$200,346,FALSE)))</f>
        <v/>
      </c>
      <c r="AB194" s="195" t="str">
        <f>IF(ISERROR(VLOOKUP($A194,parlvotes_lh!$A$11:$ZZ$200,366,FALSE))=TRUE,"",IF(VLOOKUP($A194,parlvotes_lh!$A$11:$ZZ$200,366,FALSE)=0,"",VLOOKUP($A194,parlvotes_lh!$A$11:$ZZ$200,366,FALSE)))</f>
        <v/>
      </c>
      <c r="AC194" s="195" t="str">
        <f>IF(ISERROR(VLOOKUP($A194,parlvotes_lh!$A$11:$ZZ$200,386,FALSE))=TRUE,"",IF(VLOOKUP($A194,parlvotes_lh!$A$11:$ZZ$200,386,FALSE)=0,"",VLOOKUP($A194,parlvotes_lh!$A$11:$ZZ$200,386,FALSE)))</f>
        <v/>
      </c>
    </row>
    <row r="195" spans="1:29" ht="13.5" customHeight="1">
      <c r="A195" s="189"/>
      <c r="B195" s="101" t="str">
        <f>IF(A195="","",MID(info_weblinks!$C$3,32,3))</f>
        <v/>
      </c>
      <c r="C195" s="101" t="str">
        <f>IF(info_parties!G195="","",info_parties!G195)</f>
        <v/>
      </c>
      <c r="D195" s="101" t="str">
        <f>IF(info_parties!K195="","",info_parties!K195)</f>
        <v/>
      </c>
      <c r="E195" s="101" t="str">
        <f>IF(info_parties!H195="","",info_parties!H195)</f>
        <v/>
      </c>
      <c r="F195" s="190" t="str">
        <f t="shared" si="24"/>
        <v/>
      </c>
      <c r="G195" s="191" t="str">
        <f t="shared" si="25"/>
        <v/>
      </c>
      <c r="H195" s="192" t="str">
        <f t="shared" si="26"/>
        <v/>
      </c>
      <c r="I195" s="193" t="str">
        <f t="shared" si="27"/>
        <v/>
      </c>
      <c r="J195" s="194" t="str">
        <f>IF(ISERROR(VLOOKUP($A195,parlvotes_lh!$A$11:$ZZ$200,6,FALSE))=TRUE,"",IF(VLOOKUP($A195,parlvotes_lh!$A$11:$ZZ$200,6,FALSE)=0,"",VLOOKUP($A195,parlvotes_lh!$A$11:$ZZ$200,6,FALSE)))</f>
        <v/>
      </c>
      <c r="K195" s="194" t="str">
        <f>IF(ISERROR(VLOOKUP($A195,parlvotes_lh!$A$11:$ZZ$200,26,FALSE))=TRUE,"",IF(VLOOKUP($A195,parlvotes_lh!$A$11:$ZZ$200,26,FALSE)=0,"",VLOOKUP($A195,parlvotes_lh!$A$11:$ZZ$200,26,FALSE)))</f>
        <v/>
      </c>
      <c r="L195" s="194" t="str">
        <f>IF(ISERROR(VLOOKUP($A195,parlvotes_lh!$A$11:$ZZ$200,46,FALSE))=TRUE,"",IF(VLOOKUP($A195,parlvotes_lh!$A$11:$ZZ$200,46,FALSE)=0,"",VLOOKUP($A195,parlvotes_lh!$A$11:$ZZ$200,46,FALSE)))</f>
        <v/>
      </c>
      <c r="M195" s="194" t="str">
        <f>IF(ISERROR(VLOOKUP($A195,parlvotes_lh!$A$11:$ZZ$200,66,FALSE))=TRUE,"",IF(VLOOKUP($A195,parlvotes_lh!$A$11:$ZZ$200,66,FALSE)=0,"",VLOOKUP($A195,parlvotes_lh!$A$11:$ZZ$200,66,FALSE)))</f>
        <v/>
      </c>
      <c r="N195" s="194" t="str">
        <f>IF(ISERROR(VLOOKUP($A195,parlvotes_lh!$A$11:$ZZ$200,86,FALSE))=TRUE,"",IF(VLOOKUP($A195,parlvotes_lh!$A$11:$ZZ$200,86,FALSE)=0,"",VLOOKUP($A195,parlvotes_lh!$A$11:$ZZ$200,86,FALSE)))</f>
        <v/>
      </c>
      <c r="O195" s="194" t="str">
        <f>IF(ISERROR(VLOOKUP($A195,parlvotes_lh!$A$11:$ZZ$200,106,FALSE))=TRUE,"",IF(VLOOKUP($A195,parlvotes_lh!$A$11:$ZZ$200,106,FALSE)=0,"",VLOOKUP($A195,parlvotes_lh!$A$11:$ZZ$200,106,FALSE)))</f>
        <v/>
      </c>
      <c r="P195" s="194" t="str">
        <f>IF(ISERROR(VLOOKUP($A195,parlvotes_lh!$A$11:$ZZ$200,126,FALSE))=TRUE,"",IF(VLOOKUP($A195,parlvotes_lh!$A$11:$ZZ$200,126,FALSE)=0,"",VLOOKUP($A195,parlvotes_lh!$A$11:$ZZ$200,126,FALSE)))</f>
        <v/>
      </c>
      <c r="Q195" s="195" t="str">
        <f>IF(ISERROR(VLOOKUP($A195,parlvotes_lh!$A$11:$ZZ$200,146,FALSE))=TRUE,"",IF(VLOOKUP($A195,parlvotes_lh!$A$11:$ZZ$200,146,FALSE)=0,"",VLOOKUP($A195,parlvotes_lh!$A$11:$ZZ$200,146,FALSE)))</f>
        <v/>
      </c>
      <c r="R195" s="195" t="str">
        <f>IF(ISERROR(VLOOKUP($A195,parlvotes_lh!$A$11:$ZZ$200,166,FALSE))=TRUE,"",IF(VLOOKUP($A195,parlvotes_lh!$A$11:$ZZ$200,166,FALSE)=0,"",VLOOKUP($A195,parlvotes_lh!$A$11:$ZZ$200,166,FALSE)))</f>
        <v/>
      </c>
      <c r="S195" s="195" t="str">
        <f>IF(ISERROR(VLOOKUP($A195,parlvotes_lh!$A$11:$ZZ$200,186,FALSE))=TRUE,"",IF(VLOOKUP($A195,parlvotes_lh!$A$11:$ZZ$200,186,FALSE)=0,"",VLOOKUP($A195,parlvotes_lh!$A$11:$ZZ$200,186,FALSE)))</f>
        <v/>
      </c>
      <c r="T195" s="195" t="str">
        <f>IF(ISERROR(VLOOKUP($A195,parlvotes_lh!$A$11:$ZZ$200,206,FALSE))=TRUE,"",IF(VLOOKUP($A195,parlvotes_lh!$A$11:$ZZ$200,206,FALSE)=0,"",VLOOKUP($A195,parlvotes_lh!$A$11:$ZZ$200,206,FALSE)))</f>
        <v/>
      </c>
      <c r="U195" s="195" t="str">
        <f>IF(ISERROR(VLOOKUP($A195,parlvotes_lh!$A$11:$ZZ$200,226,FALSE))=TRUE,"",IF(VLOOKUP($A195,parlvotes_lh!$A$11:$ZZ$200,226,FALSE)=0,"",VLOOKUP($A195,parlvotes_lh!$A$11:$ZZ$200,226,FALSE)))</f>
        <v/>
      </c>
      <c r="V195" s="195" t="str">
        <f>IF(ISERROR(VLOOKUP($A195,parlvotes_lh!$A$11:$ZZ$200,246,FALSE))=TRUE,"",IF(VLOOKUP($A195,parlvotes_lh!$A$11:$ZZ$200,246,FALSE)=0,"",VLOOKUP($A195,parlvotes_lh!$A$11:$ZZ$200,246,FALSE)))</f>
        <v/>
      </c>
      <c r="W195" s="195" t="str">
        <f>IF(ISERROR(VLOOKUP($A195,parlvotes_lh!$A$11:$ZZ$200,266,FALSE))=TRUE,"",IF(VLOOKUP($A195,parlvotes_lh!$A$11:$ZZ$200,266,FALSE)=0,"",VLOOKUP($A195,parlvotes_lh!$A$11:$ZZ$200,266,FALSE)))</f>
        <v/>
      </c>
      <c r="X195" s="195" t="str">
        <f>IF(ISERROR(VLOOKUP($A195,parlvotes_lh!$A$11:$ZZ$200,286,FALSE))=TRUE,"",IF(VLOOKUP($A195,parlvotes_lh!$A$11:$ZZ$200,286,FALSE)=0,"",VLOOKUP($A195,parlvotes_lh!$A$11:$ZZ$200,286,FALSE)))</f>
        <v/>
      </c>
      <c r="Y195" s="195" t="str">
        <f>IF(ISERROR(VLOOKUP($A195,parlvotes_lh!$A$11:$ZZ$200,306,FALSE))=TRUE,"",IF(VLOOKUP($A195,parlvotes_lh!$A$11:$ZZ$200,306,FALSE)=0,"",VLOOKUP($A195,parlvotes_lh!$A$11:$ZZ$200,306,FALSE)))</f>
        <v/>
      </c>
      <c r="Z195" s="195" t="str">
        <f>IF(ISERROR(VLOOKUP($A195,parlvotes_lh!$A$11:$ZZ$200,326,FALSE))=TRUE,"",IF(VLOOKUP($A195,parlvotes_lh!$A$11:$ZZ$200,326,FALSE)=0,"",VLOOKUP($A195,parlvotes_lh!$A$11:$ZZ$200,326,FALSE)))</f>
        <v/>
      </c>
      <c r="AA195" s="195" t="str">
        <f>IF(ISERROR(VLOOKUP($A195,parlvotes_lh!$A$11:$ZZ$200,346,FALSE))=TRUE,"",IF(VLOOKUP($A195,parlvotes_lh!$A$11:$ZZ$200,346,FALSE)=0,"",VLOOKUP($A195,parlvotes_lh!$A$11:$ZZ$200,346,FALSE)))</f>
        <v/>
      </c>
      <c r="AB195" s="195" t="str">
        <f>IF(ISERROR(VLOOKUP($A195,parlvotes_lh!$A$11:$ZZ$200,366,FALSE))=TRUE,"",IF(VLOOKUP($A195,parlvotes_lh!$A$11:$ZZ$200,366,FALSE)=0,"",VLOOKUP($A195,parlvotes_lh!$A$11:$ZZ$200,366,FALSE)))</f>
        <v/>
      </c>
      <c r="AC195" s="195" t="str">
        <f>IF(ISERROR(VLOOKUP($A195,parlvotes_lh!$A$11:$ZZ$200,386,FALSE))=TRUE,"",IF(VLOOKUP($A195,parlvotes_lh!$A$11:$ZZ$200,386,FALSE)=0,"",VLOOKUP($A195,parlvotes_lh!$A$11:$ZZ$200,386,FALSE)))</f>
        <v/>
      </c>
    </row>
    <row r="196" spans="1:29" ht="13.5" customHeight="1">
      <c r="A196" s="189"/>
      <c r="B196" s="101" t="str">
        <f>IF(A196="","",MID(info_weblinks!$C$3,32,3))</f>
        <v/>
      </c>
      <c r="C196" s="101" t="str">
        <f>IF(info_parties!G196="","",info_parties!G196)</f>
        <v/>
      </c>
      <c r="D196" s="101" t="str">
        <f>IF(info_parties!K196="","",info_parties!K196)</f>
        <v/>
      </c>
      <c r="E196" s="101" t="str">
        <f>IF(info_parties!H196="","",info_parties!H196)</f>
        <v/>
      </c>
      <c r="F196" s="190" t="str">
        <f t="shared" si="24"/>
        <v/>
      </c>
      <c r="G196" s="191" t="str">
        <f t="shared" si="25"/>
        <v/>
      </c>
      <c r="H196" s="192" t="str">
        <f t="shared" si="26"/>
        <v/>
      </c>
      <c r="I196" s="193" t="str">
        <f t="shared" si="27"/>
        <v/>
      </c>
      <c r="J196" s="194" t="str">
        <f>IF(ISERROR(VLOOKUP($A196,parlvotes_lh!$A$11:$ZZ$200,6,FALSE))=TRUE,"",IF(VLOOKUP($A196,parlvotes_lh!$A$11:$ZZ$200,6,FALSE)=0,"",VLOOKUP($A196,parlvotes_lh!$A$11:$ZZ$200,6,FALSE)))</f>
        <v/>
      </c>
      <c r="K196" s="194" t="str">
        <f>IF(ISERROR(VLOOKUP($A196,parlvotes_lh!$A$11:$ZZ$200,26,FALSE))=TRUE,"",IF(VLOOKUP($A196,parlvotes_lh!$A$11:$ZZ$200,26,FALSE)=0,"",VLOOKUP($A196,parlvotes_lh!$A$11:$ZZ$200,26,FALSE)))</f>
        <v/>
      </c>
      <c r="L196" s="194" t="str">
        <f>IF(ISERROR(VLOOKUP($A196,parlvotes_lh!$A$11:$ZZ$200,46,FALSE))=TRUE,"",IF(VLOOKUP($A196,parlvotes_lh!$A$11:$ZZ$200,46,FALSE)=0,"",VLOOKUP($A196,parlvotes_lh!$A$11:$ZZ$200,46,FALSE)))</f>
        <v/>
      </c>
      <c r="M196" s="194" t="str">
        <f>IF(ISERROR(VLOOKUP($A196,parlvotes_lh!$A$11:$ZZ$200,66,FALSE))=TRUE,"",IF(VLOOKUP($A196,parlvotes_lh!$A$11:$ZZ$200,66,FALSE)=0,"",VLOOKUP($A196,parlvotes_lh!$A$11:$ZZ$200,66,FALSE)))</f>
        <v/>
      </c>
      <c r="N196" s="194" t="str">
        <f>IF(ISERROR(VLOOKUP($A196,parlvotes_lh!$A$11:$ZZ$200,86,FALSE))=TRUE,"",IF(VLOOKUP($A196,parlvotes_lh!$A$11:$ZZ$200,86,FALSE)=0,"",VLOOKUP($A196,parlvotes_lh!$A$11:$ZZ$200,86,FALSE)))</f>
        <v/>
      </c>
      <c r="O196" s="194" t="str">
        <f>IF(ISERROR(VLOOKUP($A196,parlvotes_lh!$A$11:$ZZ$200,106,FALSE))=TRUE,"",IF(VLOOKUP($A196,parlvotes_lh!$A$11:$ZZ$200,106,FALSE)=0,"",VLOOKUP($A196,parlvotes_lh!$A$11:$ZZ$200,106,FALSE)))</f>
        <v/>
      </c>
      <c r="P196" s="194" t="str">
        <f>IF(ISERROR(VLOOKUP($A196,parlvotes_lh!$A$11:$ZZ$200,126,FALSE))=TRUE,"",IF(VLOOKUP($A196,parlvotes_lh!$A$11:$ZZ$200,126,FALSE)=0,"",VLOOKUP($A196,parlvotes_lh!$A$11:$ZZ$200,126,FALSE)))</f>
        <v/>
      </c>
      <c r="Q196" s="195" t="str">
        <f>IF(ISERROR(VLOOKUP($A196,parlvotes_lh!$A$11:$ZZ$200,146,FALSE))=TRUE,"",IF(VLOOKUP($A196,parlvotes_lh!$A$11:$ZZ$200,146,FALSE)=0,"",VLOOKUP($A196,parlvotes_lh!$A$11:$ZZ$200,146,FALSE)))</f>
        <v/>
      </c>
      <c r="R196" s="195" t="str">
        <f>IF(ISERROR(VLOOKUP($A196,parlvotes_lh!$A$11:$ZZ$200,166,FALSE))=TRUE,"",IF(VLOOKUP($A196,parlvotes_lh!$A$11:$ZZ$200,166,FALSE)=0,"",VLOOKUP($A196,parlvotes_lh!$A$11:$ZZ$200,166,FALSE)))</f>
        <v/>
      </c>
      <c r="S196" s="195" t="str">
        <f>IF(ISERROR(VLOOKUP($A196,parlvotes_lh!$A$11:$ZZ$200,186,FALSE))=TRUE,"",IF(VLOOKUP($A196,parlvotes_lh!$A$11:$ZZ$200,186,FALSE)=0,"",VLOOKUP($A196,parlvotes_lh!$A$11:$ZZ$200,186,FALSE)))</f>
        <v/>
      </c>
      <c r="T196" s="195" t="str">
        <f>IF(ISERROR(VLOOKUP($A196,parlvotes_lh!$A$11:$ZZ$200,206,FALSE))=TRUE,"",IF(VLOOKUP($A196,parlvotes_lh!$A$11:$ZZ$200,206,FALSE)=0,"",VLOOKUP($A196,parlvotes_lh!$A$11:$ZZ$200,206,FALSE)))</f>
        <v/>
      </c>
      <c r="U196" s="195" t="str">
        <f>IF(ISERROR(VLOOKUP($A196,parlvotes_lh!$A$11:$ZZ$200,226,FALSE))=TRUE,"",IF(VLOOKUP($A196,parlvotes_lh!$A$11:$ZZ$200,226,FALSE)=0,"",VLOOKUP($A196,parlvotes_lh!$A$11:$ZZ$200,226,FALSE)))</f>
        <v/>
      </c>
      <c r="V196" s="195" t="str">
        <f>IF(ISERROR(VLOOKUP($A196,parlvotes_lh!$A$11:$ZZ$200,246,FALSE))=TRUE,"",IF(VLOOKUP($A196,parlvotes_lh!$A$11:$ZZ$200,246,FALSE)=0,"",VLOOKUP($A196,parlvotes_lh!$A$11:$ZZ$200,246,FALSE)))</f>
        <v/>
      </c>
      <c r="W196" s="195" t="str">
        <f>IF(ISERROR(VLOOKUP($A196,parlvotes_lh!$A$11:$ZZ$200,266,FALSE))=TRUE,"",IF(VLOOKUP($A196,parlvotes_lh!$A$11:$ZZ$200,266,FALSE)=0,"",VLOOKUP($A196,parlvotes_lh!$A$11:$ZZ$200,266,FALSE)))</f>
        <v/>
      </c>
      <c r="X196" s="195" t="str">
        <f>IF(ISERROR(VLOOKUP($A196,parlvotes_lh!$A$11:$ZZ$200,286,FALSE))=TRUE,"",IF(VLOOKUP($A196,parlvotes_lh!$A$11:$ZZ$200,286,FALSE)=0,"",VLOOKUP($A196,parlvotes_lh!$A$11:$ZZ$200,286,FALSE)))</f>
        <v/>
      </c>
      <c r="Y196" s="195" t="str">
        <f>IF(ISERROR(VLOOKUP($A196,parlvotes_lh!$A$11:$ZZ$200,306,FALSE))=TRUE,"",IF(VLOOKUP($A196,parlvotes_lh!$A$11:$ZZ$200,306,FALSE)=0,"",VLOOKUP($A196,parlvotes_lh!$A$11:$ZZ$200,306,FALSE)))</f>
        <v/>
      </c>
      <c r="Z196" s="195" t="str">
        <f>IF(ISERROR(VLOOKUP($A196,parlvotes_lh!$A$11:$ZZ$200,326,FALSE))=TRUE,"",IF(VLOOKUP($A196,parlvotes_lh!$A$11:$ZZ$200,326,FALSE)=0,"",VLOOKUP($A196,parlvotes_lh!$A$11:$ZZ$200,326,FALSE)))</f>
        <v/>
      </c>
      <c r="AA196" s="195" t="str">
        <f>IF(ISERROR(VLOOKUP($A196,parlvotes_lh!$A$11:$ZZ$200,346,FALSE))=TRUE,"",IF(VLOOKUP($A196,parlvotes_lh!$A$11:$ZZ$200,346,FALSE)=0,"",VLOOKUP($A196,parlvotes_lh!$A$11:$ZZ$200,346,FALSE)))</f>
        <v/>
      </c>
      <c r="AB196" s="195" t="str">
        <f>IF(ISERROR(VLOOKUP($A196,parlvotes_lh!$A$11:$ZZ$200,366,FALSE))=TRUE,"",IF(VLOOKUP($A196,parlvotes_lh!$A$11:$ZZ$200,366,FALSE)=0,"",VLOOKUP($A196,parlvotes_lh!$A$11:$ZZ$200,366,FALSE)))</f>
        <v/>
      </c>
      <c r="AC196" s="195" t="str">
        <f>IF(ISERROR(VLOOKUP($A196,parlvotes_lh!$A$11:$ZZ$200,386,FALSE))=TRUE,"",IF(VLOOKUP($A196,parlvotes_lh!$A$11:$ZZ$200,386,FALSE)=0,"",VLOOKUP($A196,parlvotes_lh!$A$11:$ZZ$200,386,FALSE)))</f>
        <v/>
      </c>
    </row>
    <row r="197" spans="1:29" ht="13.5" customHeight="1">
      <c r="A197" s="189"/>
      <c r="B197" s="101" t="str">
        <f>IF(A197="","",MID(info_weblinks!$C$3,32,3))</f>
        <v/>
      </c>
      <c r="C197" s="101" t="str">
        <f>IF(info_parties!G197="","",info_parties!G197)</f>
        <v/>
      </c>
      <c r="D197" s="101" t="str">
        <f>IF(info_parties!K197="","",info_parties!K197)</f>
        <v/>
      </c>
      <c r="E197" s="101" t="str">
        <f>IF(info_parties!H197="","",info_parties!H197)</f>
        <v/>
      </c>
      <c r="F197" s="190" t="str">
        <f t="shared" si="24"/>
        <v/>
      </c>
      <c r="G197" s="191" t="str">
        <f t="shared" si="25"/>
        <v/>
      </c>
      <c r="H197" s="192" t="str">
        <f t="shared" si="26"/>
        <v/>
      </c>
      <c r="I197" s="193" t="str">
        <f t="shared" si="27"/>
        <v/>
      </c>
      <c r="J197" s="194" t="str">
        <f>IF(ISERROR(VLOOKUP($A197,parlvotes_lh!$A$11:$ZZ$200,6,FALSE))=TRUE,"",IF(VLOOKUP($A197,parlvotes_lh!$A$11:$ZZ$200,6,FALSE)=0,"",VLOOKUP($A197,parlvotes_lh!$A$11:$ZZ$200,6,FALSE)))</f>
        <v/>
      </c>
      <c r="K197" s="194" t="str">
        <f>IF(ISERROR(VLOOKUP($A197,parlvotes_lh!$A$11:$ZZ$200,26,FALSE))=TRUE,"",IF(VLOOKUP($A197,parlvotes_lh!$A$11:$ZZ$200,26,FALSE)=0,"",VLOOKUP($A197,parlvotes_lh!$A$11:$ZZ$200,26,FALSE)))</f>
        <v/>
      </c>
      <c r="L197" s="194" t="str">
        <f>IF(ISERROR(VLOOKUP($A197,parlvotes_lh!$A$11:$ZZ$200,46,FALSE))=TRUE,"",IF(VLOOKUP($A197,parlvotes_lh!$A$11:$ZZ$200,46,FALSE)=0,"",VLOOKUP($A197,parlvotes_lh!$A$11:$ZZ$200,46,FALSE)))</f>
        <v/>
      </c>
      <c r="M197" s="194" t="str">
        <f>IF(ISERROR(VLOOKUP($A197,parlvotes_lh!$A$11:$ZZ$200,66,FALSE))=TRUE,"",IF(VLOOKUP($A197,parlvotes_lh!$A$11:$ZZ$200,66,FALSE)=0,"",VLOOKUP($A197,parlvotes_lh!$A$11:$ZZ$200,66,FALSE)))</f>
        <v/>
      </c>
      <c r="N197" s="194" t="str">
        <f>IF(ISERROR(VLOOKUP($A197,parlvotes_lh!$A$11:$ZZ$200,86,FALSE))=TRUE,"",IF(VLOOKUP($A197,parlvotes_lh!$A$11:$ZZ$200,86,FALSE)=0,"",VLOOKUP($A197,parlvotes_lh!$A$11:$ZZ$200,86,FALSE)))</f>
        <v/>
      </c>
      <c r="O197" s="194" t="str">
        <f>IF(ISERROR(VLOOKUP($A197,parlvotes_lh!$A$11:$ZZ$200,106,FALSE))=TRUE,"",IF(VLOOKUP($A197,parlvotes_lh!$A$11:$ZZ$200,106,FALSE)=0,"",VLOOKUP($A197,parlvotes_lh!$A$11:$ZZ$200,106,FALSE)))</f>
        <v/>
      </c>
      <c r="P197" s="194" t="str">
        <f>IF(ISERROR(VLOOKUP($A197,parlvotes_lh!$A$11:$ZZ$200,126,FALSE))=TRUE,"",IF(VLOOKUP($A197,parlvotes_lh!$A$11:$ZZ$200,126,FALSE)=0,"",VLOOKUP($A197,parlvotes_lh!$A$11:$ZZ$200,126,FALSE)))</f>
        <v/>
      </c>
      <c r="Q197" s="195" t="str">
        <f>IF(ISERROR(VLOOKUP($A197,parlvotes_lh!$A$11:$ZZ$200,146,FALSE))=TRUE,"",IF(VLOOKUP($A197,parlvotes_lh!$A$11:$ZZ$200,146,FALSE)=0,"",VLOOKUP($A197,parlvotes_lh!$A$11:$ZZ$200,146,FALSE)))</f>
        <v/>
      </c>
      <c r="R197" s="195" t="str">
        <f>IF(ISERROR(VLOOKUP($A197,parlvotes_lh!$A$11:$ZZ$200,166,FALSE))=TRUE,"",IF(VLOOKUP($A197,parlvotes_lh!$A$11:$ZZ$200,166,FALSE)=0,"",VLOOKUP($A197,parlvotes_lh!$A$11:$ZZ$200,166,FALSE)))</f>
        <v/>
      </c>
      <c r="S197" s="195" t="str">
        <f>IF(ISERROR(VLOOKUP($A197,parlvotes_lh!$A$11:$ZZ$200,186,FALSE))=TRUE,"",IF(VLOOKUP($A197,parlvotes_lh!$A$11:$ZZ$200,186,FALSE)=0,"",VLOOKUP($A197,parlvotes_lh!$A$11:$ZZ$200,186,FALSE)))</f>
        <v/>
      </c>
      <c r="T197" s="195" t="str">
        <f>IF(ISERROR(VLOOKUP($A197,parlvotes_lh!$A$11:$ZZ$200,206,FALSE))=TRUE,"",IF(VLOOKUP($A197,parlvotes_lh!$A$11:$ZZ$200,206,FALSE)=0,"",VLOOKUP($A197,parlvotes_lh!$A$11:$ZZ$200,206,FALSE)))</f>
        <v/>
      </c>
      <c r="U197" s="195" t="str">
        <f>IF(ISERROR(VLOOKUP($A197,parlvotes_lh!$A$11:$ZZ$200,226,FALSE))=TRUE,"",IF(VLOOKUP($A197,parlvotes_lh!$A$11:$ZZ$200,226,FALSE)=0,"",VLOOKUP($A197,parlvotes_lh!$A$11:$ZZ$200,226,FALSE)))</f>
        <v/>
      </c>
      <c r="V197" s="195" t="str">
        <f>IF(ISERROR(VLOOKUP($A197,parlvotes_lh!$A$11:$ZZ$200,246,FALSE))=TRUE,"",IF(VLOOKUP($A197,parlvotes_lh!$A$11:$ZZ$200,246,FALSE)=0,"",VLOOKUP($A197,parlvotes_lh!$A$11:$ZZ$200,246,FALSE)))</f>
        <v/>
      </c>
      <c r="W197" s="195" t="str">
        <f>IF(ISERROR(VLOOKUP($A197,parlvotes_lh!$A$11:$ZZ$200,266,FALSE))=TRUE,"",IF(VLOOKUP($A197,parlvotes_lh!$A$11:$ZZ$200,266,FALSE)=0,"",VLOOKUP($A197,parlvotes_lh!$A$11:$ZZ$200,266,FALSE)))</f>
        <v/>
      </c>
      <c r="X197" s="195" t="str">
        <f>IF(ISERROR(VLOOKUP($A197,parlvotes_lh!$A$11:$ZZ$200,286,FALSE))=TRUE,"",IF(VLOOKUP($A197,parlvotes_lh!$A$11:$ZZ$200,286,FALSE)=0,"",VLOOKUP($A197,parlvotes_lh!$A$11:$ZZ$200,286,FALSE)))</f>
        <v/>
      </c>
      <c r="Y197" s="195" t="str">
        <f>IF(ISERROR(VLOOKUP($A197,parlvotes_lh!$A$11:$ZZ$200,306,FALSE))=TRUE,"",IF(VLOOKUP($A197,parlvotes_lh!$A$11:$ZZ$200,306,FALSE)=0,"",VLOOKUP($A197,parlvotes_lh!$A$11:$ZZ$200,306,FALSE)))</f>
        <v/>
      </c>
      <c r="Z197" s="195" t="str">
        <f>IF(ISERROR(VLOOKUP($A197,parlvotes_lh!$A$11:$ZZ$200,326,FALSE))=TRUE,"",IF(VLOOKUP($A197,parlvotes_lh!$A$11:$ZZ$200,326,FALSE)=0,"",VLOOKUP($A197,parlvotes_lh!$A$11:$ZZ$200,326,FALSE)))</f>
        <v/>
      </c>
      <c r="AA197" s="195" t="str">
        <f>IF(ISERROR(VLOOKUP($A197,parlvotes_lh!$A$11:$ZZ$200,346,FALSE))=TRUE,"",IF(VLOOKUP($A197,parlvotes_lh!$A$11:$ZZ$200,346,FALSE)=0,"",VLOOKUP($A197,parlvotes_lh!$A$11:$ZZ$200,346,FALSE)))</f>
        <v/>
      </c>
      <c r="AB197" s="195" t="str">
        <f>IF(ISERROR(VLOOKUP($A197,parlvotes_lh!$A$11:$ZZ$200,366,FALSE))=TRUE,"",IF(VLOOKUP($A197,parlvotes_lh!$A$11:$ZZ$200,366,FALSE)=0,"",VLOOKUP($A197,parlvotes_lh!$A$11:$ZZ$200,366,FALSE)))</f>
        <v/>
      </c>
      <c r="AC197" s="195" t="str">
        <f>IF(ISERROR(VLOOKUP($A197,parlvotes_lh!$A$11:$ZZ$200,386,FALSE))=TRUE,"",IF(VLOOKUP($A197,parlvotes_lh!$A$11:$ZZ$200,386,FALSE)=0,"",VLOOKUP($A197,parlvotes_lh!$A$11:$ZZ$200,386,FALSE)))</f>
        <v/>
      </c>
    </row>
    <row r="198" spans="1:29" ht="13.5" customHeight="1">
      <c r="A198" s="189"/>
      <c r="B198" s="101" t="str">
        <f>IF(A198="","",MID(info_weblinks!$C$3,32,3))</f>
        <v/>
      </c>
      <c r="C198" s="101" t="str">
        <f>IF(info_parties!G198="","",info_parties!G198)</f>
        <v/>
      </c>
      <c r="D198" s="101" t="str">
        <f>IF(info_parties!K198="","",info_parties!K198)</f>
        <v/>
      </c>
      <c r="E198" s="101" t="str">
        <f>IF(info_parties!H198="","",info_parties!H198)</f>
        <v/>
      </c>
      <c r="F198" s="190" t="str">
        <f t="shared" si="24"/>
        <v/>
      </c>
      <c r="G198" s="191" t="str">
        <f t="shared" si="25"/>
        <v/>
      </c>
      <c r="H198" s="192" t="str">
        <f t="shared" si="26"/>
        <v/>
      </c>
      <c r="I198" s="193" t="str">
        <f t="shared" si="27"/>
        <v/>
      </c>
      <c r="J198" s="194" t="str">
        <f>IF(ISERROR(VLOOKUP($A198,parlvotes_lh!$A$11:$ZZ$200,6,FALSE))=TRUE,"",IF(VLOOKUP($A198,parlvotes_lh!$A$11:$ZZ$200,6,FALSE)=0,"",VLOOKUP($A198,parlvotes_lh!$A$11:$ZZ$200,6,FALSE)))</f>
        <v/>
      </c>
      <c r="K198" s="194" t="str">
        <f>IF(ISERROR(VLOOKUP($A198,parlvotes_lh!$A$11:$ZZ$200,26,FALSE))=TRUE,"",IF(VLOOKUP($A198,parlvotes_lh!$A$11:$ZZ$200,26,FALSE)=0,"",VLOOKUP($A198,parlvotes_lh!$A$11:$ZZ$200,26,FALSE)))</f>
        <v/>
      </c>
      <c r="L198" s="194" t="str">
        <f>IF(ISERROR(VLOOKUP($A198,parlvotes_lh!$A$11:$ZZ$200,46,FALSE))=TRUE,"",IF(VLOOKUP($A198,parlvotes_lh!$A$11:$ZZ$200,46,FALSE)=0,"",VLOOKUP($A198,parlvotes_lh!$A$11:$ZZ$200,46,FALSE)))</f>
        <v/>
      </c>
      <c r="M198" s="194" t="str">
        <f>IF(ISERROR(VLOOKUP($A198,parlvotes_lh!$A$11:$ZZ$200,66,FALSE))=TRUE,"",IF(VLOOKUP($A198,parlvotes_lh!$A$11:$ZZ$200,66,FALSE)=0,"",VLOOKUP($A198,parlvotes_lh!$A$11:$ZZ$200,66,FALSE)))</f>
        <v/>
      </c>
      <c r="N198" s="194" t="str">
        <f>IF(ISERROR(VLOOKUP($A198,parlvotes_lh!$A$11:$ZZ$200,86,FALSE))=TRUE,"",IF(VLOOKUP($A198,parlvotes_lh!$A$11:$ZZ$200,86,FALSE)=0,"",VLOOKUP($A198,parlvotes_lh!$A$11:$ZZ$200,86,FALSE)))</f>
        <v/>
      </c>
      <c r="O198" s="194" t="str">
        <f>IF(ISERROR(VLOOKUP($A198,parlvotes_lh!$A$11:$ZZ$200,106,FALSE))=TRUE,"",IF(VLOOKUP($A198,parlvotes_lh!$A$11:$ZZ$200,106,FALSE)=0,"",VLOOKUP($A198,parlvotes_lh!$A$11:$ZZ$200,106,FALSE)))</f>
        <v/>
      </c>
      <c r="P198" s="194" t="str">
        <f>IF(ISERROR(VLOOKUP($A198,parlvotes_lh!$A$11:$ZZ$200,126,FALSE))=TRUE,"",IF(VLOOKUP($A198,parlvotes_lh!$A$11:$ZZ$200,126,FALSE)=0,"",VLOOKUP($A198,parlvotes_lh!$A$11:$ZZ$200,126,FALSE)))</f>
        <v/>
      </c>
      <c r="Q198" s="195" t="str">
        <f>IF(ISERROR(VLOOKUP($A198,parlvotes_lh!$A$11:$ZZ$200,146,FALSE))=TRUE,"",IF(VLOOKUP($A198,parlvotes_lh!$A$11:$ZZ$200,146,FALSE)=0,"",VLOOKUP($A198,parlvotes_lh!$A$11:$ZZ$200,146,FALSE)))</f>
        <v/>
      </c>
      <c r="R198" s="195" t="str">
        <f>IF(ISERROR(VLOOKUP($A198,parlvotes_lh!$A$11:$ZZ$200,166,FALSE))=TRUE,"",IF(VLOOKUP($A198,parlvotes_lh!$A$11:$ZZ$200,166,FALSE)=0,"",VLOOKUP($A198,parlvotes_lh!$A$11:$ZZ$200,166,FALSE)))</f>
        <v/>
      </c>
      <c r="S198" s="195" t="str">
        <f>IF(ISERROR(VLOOKUP($A198,parlvotes_lh!$A$11:$ZZ$200,186,FALSE))=TRUE,"",IF(VLOOKUP($A198,parlvotes_lh!$A$11:$ZZ$200,186,FALSE)=0,"",VLOOKUP($A198,parlvotes_lh!$A$11:$ZZ$200,186,FALSE)))</f>
        <v/>
      </c>
      <c r="T198" s="195" t="str">
        <f>IF(ISERROR(VLOOKUP($A198,parlvotes_lh!$A$11:$ZZ$200,206,FALSE))=TRUE,"",IF(VLOOKUP($A198,parlvotes_lh!$A$11:$ZZ$200,206,FALSE)=0,"",VLOOKUP($A198,parlvotes_lh!$A$11:$ZZ$200,206,FALSE)))</f>
        <v/>
      </c>
      <c r="U198" s="195" t="str">
        <f>IF(ISERROR(VLOOKUP($A198,parlvotes_lh!$A$11:$ZZ$200,226,FALSE))=TRUE,"",IF(VLOOKUP($A198,parlvotes_lh!$A$11:$ZZ$200,226,FALSE)=0,"",VLOOKUP($A198,parlvotes_lh!$A$11:$ZZ$200,226,FALSE)))</f>
        <v/>
      </c>
      <c r="V198" s="195" t="str">
        <f>IF(ISERROR(VLOOKUP($A198,parlvotes_lh!$A$11:$ZZ$200,246,FALSE))=TRUE,"",IF(VLOOKUP($A198,parlvotes_lh!$A$11:$ZZ$200,246,FALSE)=0,"",VLOOKUP($A198,parlvotes_lh!$A$11:$ZZ$200,246,FALSE)))</f>
        <v/>
      </c>
      <c r="W198" s="195" t="str">
        <f>IF(ISERROR(VLOOKUP($A198,parlvotes_lh!$A$11:$ZZ$200,266,FALSE))=TRUE,"",IF(VLOOKUP($A198,parlvotes_lh!$A$11:$ZZ$200,266,FALSE)=0,"",VLOOKUP($A198,parlvotes_lh!$A$11:$ZZ$200,266,FALSE)))</f>
        <v/>
      </c>
      <c r="X198" s="195" t="str">
        <f>IF(ISERROR(VLOOKUP($A198,parlvotes_lh!$A$11:$ZZ$200,286,FALSE))=TRUE,"",IF(VLOOKUP($A198,parlvotes_lh!$A$11:$ZZ$200,286,FALSE)=0,"",VLOOKUP($A198,parlvotes_lh!$A$11:$ZZ$200,286,FALSE)))</f>
        <v/>
      </c>
      <c r="Y198" s="195" t="str">
        <f>IF(ISERROR(VLOOKUP($A198,parlvotes_lh!$A$11:$ZZ$200,306,FALSE))=TRUE,"",IF(VLOOKUP($A198,parlvotes_lh!$A$11:$ZZ$200,306,FALSE)=0,"",VLOOKUP($A198,parlvotes_lh!$A$11:$ZZ$200,306,FALSE)))</f>
        <v/>
      </c>
      <c r="Z198" s="195" t="str">
        <f>IF(ISERROR(VLOOKUP($A198,parlvotes_lh!$A$11:$ZZ$200,326,FALSE))=TRUE,"",IF(VLOOKUP($A198,parlvotes_lh!$A$11:$ZZ$200,326,FALSE)=0,"",VLOOKUP($A198,parlvotes_lh!$A$11:$ZZ$200,326,FALSE)))</f>
        <v/>
      </c>
      <c r="AA198" s="195" t="str">
        <f>IF(ISERROR(VLOOKUP($A198,parlvotes_lh!$A$11:$ZZ$200,346,FALSE))=TRUE,"",IF(VLOOKUP($A198,parlvotes_lh!$A$11:$ZZ$200,346,FALSE)=0,"",VLOOKUP($A198,parlvotes_lh!$A$11:$ZZ$200,346,FALSE)))</f>
        <v/>
      </c>
      <c r="AB198" s="195" t="str">
        <f>IF(ISERROR(VLOOKUP($A198,parlvotes_lh!$A$11:$ZZ$200,366,FALSE))=TRUE,"",IF(VLOOKUP($A198,parlvotes_lh!$A$11:$ZZ$200,366,FALSE)=0,"",VLOOKUP($A198,parlvotes_lh!$A$11:$ZZ$200,366,FALSE)))</f>
        <v/>
      </c>
      <c r="AC198" s="195" t="str">
        <f>IF(ISERROR(VLOOKUP($A198,parlvotes_lh!$A$11:$ZZ$200,386,FALSE))=TRUE,"",IF(VLOOKUP($A198,parlvotes_lh!$A$11:$ZZ$200,386,FALSE)=0,"",VLOOKUP($A198,parlvotes_lh!$A$11:$ZZ$200,386,FALSE)))</f>
        <v/>
      </c>
    </row>
    <row r="199" spans="1:29" ht="13.5" customHeight="1">
      <c r="A199" s="189"/>
      <c r="B199" s="101" t="str">
        <f>IF(A199="","",MID(info_weblinks!$C$3,32,3))</f>
        <v/>
      </c>
      <c r="C199" s="101" t="str">
        <f>IF(info_parties!G199="","",info_parties!G199)</f>
        <v/>
      </c>
      <c r="D199" s="101" t="str">
        <f>IF(info_parties!K199="","",info_parties!K199)</f>
        <v/>
      </c>
      <c r="E199" s="101" t="str">
        <f>IF(info_parties!H199="","",info_parties!H199)</f>
        <v/>
      </c>
      <c r="F199" s="190" t="str">
        <f t="shared" si="24"/>
        <v/>
      </c>
      <c r="G199" s="191" t="str">
        <f t="shared" si="25"/>
        <v/>
      </c>
      <c r="H199" s="192" t="str">
        <f t="shared" si="26"/>
        <v/>
      </c>
      <c r="I199" s="193" t="str">
        <f t="shared" si="27"/>
        <v/>
      </c>
      <c r="J199" s="194" t="str">
        <f>IF(ISERROR(VLOOKUP($A199,parlvotes_lh!$A$11:$ZZ$200,6,FALSE))=TRUE,"",IF(VLOOKUP($A199,parlvotes_lh!$A$11:$ZZ$200,6,FALSE)=0,"",VLOOKUP($A199,parlvotes_lh!$A$11:$ZZ$200,6,FALSE)))</f>
        <v/>
      </c>
      <c r="K199" s="194" t="str">
        <f>IF(ISERROR(VLOOKUP($A199,parlvotes_lh!$A$11:$ZZ$200,26,FALSE))=TRUE,"",IF(VLOOKUP($A199,parlvotes_lh!$A$11:$ZZ$200,26,FALSE)=0,"",VLOOKUP($A199,parlvotes_lh!$A$11:$ZZ$200,26,FALSE)))</f>
        <v/>
      </c>
      <c r="L199" s="194" t="str">
        <f>IF(ISERROR(VLOOKUP($A199,parlvotes_lh!$A$11:$ZZ$200,46,FALSE))=TRUE,"",IF(VLOOKUP($A199,parlvotes_lh!$A$11:$ZZ$200,46,FALSE)=0,"",VLOOKUP($A199,parlvotes_lh!$A$11:$ZZ$200,46,FALSE)))</f>
        <v/>
      </c>
      <c r="M199" s="194" t="str">
        <f>IF(ISERROR(VLOOKUP($A199,parlvotes_lh!$A$11:$ZZ$200,66,FALSE))=TRUE,"",IF(VLOOKUP($A199,parlvotes_lh!$A$11:$ZZ$200,66,FALSE)=0,"",VLOOKUP($A199,parlvotes_lh!$A$11:$ZZ$200,66,FALSE)))</f>
        <v/>
      </c>
      <c r="N199" s="194" t="str">
        <f>IF(ISERROR(VLOOKUP($A199,parlvotes_lh!$A$11:$ZZ$200,86,FALSE))=TRUE,"",IF(VLOOKUP($A199,parlvotes_lh!$A$11:$ZZ$200,86,FALSE)=0,"",VLOOKUP($A199,parlvotes_lh!$A$11:$ZZ$200,86,FALSE)))</f>
        <v/>
      </c>
      <c r="O199" s="194" t="str">
        <f>IF(ISERROR(VLOOKUP($A199,parlvotes_lh!$A$11:$ZZ$200,106,FALSE))=TRUE,"",IF(VLOOKUP($A199,parlvotes_lh!$A$11:$ZZ$200,106,FALSE)=0,"",VLOOKUP($A199,parlvotes_lh!$A$11:$ZZ$200,106,FALSE)))</f>
        <v/>
      </c>
      <c r="P199" s="194" t="str">
        <f>IF(ISERROR(VLOOKUP($A199,parlvotes_lh!$A$11:$ZZ$200,126,FALSE))=TRUE,"",IF(VLOOKUP($A199,parlvotes_lh!$A$11:$ZZ$200,126,FALSE)=0,"",VLOOKUP($A199,parlvotes_lh!$A$11:$ZZ$200,126,FALSE)))</f>
        <v/>
      </c>
      <c r="Q199" s="195" t="str">
        <f>IF(ISERROR(VLOOKUP($A199,parlvotes_lh!$A$11:$ZZ$200,146,FALSE))=TRUE,"",IF(VLOOKUP($A199,parlvotes_lh!$A$11:$ZZ$200,146,FALSE)=0,"",VLOOKUP($A199,parlvotes_lh!$A$11:$ZZ$200,146,FALSE)))</f>
        <v/>
      </c>
      <c r="R199" s="195" t="str">
        <f>IF(ISERROR(VLOOKUP($A199,parlvotes_lh!$A$11:$ZZ$200,166,FALSE))=TRUE,"",IF(VLOOKUP($A199,parlvotes_lh!$A$11:$ZZ$200,166,FALSE)=0,"",VLOOKUP($A199,parlvotes_lh!$A$11:$ZZ$200,166,FALSE)))</f>
        <v/>
      </c>
      <c r="S199" s="195" t="str">
        <f>IF(ISERROR(VLOOKUP($A199,parlvotes_lh!$A$11:$ZZ$200,186,FALSE))=TRUE,"",IF(VLOOKUP($A199,parlvotes_lh!$A$11:$ZZ$200,186,FALSE)=0,"",VLOOKUP($A199,parlvotes_lh!$A$11:$ZZ$200,186,FALSE)))</f>
        <v/>
      </c>
      <c r="T199" s="195" t="str">
        <f>IF(ISERROR(VLOOKUP($A199,parlvotes_lh!$A$11:$ZZ$200,206,FALSE))=TRUE,"",IF(VLOOKUP($A199,parlvotes_lh!$A$11:$ZZ$200,206,FALSE)=0,"",VLOOKUP($A199,parlvotes_lh!$A$11:$ZZ$200,206,FALSE)))</f>
        <v/>
      </c>
      <c r="U199" s="195" t="str">
        <f>IF(ISERROR(VLOOKUP($A199,parlvotes_lh!$A$11:$ZZ$200,226,FALSE))=TRUE,"",IF(VLOOKUP($A199,parlvotes_lh!$A$11:$ZZ$200,226,FALSE)=0,"",VLOOKUP($A199,parlvotes_lh!$A$11:$ZZ$200,226,FALSE)))</f>
        <v/>
      </c>
      <c r="V199" s="195" t="str">
        <f>IF(ISERROR(VLOOKUP($A199,parlvotes_lh!$A$11:$ZZ$200,246,FALSE))=TRUE,"",IF(VLOOKUP($A199,parlvotes_lh!$A$11:$ZZ$200,246,FALSE)=0,"",VLOOKUP($A199,parlvotes_lh!$A$11:$ZZ$200,246,FALSE)))</f>
        <v/>
      </c>
      <c r="W199" s="195" t="str">
        <f>IF(ISERROR(VLOOKUP($A199,parlvotes_lh!$A$11:$ZZ$200,266,FALSE))=TRUE,"",IF(VLOOKUP($A199,parlvotes_lh!$A$11:$ZZ$200,266,FALSE)=0,"",VLOOKUP($A199,parlvotes_lh!$A$11:$ZZ$200,266,FALSE)))</f>
        <v/>
      </c>
      <c r="X199" s="195" t="str">
        <f>IF(ISERROR(VLOOKUP($A199,parlvotes_lh!$A$11:$ZZ$200,286,FALSE))=TRUE,"",IF(VLOOKUP($A199,parlvotes_lh!$A$11:$ZZ$200,286,FALSE)=0,"",VLOOKUP($A199,parlvotes_lh!$A$11:$ZZ$200,286,FALSE)))</f>
        <v/>
      </c>
      <c r="Y199" s="195" t="str">
        <f>IF(ISERROR(VLOOKUP($A199,parlvotes_lh!$A$11:$ZZ$200,306,FALSE))=TRUE,"",IF(VLOOKUP($A199,parlvotes_lh!$A$11:$ZZ$200,306,FALSE)=0,"",VLOOKUP($A199,parlvotes_lh!$A$11:$ZZ$200,306,FALSE)))</f>
        <v/>
      </c>
      <c r="Z199" s="195" t="str">
        <f>IF(ISERROR(VLOOKUP($A199,parlvotes_lh!$A$11:$ZZ$200,326,FALSE))=TRUE,"",IF(VLOOKUP($A199,parlvotes_lh!$A$11:$ZZ$200,326,FALSE)=0,"",VLOOKUP($A199,parlvotes_lh!$A$11:$ZZ$200,326,FALSE)))</f>
        <v/>
      </c>
      <c r="AA199" s="195" t="str">
        <f>IF(ISERROR(VLOOKUP($A199,parlvotes_lh!$A$11:$ZZ$200,346,FALSE))=TRUE,"",IF(VLOOKUP($A199,parlvotes_lh!$A$11:$ZZ$200,346,FALSE)=0,"",VLOOKUP($A199,parlvotes_lh!$A$11:$ZZ$200,346,FALSE)))</f>
        <v/>
      </c>
      <c r="AB199" s="195" t="str">
        <f>IF(ISERROR(VLOOKUP($A199,parlvotes_lh!$A$11:$ZZ$200,366,FALSE))=TRUE,"",IF(VLOOKUP($A199,parlvotes_lh!$A$11:$ZZ$200,366,FALSE)=0,"",VLOOKUP($A199,parlvotes_lh!$A$11:$ZZ$200,366,FALSE)))</f>
        <v/>
      </c>
      <c r="AC199" s="195" t="str">
        <f>IF(ISERROR(VLOOKUP($A199,parlvotes_lh!$A$11:$ZZ$200,386,FALSE))=TRUE,"",IF(VLOOKUP($A199,parlvotes_lh!$A$11:$ZZ$200,386,FALSE)=0,"",VLOOKUP($A199,parlvotes_lh!$A$11:$ZZ$200,386,FALSE)))</f>
        <v/>
      </c>
    </row>
    <row r="200" spans="1:29" ht="13.5" customHeight="1">
      <c r="A200" s="189"/>
      <c r="B200" s="101" t="str">
        <f>IF(A200="","",MID(info_weblinks!$C$3,32,3))</f>
        <v/>
      </c>
      <c r="C200" s="101" t="str">
        <f>IF(info_parties!G200="","",info_parties!G200)</f>
        <v/>
      </c>
      <c r="D200" s="101" t="str">
        <f>IF(info_parties!K200="","",info_parties!K200)</f>
        <v/>
      </c>
      <c r="E200" s="101" t="str">
        <f>IF(info_parties!H200="","",info_parties!H200)</f>
        <v/>
      </c>
      <c r="F200" s="190" t="str">
        <f t="shared" si="24"/>
        <v/>
      </c>
      <c r="G200" s="191" t="str">
        <f t="shared" si="25"/>
        <v/>
      </c>
      <c r="H200" s="192" t="str">
        <f t="shared" si="26"/>
        <v/>
      </c>
      <c r="I200" s="193" t="str">
        <f t="shared" si="27"/>
        <v/>
      </c>
      <c r="J200" s="194" t="str">
        <f>IF(ISERROR(VLOOKUP($A200,parlvotes_lh!$A$11:$ZZ$200,6,FALSE))=TRUE,"",IF(VLOOKUP($A200,parlvotes_lh!$A$11:$ZZ$200,6,FALSE)=0,"",VLOOKUP($A200,parlvotes_lh!$A$11:$ZZ$200,6,FALSE)))</f>
        <v/>
      </c>
      <c r="K200" s="194" t="str">
        <f>IF(ISERROR(VLOOKUP($A200,parlvotes_lh!$A$11:$ZZ$200,26,FALSE))=TRUE,"",IF(VLOOKUP($A200,parlvotes_lh!$A$11:$ZZ$200,26,FALSE)=0,"",VLOOKUP($A200,parlvotes_lh!$A$11:$ZZ$200,26,FALSE)))</f>
        <v/>
      </c>
      <c r="L200" s="194" t="str">
        <f>IF(ISERROR(VLOOKUP($A200,parlvotes_lh!$A$11:$ZZ$200,46,FALSE))=TRUE,"",IF(VLOOKUP($A200,parlvotes_lh!$A$11:$ZZ$200,46,FALSE)=0,"",VLOOKUP($A200,parlvotes_lh!$A$11:$ZZ$200,46,FALSE)))</f>
        <v/>
      </c>
      <c r="M200" s="194" t="str">
        <f>IF(ISERROR(VLOOKUP($A200,parlvotes_lh!$A$11:$ZZ$200,66,FALSE))=TRUE,"",IF(VLOOKUP($A200,parlvotes_lh!$A$11:$ZZ$200,66,FALSE)=0,"",VLOOKUP($A200,parlvotes_lh!$A$11:$ZZ$200,66,FALSE)))</f>
        <v/>
      </c>
      <c r="N200" s="194" t="str">
        <f>IF(ISERROR(VLOOKUP($A200,parlvotes_lh!$A$11:$ZZ$200,86,FALSE))=TRUE,"",IF(VLOOKUP($A200,parlvotes_lh!$A$11:$ZZ$200,86,FALSE)=0,"",VLOOKUP($A200,parlvotes_lh!$A$11:$ZZ$200,86,FALSE)))</f>
        <v/>
      </c>
      <c r="O200" s="194" t="str">
        <f>IF(ISERROR(VLOOKUP($A200,parlvotes_lh!$A$11:$ZZ$200,106,FALSE))=TRUE,"",IF(VLOOKUP($A200,parlvotes_lh!$A$11:$ZZ$200,106,FALSE)=0,"",VLOOKUP($A200,parlvotes_lh!$A$11:$ZZ$200,106,FALSE)))</f>
        <v/>
      </c>
      <c r="P200" s="194" t="str">
        <f>IF(ISERROR(VLOOKUP($A200,parlvotes_lh!$A$11:$ZZ$200,126,FALSE))=TRUE,"",IF(VLOOKUP($A200,parlvotes_lh!$A$11:$ZZ$200,126,FALSE)=0,"",VLOOKUP($A200,parlvotes_lh!$A$11:$ZZ$200,126,FALSE)))</f>
        <v/>
      </c>
      <c r="Q200" s="195" t="str">
        <f>IF(ISERROR(VLOOKUP($A200,parlvotes_lh!$A$11:$ZZ$200,146,FALSE))=TRUE,"",IF(VLOOKUP($A200,parlvotes_lh!$A$11:$ZZ$200,146,FALSE)=0,"",VLOOKUP($A200,parlvotes_lh!$A$11:$ZZ$200,146,FALSE)))</f>
        <v/>
      </c>
      <c r="R200" s="195" t="str">
        <f>IF(ISERROR(VLOOKUP($A200,parlvotes_lh!$A$11:$ZZ$200,166,FALSE))=TRUE,"",IF(VLOOKUP($A200,parlvotes_lh!$A$11:$ZZ$200,166,FALSE)=0,"",VLOOKUP($A200,parlvotes_lh!$A$11:$ZZ$200,166,FALSE)))</f>
        <v/>
      </c>
      <c r="S200" s="195" t="str">
        <f>IF(ISERROR(VLOOKUP($A200,parlvotes_lh!$A$11:$ZZ$200,186,FALSE))=TRUE,"",IF(VLOOKUP($A200,parlvotes_lh!$A$11:$ZZ$200,186,FALSE)=0,"",VLOOKUP($A200,parlvotes_lh!$A$11:$ZZ$200,186,FALSE)))</f>
        <v/>
      </c>
      <c r="T200" s="195" t="str">
        <f>IF(ISERROR(VLOOKUP($A200,parlvotes_lh!$A$11:$ZZ$200,206,FALSE))=TRUE,"",IF(VLOOKUP($A200,parlvotes_lh!$A$11:$ZZ$200,206,FALSE)=0,"",VLOOKUP($A200,parlvotes_lh!$A$11:$ZZ$200,206,FALSE)))</f>
        <v/>
      </c>
      <c r="U200" s="195" t="str">
        <f>IF(ISERROR(VLOOKUP($A200,parlvotes_lh!$A$11:$ZZ$200,226,FALSE))=TRUE,"",IF(VLOOKUP($A200,parlvotes_lh!$A$11:$ZZ$200,226,FALSE)=0,"",VLOOKUP($A200,parlvotes_lh!$A$11:$ZZ$200,226,FALSE)))</f>
        <v/>
      </c>
      <c r="V200" s="195" t="str">
        <f>IF(ISERROR(VLOOKUP($A200,parlvotes_lh!$A$11:$ZZ$200,246,FALSE))=TRUE,"",IF(VLOOKUP($A200,parlvotes_lh!$A$11:$ZZ$200,246,FALSE)=0,"",VLOOKUP($A200,parlvotes_lh!$A$11:$ZZ$200,246,FALSE)))</f>
        <v/>
      </c>
      <c r="W200" s="195" t="str">
        <f>IF(ISERROR(VLOOKUP($A200,parlvotes_lh!$A$11:$ZZ$200,266,FALSE))=TRUE,"",IF(VLOOKUP($A200,parlvotes_lh!$A$11:$ZZ$200,266,FALSE)=0,"",VLOOKUP($A200,parlvotes_lh!$A$11:$ZZ$200,266,FALSE)))</f>
        <v/>
      </c>
      <c r="X200" s="195" t="str">
        <f>IF(ISERROR(VLOOKUP($A200,parlvotes_lh!$A$11:$ZZ$200,286,FALSE))=TRUE,"",IF(VLOOKUP($A200,parlvotes_lh!$A$11:$ZZ$200,286,FALSE)=0,"",VLOOKUP($A200,parlvotes_lh!$A$11:$ZZ$200,286,FALSE)))</f>
        <v/>
      </c>
      <c r="Y200" s="195" t="str">
        <f>IF(ISERROR(VLOOKUP($A200,parlvotes_lh!$A$11:$ZZ$200,306,FALSE))=TRUE,"",IF(VLOOKUP($A200,parlvotes_lh!$A$11:$ZZ$200,306,FALSE)=0,"",VLOOKUP($A200,parlvotes_lh!$A$11:$ZZ$200,306,FALSE)))</f>
        <v/>
      </c>
      <c r="Z200" s="195" t="str">
        <f>IF(ISERROR(VLOOKUP($A200,parlvotes_lh!$A$11:$ZZ$200,326,FALSE))=TRUE,"",IF(VLOOKUP($A200,parlvotes_lh!$A$11:$ZZ$200,326,FALSE)=0,"",VLOOKUP($A200,parlvotes_lh!$A$11:$ZZ$200,326,FALSE)))</f>
        <v/>
      </c>
      <c r="AA200" s="195" t="str">
        <f>IF(ISERROR(VLOOKUP($A200,parlvotes_lh!$A$11:$ZZ$200,346,FALSE))=TRUE,"",IF(VLOOKUP($A200,parlvotes_lh!$A$11:$ZZ$200,346,FALSE)=0,"",VLOOKUP($A200,parlvotes_lh!$A$11:$ZZ$200,346,FALSE)))</f>
        <v/>
      </c>
      <c r="AB200" s="195" t="str">
        <f>IF(ISERROR(VLOOKUP($A200,parlvotes_lh!$A$11:$ZZ$200,366,FALSE))=TRUE,"",IF(VLOOKUP($A200,parlvotes_lh!$A$11:$ZZ$200,366,FALSE)=0,"",VLOOKUP($A200,parlvotes_lh!$A$11:$ZZ$200,366,FALSE)))</f>
        <v/>
      </c>
      <c r="AC200" s="195" t="str">
        <f>IF(ISERROR(VLOOKUP($A200,parlvotes_lh!$A$11:$ZZ$200,386,FALSE))=TRUE,"",IF(VLOOKUP($A200,parlvotes_lh!$A$11:$ZZ$200,386,FALSE)=0,"",VLOOKUP($A200,parlvotes_lh!$A$11:$ZZ$200,386,FALSE)))</f>
        <v/>
      </c>
    </row>
    <row r="201" spans="1:29" ht="13.5" customHeight="1">
      <c r="J201" s="196"/>
      <c r="K201" s="196"/>
      <c r="L201" s="196"/>
      <c r="M201" s="196"/>
      <c r="N201" s="196"/>
      <c r="O201" s="196"/>
      <c r="P201" s="196"/>
      <c r="Q201" s="196"/>
      <c r="R201" s="196"/>
      <c r="S201" s="196"/>
      <c r="T201" s="196"/>
      <c r="U201" s="196"/>
      <c r="V201" s="196"/>
      <c r="W201" s="196"/>
      <c r="X201" s="196"/>
      <c r="Y201" s="196"/>
      <c r="Z201" s="196"/>
      <c r="AA201" s="196"/>
      <c r="AB201" s="196">
        <f>IF(ISERROR(VLOOKUP("Election Start Date:",parlvotes_lh!$A$1:$ZZ$1,23,FALSE))=TRUE,0,IF(VLOOKUP("Election Start Date:",parlvotes_lh!$A$1:$ZZ$1,23,FALSE)=0,0,VLOOKUP("Election Start Date:",parlvotes_lh!$A$1:$ZZ$1,23,FALSE)))</f>
        <v>35921</v>
      </c>
      <c r="AC201" s="196">
        <f>IF(ISERROR(VLOOKUP("Election Start Date:",parlvotes_lh!$A$1:$ZZ$1,23,FALSE))=TRUE,0,IF(VLOOKUP("Election Start Date:",parlvotes_lh!$A$1:$ZZ$1,23,FALSE)=0,0,VLOOKUP("Election Start Date:",parlvotes_lh!$A$1:$ZZ$1,23,FALSE)))</f>
        <v>35921</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45" t="s">
        <v>224</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8"/>
  <sheetViews>
    <sheetView zoomScaleNormal="100" workbookViewId="0">
      <pane xSplit="1" ySplit="1" topLeftCell="B32" activePane="bottomRight" state="frozen"/>
      <selection activeCell="A9" sqref="A9"/>
      <selection pane="topRight" activeCell="A9" sqref="A9"/>
      <selection pane="bottomLeft" activeCell="A9" sqref="A9"/>
      <selection pane="bottomRight" activeCell="K42" sqref="A1:XFD1048576"/>
    </sheetView>
  </sheetViews>
  <sheetFormatPr defaultColWidth="9.08984375" defaultRowHeight="13.5" customHeight="1"/>
  <cols>
    <col min="1" max="1" width="21.453125" style="2" customWidth="1"/>
    <col min="2" max="2" width="12.36328125" style="2" customWidth="1"/>
    <col min="3" max="3" width="11" style="2" customWidth="1"/>
    <col min="4" max="4" width="0.6328125" style="2" customWidth="1"/>
    <col min="5" max="5" width="1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c r="A1" s="71" t="s">
        <v>127</v>
      </c>
      <c r="B1" s="40" t="s">
        <v>115</v>
      </c>
      <c r="C1" s="40" t="s">
        <v>116</v>
      </c>
      <c r="D1" s="157" t="s">
        <v>117</v>
      </c>
      <c r="E1" s="128" t="s">
        <v>169</v>
      </c>
      <c r="F1" s="128" t="s">
        <v>170</v>
      </c>
      <c r="G1" s="40" t="s">
        <v>293</v>
      </c>
      <c r="H1" s="135" t="s">
        <v>294</v>
      </c>
      <c r="I1" s="157" t="s">
        <v>171</v>
      </c>
      <c r="J1" s="157" t="s">
        <v>171</v>
      </c>
      <c r="K1" s="18" t="s">
        <v>172</v>
      </c>
      <c r="L1" s="18" t="s">
        <v>173</v>
      </c>
      <c r="M1" s="129" t="s">
        <v>174</v>
      </c>
      <c r="N1" s="129" t="s">
        <v>175</v>
      </c>
      <c r="O1" s="129" t="s">
        <v>176</v>
      </c>
      <c r="P1" s="129" t="s">
        <v>177</v>
      </c>
      <c r="Q1" s="129" t="s">
        <v>178</v>
      </c>
      <c r="R1" s="129" t="s">
        <v>179</v>
      </c>
      <c r="S1" s="40" t="s">
        <v>180</v>
      </c>
      <c r="T1" s="40" t="s">
        <v>181</v>
      </c>
      <c r="U1" s="40" t="s">
        <v>182</v>
      </c>
      <c r="V1" s="40" t="s">
        <v>183</v>
      </c>
      <c r="W1" s="40" t="s">
        <v>184</v>
      </c>
      <c r="X1" s="40" t="s">
        <v>185</v>
      </c>
      <c r="Y1" s="129" t="s">
        <v>186</v>
      </c>
      <c r="Z1" s="129" t="s">
        <v>187</v>
      </c>
      <c r="AA1" s="129" t="s">
        <v>188</v>
      </c>
      <c r="AB1" s="129" t="s">
        <v>189</v>
      </c>
      <c r="AC1" s="129" t="s">
        <v>190</v>
      </c>
      <c r="AD1" s="129" t="s">
        <v>191</v>
      </c>
      <c r="AE1" s="40" t="s">
        <v>192</v>
      </c>
      <c r="AF1" s="40" t="s">
        <v>193</v>
      </c>
      <c r="AG1" s="40" t="s">
        <v>194</v>
      </c>
      <c r="AH1" s="40" t="s">
        <v>195</v>
      </c>
      <c r="AI1" s="40" t="s">
        <v>196</v>
      </c>
      <c r="AJ1" s="40" t="s">
        <v>197</v>
      </c>
      <c r="AK1" s="129" t="s">
        <v>198</v>
      </c>
      <c r="AL1" s="129" t="s">
        <v>199</v>
      </c>
      <c r="AM1" s="129" t="s">
        <v>200</v>
      </c>
      <c r="AN1" s="129" t="s">
        <v>201</v>
      </c>
      <c r="AO1" s="129" t="s">
        <v>202</v>
      </c>
      <c r="AP1" s="129" t="s">
        <v>203</v>
      </c>
      <c r="AQ1" s="40" t="s">
        <v>204</v>
      </c>
      <c r="AR1" s="40" t="s">
        <v>205</v>
      </c>
      <c r="AS1" s="40" t="s">
        <v>206</v>
      </c>
      <c r="AT1" s="40" t="s">
        <v>207</v>
      </c>
      <c r="AU1" s="40" t="s">
        <v>208</v>
      </c>
      <c r="AV1" s="40" t="s">
        <v>209</v>
      </c>
    </row>
    <row r="2" spans="1:48" ht="13.5" customHeight="1">
      <c r="A2" s="130" t="s">
        <v>297</v>
      </c>
      <c r="B2" s="2" t="s">
        <v>298</v>
      </c>
      <c r="D2" s="158"/>
      <c r="E2" s="78" t="str">
        <f t="shared" ref="E2:E26" si="0">G2&amp;" "&amp;F2</f>
        <v>Christian Democratic Appeal (Christen Democratisch Appèl, CDA)</v>
      </c>
      <c r="F2" s="128" t="str">
        <f t="shared" ref="F2:F26"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(Christen Democratisch Appèl, CDA)</v>
      </c>
      <c r="G2" s="2" t="s">
        <v>340</v>
      </c>
      <c r="H2" s="2" t="s">
        <v>366</v>
      </c>
      <c r="I2" s="158"/>
      <c r="J2" s="158"/>
      <c r="K2" s="160" t="s">
        <v>394</v>
      </c>
      <c r="M2" s="131"/>
      <c r="O2" s="132"/>
      <c r="P2" s="131"/>
    </row>
    <row r="3" spans="1:48" ht="13.5" customHeight="1">
      <c r="A3" s="130" t="s">
        <v>299</v>
      </c>
      <c r="B3" s="2" t="s">
        <v>300</v>
      </c>
      <c r="D3" s="158"/>
      <c r="E3" s="78" t="str">
        <f t="shared" si="0"/>
        <v>Labour Party (Partij van de Arbeid, PvdA)</v>
      </c>
      <c r="F3" s="128" t="str">
        <f t="shared" si="1"/>
        <v>(Partij van de Arbeid, PvdA)</v>
      </c>
      <c r="G3" s="2" t="s">
        <v>341</v>
      </c>
      <c r="H3" s="2" t="s">
        <v>367</v>
      </c>
      <c r="I3" s="158"/>
      <c r="J3" s="158"/>
      <c r="K3" s="161" t="s">
        <v>395</v>
      </c>
      <c r="M3" s="131"/>
      <c r="O3" s="131"/>
      <c r="P3" s="131"/>
    </row>
    <row r="4" spans="1:48" ht="13.5" customHeight="1">
      <c r="A4" s="130" t="s">
        <v>301</v>
      </c>
      <c r="B4" s="2" t="s">
        <v>302</v>
      </c>
      <c r="C4" s="2" t="s">
        <v>303</v>
      </c>
      <c r="D4" s="158"/>
      <c r="E4" s="78" t="str">
        <f t="shared" si="0"/>
        <v>People’s Party for Freedom and Democracy (Volkspartij voor Vrijheid en Democratie, VVD)</v>
      </c>
      <c r="F4" s="128" t="str">
        <f t="shared" si="1"/>
        <v>(Volkspartij voor Vrijheid en Democratie, VVD)</v>
      </c>
      <c r="G4" s="2" t="s">
        <v>342</v>
      </c>
      <c r="H4" s="2" t="s">
        <v>368</v>
      </c>
      <c r="I4" s="158"/>
      <c r="J4" s="158"/>
      <c r="K4" s="161" t="s">
        <v>396</v>
      </c>
      <c r="M4" s="131"/>
      <c r="O4" s="131"/>
      <c r="P4" s="131"/>
    </row>
    <row r="5" spans="1:48" ht="13.5" customHeight="1">
      <c r="A5" s="130" t="s">
        <v>304</v>
      </c>
      <c r="B5" s="2" t="s">
        <v>305</v>
      </c>
      <c r="D5" s="158"/>
      <c r="E5" s="78" t="str">
        <f t="shared" ref="E5" si="2">G5&amp;" "&amp;F5</f>
        <v>Democrats 66 (Democraten 66, D66)</v>
      </c>
      <c r="F5" s="128"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(Democraten 66, D66)</v>
      </c>
      <c r="G5" s="2" t="s">
        <v>343</v>
      </c>
      <c r="H5" s="2" t="s">
        <v>369</v>
      </c>
      <c r="I5" s="158"/>
      <c r="J5" s="158"/>
      <c r="K5" s="161" t="s">
        <v>397</v>
      </c>
      <c r="M5" s="131"/>
      <c r="O5" s="131"/>
      <c r="P5" s="131"/>
    </row>
    <row r="6" spans="1:48" ht="13.5" customHeight="1">
      <c r="A6" s="130" t="s">
        <v>306</v>
      </c>
      <c r="B6" s="2" t="s">
        <v>307</v>
      </c>
      <c r="C6" s="2" t="s">
        <v>308</v>
      </c>
      <c r="D6" s="158"/>
      <c r="E6" s="78" t="str">
        <f t="shared" si="0"/>
        <v>Lijst Pim Fortuyn (List Pim Fortuyn, LPF)</v>
      </c>
      <c r="F6" s="128" t="str">
        <f t="shared" si="1"/>
        <v>(List Pim Fortuyn, LPF)</v>
      </c>
      <c r="G6" s="2" t="s">
        <v>344</v>
      </c>
      <c r="H6" s="2" t="s">
        <v>370</v>
      </c>
      <c r="I6" s="158"/>
      <c r="J6" s="158"/>
      <c r="K6" s="161" t="s">
        <v>398</v>
      </c>
      <c r="M6" s="131"/>
      <c r="O6" s="53"/>
      <c r="P6" s="131"/>
    </row>
    <row r="7" spans="1:48" ht="13.5" customHeight="1">
      <c r="A7" s="130" t="s">
        <v>309</v>
      </c>
      <c r="B7" s="2" t="s">
        <v>310</v>
      </c>
      <c r="D7" s="158"/>
      <c r="E7" s="78" t="str">
        <f t="shared" si="0"/>
        <v>ChristianUnion (ChristenUnie, CU)</v>
      </c>
      <c r="F7" s="128" t="str">
        <f t="shared" si="1"/>
        <v>(ChristenUnie, CU)</v>
      </c>
      <c r="G7" s="2" t="s">
        <v>1023</v>
      </c>
      <c r="H7" s="2" t="s">
        <v>371</v>
      </c>
      <c r="I7" s="158"/>
      <c r="J7" s="158"/>
      <c r="K7" s="161" t="s">
        <v>399</v>
      </c>
      <c r="M7" s="131"/>
      <c r="O7" s="131"/>
      <c r="P7" s="131"/>
    </row>
    <row r="8" spans="1:48" ht="13.5" customHeight="1">
      <c r="A8" s="130" t="s">
        <v>311</v>
      </c>
      <c r="B8" s="2" t="s">
        <v>312</v>
      </c>
      <c r="D8" s="158"/>
      <c r="E8" s="78" t="str">
        <f t="shared" si="0"/>
        <v>GreenLeft (GroenLinks, GL)</v>
      </c>
      <c r="F8" s="128" t="str">
        <f t="shared" si="1"/>
        <v>(GroenLinks, GL)</v>
      </c>
      <c r="G8" s="2" t="s">
        <v>1024</v>
      </c>
      <c r="H8" s="2" t="s">
        <v>372</v>
      </c>
      <c r="I8" s="158"/>
      <c r="J8" s="158"/>
      <c r="K8" s="161" t="s">
        <v>1025</v>
      </c>
      <c r="M8" s="131"/>
      <c r="O8" s="131"/>
      <c r="P8" s="131"/>
    </row>
    <row r="9" spans="1:48" ht="13.5" customHeight="1">
      <c r="A9" s="130" t="s">
        <v>313</v>
      </c>
      <c r="B9" s="2" t="s">
        <v>303</v>
      </c>
      <c r="C9" s="2" t="s">
        <v>302</v>
      </c>
      <c r="D9" s="158"/>
      <c r="E9" s="78" t="str">
        <f t="shared" si="0"/>
        <v>Political Reformed Party ( Staatkundig Gereformeerde Partij, SGP)</v>
      </c>
      <c r="F9" s="128" t="str">
        <f t="shared" si="1"/>
        <v>( Staatkundig Gereformeerde Partij, SGP)</v>
      </c>
      <c r="G9" s="2" t="s">
        <v>345</v>
      </c>
      <c r="H9" s="2" t="s">
        <v>373</v>
      </c>
      <c r="I9" s="158"/>
      <c r="J9" s="158"/>
      <c r="K9" s="161" t="s">
        <v>400</v>
      </c>
      <c r="M9" s="131"/>
      <c r="O9" s="131"/>
      <c r="P9" s="131"/>
    </row>
    <row r="10" spans="1:48" ht="13.5" customHeight="1">
      <c r="A10" s="73" t="s">
        <v>314</v>
      </c>
      <c r="D10" s="158"/>
      <c r="E10" s="78" t="str">
        <f t="shared" si="0"/>
        <v>Reformed Political Union ( Gereformeerd Politiek Verbond, GPB)</v>
      </c>
      <c r="F10" s="128" t="str">
        <f t="shared" si="1"/>
        <v>( Gereformeerd Politiek Verbond, GPB)</v>
      </c>
      <c r="G10" s="2" t="s">
        <v>346</v>
      </c>
      <c r="H10" s="2" t="s">
        <v>374</v>
      </c>
      <c r="I10" s="158"/>
      <c r="J10" s="158"/>
      <c r="K10" s="161" t="s">
        <v>401</v>
      </c>
      <c r="M10" s="131"/>
      <c r="O10" s="131"/>
      <c r="P10" s="131"/>
    </row>
    <row r="11" spans="1:48" ht="13.5" customHeight="1">
      <c r="A11" s="130" t="s">
        <v>315</v>
      </c>
      <c r="D11" s="158"/>
      <c r="E11" s="78" t="str">
        <f t="shared" si="0"/>
        <v>Reformed Political Federation ( Gereformeerde Politieke Federatie, RPF)</v>
      </c>
      <c r="F11" s="128" t="str">
        <f t="shared" si="1"/>
        <v>( Gereformeerde Politieke Federatie, RPF)</v>
      </c>
      <c r="G11" s="2" t="s">
        <v>347</v>
      </c>
      <c r="H11" s="2" t="s">
        <v>375</v>
      </c>
      <c r="I11" s="158"/>
      <c r="J11" s="158"/>
      <c r="K11" s="161" t="s">
        <v>402</v>
      </c>
      <c r="M11" s="131"/>
      <c r="O11" s="131"/>
      <c r="P11" s="131"/>
    </row>
    <row r="12" spans="1:48" ht="13.5" customHeight="1">
      <c r="A12" s="130" t="s">
        <v>316</v>
      </c>
      <c r="D12" s="158"/>
      <c r="E12" s="78" t="str">
        <f t="shared" si="0"/>
        <v>General Seniors' League (Algemeen Ouderen Verbond, AOV)</v>
      </c>
      <c r="F12" s="128" t="str">
        <f t="shared" si="1"/>
        <v>(Algemeen Ouderen Verbond, AOV)</v>
      </c>
      <c r="G12" s="2" t="s">
        <v>1021</v>
      </c>
      <c r="H12" s="2" t="s">
        <v>376</v>
      </c>
      <c r="I12" s="158"/>
      <c r="J12" s="158"/>
      <c r="K12" s="161" t="s">
        <v>403</v>
      </c>
      <c r="M12" s="131"/>
      <c r="O12" s="131"/>
      <c r="P12" s="131"/>
    </row>
    <row r="13" spans="1:48" ht="13.5" customHeight="1">
      <c r="A13" s="130" t="s">
        <v>317</v>
      </c>
      <c r="B13" s="2" t="s">
        <v>318</v>
      </c>
      <c r="D13" s="158"/>
      <c r="E13" s="78" t="str">
        <f t="shared" si="0"/>
        <v>Socialist Party ( Socialistische Partij, SP)</v>
      </c>
      <c r="F13" s="128" t="str">
        <f t="shared" si="1"/>
        <v>( Socialistische Partij, SP)</v>
      </c>
      <c r="G13" s="2" t="s">
        <v>348</v>
      </c>
      <c r="H13" s="2" t="s">
        <v>78</v>
      </c>
      <c r="I13" s="158"/>
      <c r="J13" s="158"/>
      <c r="K13" s="161" t="s">
        <v>404</v>
      </c>
      <c r="M13" s="131"/>
      <c r="O13" s="131"/>
      <c r="P13" s="131"/>
    </row>
    <row r="14" spans="1:48" ht="13.5" customHeight="1">
      <c r="A14" s="130" t="s">
        <v>319</v>
      </c>
      <c r="D14" s="158"/>
      <c r="E14" s="78" t="str">
        <f t="shared" si="0"/>
        <v>Union 55+ ( Unie 55+, U55+)</v>
      </c>
      <c r="F14" s="128" t="str">
        <f t="shared" si="1"/>
        <v>( Unie 55+, U55+)</v>
      </c>
      <c r="G14" s="2" t="s">
        <v>349</v>
      </c>
      <c r="H14" s="2" t="s">
        <v>377</v>
      </c>
      <c r="I14" s="158"/>
      <c r="J14" s="158"/>
      <c r="K14" s="161" t="s">
        <v>405</v>
      </c>
      <c r="M14" s="131"/>
      <c r="O14" s="131"/>
      <c r="P14" s="131"/>
    </row>
    <row r="15" spans="1:48" ht="13.5" customHeight="1">
      <c r="A15" s="130" t="s">
        <v>320</v>
      </c>
      <c r="B15" s="2" t="s">
        <v>321</v>
      </c>
      <c r="D15" s="158"/>
      <c r="E15" s="78" t="str">
        <f t="shared" si="0"/>
        <v>50+ (50+, 50+)</v>
      </c>
      <c r="F15" s="128" t="str">
        <f t="shared" si="1"/>
        <v>(50+, 50+)</v>
      </c>
      <c r="G15" s="2" t="s">
        <v>350</v>
      </c>
      <c r="H15" s="2" t="s">
        <v>350</v>
      </c>
      <c r="I15" s="158"/>
      <c r="J15" s="158"/>
      <c r="K15" s="161" t="s">
        <v>350</v>
      </c>
      <c r="M15" s="131"/>
      <c r="O15" s="131"/>
      <c r="P15" s="131"/>
    </row>
    <row r="16" spans="1:48" ht="13.5" customHeight="1">
      <c r="A16" s="130" t="s">
        <v>322</v>
      </c>
      <c r="D16" s="158"/>
      <c r="E16" s="78" t="str">
        <f t="shared" si="0"/>
        <v>General Seniors' League &amp; Union 55+ (Algemeen Ouderenverbond &amp; Unie 55+, AOV-U55+)</v>
      </c>
      <c r="F16" s="128" t="str">
        <f t="shared" si="1"/>
        <v>(Algemeen Ouderenverbond &amp; Unie 55+, AOV-U55+)</v>
      </c>
      <c r="G16" s="2" t="s">
        <v>1022</v>
      </c>
      <c r="H16" s="2" t="s">
        <v>378</v>
      </c>
      <c r="I16" s="158"/>
      <c r="J16" s="158"/>
      <c r="K16" s="161" t="s">
        <v>406</v>
      </c>
    </row>
    <row r="17" spans="1:20" ht="13.5" customHeight="1">
      <c r="A17" s="130" t="s">
        <v>323</v>
      </c>
      <c r="D17" s="158"/>
      <c r="E17" s="78" t="str">
        <f t="shared" si="0"/>
        <v>Livable Netherlands (Leefbaar Nederlands, LN)</v>
      </c>
      <c r="F17" s="128" t="str">
        <f t="shared" si="1"/>
        <v>(Leefbaar Nederlands, LN)</v>
      </c>
      <c r="G17" s="2" t="s">
        <v>351</v>
      </c>
      <c r="H17" s="2" t="s">
        <v>379</v>
      </c>
      <c r="I17" s="158"/>
      <c r="J17" s="158"/>
      <c r="K17" s="161" t="s">
        <v>407</v>
      </c>
      <c r="M17" s="131"/>
      <c r="O17" s="131"/>
      <c r="P17" s="131"/>
    </row>
    <row r="18" spans="1:20" ht="13.5" customHeight="1">
      <c r="A18" s="130" t="s">
        <v>324</v>
      </c>
      <c r="B18" s="2" t="s">
        <v>308</v>
      </c>
      <c r="C18" s="2" t="s">
        <v>300</v>
      </c>
      <c r="D18" s="158"/>
      <c r="E18" s="78" t="str">
        <f t="shared" si="0"/>
        <v>Freedom Party/Group Wilders (Partij voor de Vrijheid, PVV)</v>
      </c>
      <c r="F18" s="128" t="str">
        <f t="shared" si="1"/>
        <v>(Partij voor de Vrijheid, PVV)</v>
      </c>
      <c r="G18" s="2" t="s">
        <v>352</v>
      </c>
      <c r="H18" s="2" t="s">
        <v>1029</v>
      </c>
      <c r="I18" s="158"/>
      <c r="J18" s="158"/>
      <c r="K18" s="161" t="s">
        <v>408</v>
      </c>
    </row>
    <row r="19" spans="1:20" ht="13.5" customHeight="1">
      <c r="A19" s="130" t="s">
        <v>325</v>
      </c>
      <c r="B19" s="2" t="s">
        <v>326</v>
      </c>
      <c r="C19" s="2" t="s">
        <v>298</v>
      </c>
      <c r="D19" s="158"/>
      <c r="E19" s="78" t="str">
        <f t="shared" si="0"/>
        <v>Party for the Animals (Partij voor de Dieren, PvdD)</v>
      </c>
      <c r="F19" s="128" t="str">
        <f t="shared" si="1"/>
        <v>(Partij voor de Dieren, PvdD)</v>
      </c>
      <c r="G19" s="2" t="s">
        <v>1028</v>
      </c>
      <c r="H19" s="2" t="s">
        <v>380</v>
      </c>
      <c r="I19" s="158"/>
      <c r="J19" s="158"/>
      <c r="K19" s="161" t="s">
        <v>409</v>
      </c>
      <c r="P19" s="131"/>
    </row>
    <row r="20" spans="1:20" ht="13.5" customHeight="1">
      <c r="A20" s="130" t="s">
        <v>327</v>
      </c>
      <c r="D20" s="158"/>
      <c r="E20" s="78" t="str">
        <f t="shared" si="0"/>
        <v>Reformed Political League (Gereformeerd Politiek Verbond, GPV)</v>
      </c>
      <c r="F20" s="128" t="str">
        <f t="shared" si="1"/>
        <v>(Gereformeerd Politiek Verbond, GPV)</v>
      </c>
      <c r="G20" s="2" t="s">
        <v>1026</v>
      </c>
      <c r="H20" s="2" t="s">
        <v>381</v>
      </c>
      <c r="I20" s="158"/>
      <c r="J20" s="158"/>
      <c r="K20" s="161" t="s">
        <v>1027</v>
      </c>
      <c r="M20" s="131"/>
      <c r="S20" s="131"/>
      <c r="T20" s="53"/>
    </row>
    <row r="21" spans="1:20" ht="13.5" customHeight="1">
      <c r="A21" s="130" t="s">
        <v>328</v>
      </c>
      <c r="D21" s="158"/>
      <c r="E21" s="78" t="str">
        <f t="shared" si="0"/>
        <v>Centre Democrats (Centre Democrats, CD)</v>
      </c>
      <c r="F21" s="128" t="str">
        <f t="shared" si="1"/>
        <v>(Centre Democrats, CD)</v>
      </c>
      <c r="G21" s="2" t="s">
        <v>353</v>
      </c>
      <c r="H21" s="2" t="s">
        <v>382</v>
      </c>
      <c r="I21" s="158"/>
      <c r="J21" s="158"/>
      <c r="K21" s="161" t="s">
        <v>353</v>
      </c>
    </row>
    <row r="22" spans="1:20" ht="13.5" customHeight="1">
      <c r="A22" s="130" t="s">
        <v>963</v>
      </c>
      <c r="D22" s="158"/>
      <c r="E22" s="78" t="str">
        <f t="shared" si="0"/>
        <v>Other (, Other)</v>
      </c>
      <c r="F22" s="128" t="str">
        <f t="shared" si="1"/>
        <v>(, Other)</v>
      </c>
      <c r="G22" s="2" t="s">
        <v>354</v>
      </c>
      <c r="H22" s="2" t="s">
        <v>354</v>
      </c>
      <c r="I22" s="158"/>
      <c r="J22" s="158"/>
      <c r="K22" s="161" t="s">
        <v>292</v>
      </c>
    </row>
    <row r="23" spans="1:20" ht="13.5" customHeight="1">
      <c r="A23" s="130" t="s">
        <v>329</v>
      </c>
      <c r="D23" s="158"/>
      <c r="E23" s="78" t="str">
        <f t="shared" si="0"/>
        <v>Platform Independent Groups-The Greens (Platform Onafhankelijke Groeperingen-De Groenen, POG-G)</v>
      </c>
      <c r="F23" s="128" t="str">
        <f t="shared" si="1"/>
        <v>(Platform Onafhankelijke Groeperingen-De Groenen, POG-G)</v>
      </c>
      <c r="G23" s="2" t="s">
        <v>355</v>
      </c>
      <c r="H23" s="2" t="s">
        <v>383</v>
      </c>
      <c r="I23" s="158"/>
      <c r="J23" s="158"/>
      <c r="K23" s="161" t="s">
        <v>410</v>
      </c>
    </row>
    <row r="24" spans="1:20" ht="13.5" customHeight="1">
      <c r="A24" s="130" t="s">
        <v>330</v>
      </c>
      <c r="D24" s="158"/>
      <c r="E24" s="78" t="str">
        <f t="shared" si="0"/>
        <v>Reformed Political Union-Reformed Political Federation (Gereformeerd Politiek Verbond &amp; Reformatorische Politieke Federatie, GPV-RPF)</v>
      </c>
      <c r="F24" s="128" t="str">
        <f t="shared" si="1"/>
        <v>(Gereformeerd Politiek Verbond &amp; Reformatorische Politieke Federatie, GPV-RPF)</v>
      </c>
      <c r="G24" s="2" t="s">
        <v>356</v>
      </c>
      <c r="H24" s="2" t="s">
        <v>384</v>
      </c>
      <c r="I24" s="158"/>
      <c r="J24" s="158"/>
      <c r="K24" s="161" t="s">
        <v>411</v>
      </c>
    </row>
    <row r="25" spans="1:20" ht="13.5" customHeight="1">
      <c r="A25" s="130" t="s">
        <v>331</v>
      </c>
      <c r="D25" s="158"/>
      <c r="E25" s="78" t="str">
        <f t="shared" si="0"/>
        <v>Independent Senate Group (Onafhankelijke Senaats Fractie, OSF)</v>
      </c>
      <c r="F25" s="128" t="str">
        <f t="shared" si="1"/>
        <v>(Onafhankelijke Senaats Fractie, OSF)</v>
      </c>
      <c r="G25" s="2" t="s">
        <v>357</v>
      </c>
      <c r="H25" s="2" t="s">
        <v>385</v>
      </c>
      <c r="I25" s="158"/>
      <c r="J25" s="158"/>
      <c r="K25" s="161" t="s">
        <v>412</v>
      </c>
    </row>
    <row r="26" spans="1:20" ht="13.5" customHeight="1">
      <c r="A26" s="130" t="s">
        <v>332</v>
      </c>
      <c r="D26" s="158"/>
      <c r="E26" s="78" t="str">
        <f t="shared" si="0"/>
        <v>Political Reformed Party-Reformed Political Union-Reformed Political Federation (/Staatkundig Gereformeerde Partij- Gereformeerd Politiek Verbond-Gereformeerde Politieke Federatie,  SGP-GPV-RPF)</v>
      </c>
      <c r="F26" s="128" t="str">
        <f t="shared" si="1"/>
        <v>(/Staatkundig Gereformeerde Partij- Gereformeerd Politiek Verbond-Gereformeerde Politieke Federatie,  SGP-GPV-RPF)</v>
      </c>
      <c r="G26" s="2" t="s">
        <v>358</v>
      </c>
      <c r="H26" s="2" t="s">
        <v>386</v>
      </c>
      <c r="I26" s="158"/>
      <c r="J26" s="158"/>
      <c r="K26" s="161" t="s">
        <v>413</v>
      </c>
    </row>
    <row r="27" spans="1:20" ht="13.5" customHeight="1">
      <c r="A27" s="130" t="s">
        <v>333</v>
      </c>
      <c r="D27" s="158"/>
      <c r="E27" s="78" t="str">
        <f t="shared" ref="E27" si="4">G27&amp;" "&amp;F27</f>
        <v>A better future (Een betere toekomst, EBT)</v>
      </c>
      <c r="F27" s="128" t="str">
        <f t="shared" ref="F27" si="5">"("&amp;K27&amp;", "&amp;H27&amp;")"&amp;IF(M27="","",", known until "&amp;R27&amp;" as "&amp;M27&amp;" ("&amp;N27&amp;", "&amp;O27&amp;IF(P27="","","/ "&amp;P27)&amp;")"&amp;IF(S27="","",", known from "&amp;R27&amp;" until "&amp;X27&amp;" as "&amp;S27&amp;" ("&amp;T27&amp;", "&amp;U27&amp;IF(V27="","","/ "&amp;V27)&amp;")"))&amp;IF(AD27="","",", known from "&amp;X27&amp;" until "&amp;AD27&amp;" as "&amp;Y27&amp;" ("&amp;Z27&amp;", "&amp;AA27&amp;")"&amp;IF(AB27="","","/ "&amp;AB27)&amp;")")&amp;IF(AE27="","",", known from "&amp;AD27&amp;" until "&amp;AJ27&amp;" as "&amp;AE27&amp;" ("&amp;AF27&amp;", "&amp;AG27&amp;IF(AH27="","","/ "&amp;AH27)&amp;")")&amp;IF(AK27="","",", known from "&amp;AJ27&amp;" until "&amp;AP27&amp;" as "&amp;AK27&amp;" ("&amp;AL27&amp;", "&amp;AM27&amp;IF(AN27="","","/ "&amp;AN27)&amp;")")&amp;IF(AQ27="","",", known from "&amp;AP27&amp;" until "&amp;AV27&amp;" as "&amp;AQ27&amp;" ("&amp;AR27&amp;", "&amp;AS27&amp;IF(AT27="","","/ "&amp;AT27)&amp;")")</f>
        <v>(Een betere toekomst, EBT)</v>
      </c>
      <c r="G27" s="2" t="s">
        <v>359</v>
      </c>
      <c r="H27" s="2" t="s">
        <v>387</v>
      </c>
      <c r="I27" s="158"/>
      <c r="J27" s="158"/>
      <c r="K27" s="161" t="s">
        <v>414</v>
      </c>
    </row>
    <row r="28" spans="1:20" ht="13.5" customHeight="1">
      <c r="A28" s="130" t="s">
        <v>334</v>
      </c>
      <c r="D28" s="158"/>
      <c r="E28" s="78" t="str">
        <f t="shared" ref="E28:E33" si="6">G28&amp;" "&amp;F28</f>
        <v>List of the Greens (Lijst de Groen, LdG)</v>
      </c>
      <c r="F28" s="128" t="str">
        <f t="shared" ref="F28:F33" si="7">"("&amp;K28&amp;", "&amp;H28&amp;")"&amp;IF(M28="","",", known until "&amp;R28&amp;" as "&amp;M28&amp;" ("&amp;N28&amp;", "&amp;O28&amp;IF(P28="","","/ "&amp;P28)&amp;")"&amp;IF(S28="","",", known from "&amp;R28&amp;" until "&amp;X28&amp;" as "&amp;S28&amp;" ("&amp;T28&amp;", "&amp;U28&amp;IF(V28="","","/ "&amp;V28)&amp;")"))&amp;IF(AD28="","",", known from "&amp;X28&amp;" until "&amp;AD28&amp;" as "&amp;Y28&amp;" ("&amp;Z28&amp;", "&amp;AA28&amp;")"&amp;IF(AB28="","","/ "&amp;AB28)&amp;")")&amp;IF(AE28="","",", known from "&amp;AD28&amp;" until "&amp;AJ28&amp;" as "&amp;AE28&amp;" ("&amp;AF28&amp;", "&amp;AG28&amp;IF(AH28="","","/ "&amp;AH28)&amp;")")&amp;IF(AK28="","",", known from "&amp;AJ28&amp;" until "&amp;AP28&amp;" as "&amp;AK28&amp;" ("&amp;AL28&amp;", "&amp;AM28&amp;IF(AN28="","","/ "&amp;AN28)&amp;")")&amp;IF(AQ28="","",", known from "&amp;AP28&amp;" until "&amp;AV28&amp;" as "&amp;AQ28&amp;" ("&amp;AR28&amp;", "&amp;AS28&amp;IF(AT28="","","/ "&amp;AT28)&amp;")")</f>
        <v>(Lijst de Groen, LdG)</v>
      </c>
      <c r="G28" s="2" t="s">
        <v>360</v>
      </c>
      <c r="H28" s="2" t="s">
        <v>388</v>
      </c>
      <c r="I28" s="158"/>
      <c r="J28" s="159"/>
      <c r="K28" s="161" t="s">
        <v>415</v>
      </c>
    </row>
    <row r="29" spans="1:20" ht="13.5" customHeight="1">
      <c r="A29" s="130" t="s">
        <v>335</v>
      </c>
      <c r="D29" s="158"/>
      <c r="E29" s="78" t="str">
        <f t="shared" si="6"/>
        <v>The European Party (De Europese Partij, DEP)</v>
      </c>
      <c r="F29" s="128" t="str">
        <f t="shared" si="7"/>
        <v>(De Europese Partij, DEP)</v>
      </c>
      <c r="G29" s="2" t="s">
        <v>361</v>
      </c>
      <c r="H29" s="2" t="s">
        <v>389</v>
      </c>
      <c r="I29" s="158"/>
      <c r="J29" s="159"/>
      <c r="K29" s="161" t="s">
        <v>416</v>
      </c>
    </row>
    <row r="30" spans="1:20" ht="13.5" customHeight="1">
      <c r="A30" s="130" t="s">
        <v>336</v>
      </c>
      <c r="D30" s="158"/>
      <c r="E30" s="78" t="str">
        <f t="shared" si="6"/>
        <v>European Voters Platform of the Netherlands (Europees Verkiezers Platform Nederland , EVPN)</v>
      </c>
      <c r="F30" s="128" t="str">
        <f t="shared" si="7"/>
        <v>(Europees Verkiezers Platform Nederland , EVPN)</v>
      </c>
      <c r="G30" s="2" t="s">
        <v>362</v>
      </c>
      <c r="H30" s="2" t="s">
        <v>390</v>
      </c>
      <c r="I30" s="158"/>
      <c r="J30" s="158"/>
      <c r="K30" s="161" t="s">
        <v>417</v>
      </c>
    </row>
    <row r="31" spans="1:20" ht="13.5" customHeight="1">
      <c r="A31" s="130" t="s">
        <v>337</v>
      </c>
      <c r="D31" s="158"/>
      <c r="E31" s="78" t="str">
        <f t="shared" si="6"/>
        <v>List Sala (Lijst Sala, LS)</v>
      </c>
      <c r="F31" s="128" t="str">
        <f t="shared" si="7"/>
        <v>(Lijst Sala, LS)</v>
      </c>
      <c r="G31" s="2" t="s">
        <v>363</v>
      </c>
      <c r="H31" s="2" t="s">
        <v>391</v>
      </c>
      <c r="I31" s="158"/>
      <c r="J31" s="158"/>
      <c r="K31" s="161" t="s">
        <v>418</v>
      </c>
    </row>
    <row r="32" spans="1:20" ht="13.5" customHeight="1">
      <c r="A32" s="130" t="s">
        <v>338</v>
      </c>
      <c r="D32" s="159"/>
      <c r="E32" s="78" t="str">
        <f t="shared" si="6"/>
        <v>Transparent Europe (ET) (Europa Transparant, ET)</v>
      </c>
      <c r="F32" s="128" t="str">
        <f t="shared" si="7"/>
        <v>(Europa Transparant, ET)</v>
      </c>
      <c r="G32" s="2" t="s">
        <v>364</v>
      </c>
      <c r="H32" s="2" t="s">
        <v>392</v>
      </c>
      <c r="I32" s="159"/>
      <c r="J32" s="158"/>
      <c r="K32" s="161" t="s">
        <v>419</v>
      </c>
    </row>
    <row r="33" spans="1:20" ht="13.5" customHeight="1">
      <c r="A33" s="130" t="s">
        <v>339</v>
      </c>
      <c r="D33" s="158"/>
      <c r="E33" s="78" t="str">
        <f t="shared" si="6"/>
        <v xml:space="preserve"> Christian Union-Political Reformed Party (Christen Unie-Staatkundig Gereformeerde Partij, CU-SGP)</v>
      </c>
      <c r="F33" s="128" t="str">
        <f t="shared" si="7"/>
        <v>(Christen Unie-Staatkundig Gereformeerde Partij, CU-SGP)</v>
      </c>
      <c r="G33" s="161" t="s">
        <v>420</v>
      </c>
      <c r="H33" s="2" t="s">
        <v>393</v>
      </c>
      <c r="I33" s="158"/>
      <c r="J33" s="158"/>
      <c r="K33" s="2" t="s">
        <v>365</v>
      </c>
    </row>
    <row r="34" spans="1:20" ht="13.5" customHeight="1">
      <c r="A34" s="130" t="s">
        <v>982</v>
      </c>
      <c r="B34" s="2" t="s">
        <v>973</v>
      </c>
      <c r="C34" s="2" t="s">
        <v>974</v>
      </c>
      <c r="D34" s="158"/>
      <c r="E34" s="78" t="str">
        <f t="shared" ref="E34:E35" si="8">G34&amp;" "&amp;F34</f>
        <v>Pirate Party (Piratenpartij, PPNL)</v>
      </c>
      <c r="F34" s="128" t="str">
        <f t="shared" ref="F34:F35" si="9">"("&amp;K34&amp;",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(Piratenpartij, PPNL)</v>
      </c>
      <c r="G34" s="2" t="s">
        <v>975</v>
      </c>
      <c r="H34" s="2" t="s">
        <v>976</v>
      </c>
      <c r="I34" s="158"/>
      <c r="J34" s="158"/>
      <c r="K34" s="2" t="s">
        <v>977</v>
      </c>
      <c r="N34" s="53"/>
      <c r="O34" s="132"/>
      <c r="T34" s="53"/>
    </row>
    <row r="35" spans="1:20" ht="13.5" customHeight="1">
      <c r="A35" s="130" t="s">
        <v>983</v>
      </c>
      <c r="B35" s="2" t="s">
        <v>981</v>
      </c>
      <c r="C35" s="2" t="s">
        <v>974</v>
      </c>
      <c r="D35" s="158"/>
      <c r="E35" s="78" t="str">
        <f t="shared" si="8"/>
        <v>Article 50 (Artikel 50, a50)</v>
      </c>
      <c r="F35" s="128" t="str">
        <f t="shared" si="9"/>
        <v>(Artikel 50, a50)</v>
      </c>
      <c r="G35" s="2" t="s">
        <v>978</v>
      </c>
      <c r="H35" s="2" t="s">
        <v>979</v>
      </c>
      <c r="I35" s="158"/>
      <c r="J35" s="158"/>
      <c r="K35" s="2" t="s">
        <v>980</v>
      </c>
    </row>
    <row r="36" spans="1:20" ht="13.5" customHeight="1">
      <c r="A36" s="130" t="s">
        <v>1011</v>
      </c>
      <c r="B36" s="2" t="s">
        <v>279</v>
      </c>
      <c r="D36" s="158"/>
      <c r="E36" s="78" t="str">
        <f t="shared" ref="E36:E41" si="10">G36&amp;" "&amp;F36</f>
        <v>Think (Denk, Denk)</v>
      </c>
      <c r="F36" s="128" t="str">
        <f t="shared" ref="F36:F41" si="11">"("&amp;K36&amp;", "&amp;H36&amp;")"&amp;IF(M36="","",", known until "&amp;R36&amp;" as "&amp;M36&amp;" ("&amp;N36&amp;", "&amp;O36&amp;IF(P36="","","/ "&amp;P36)&amp;")"&amp;IF(S36="","",", known from "&amp;R36&amp;" until "&amp;X36&amp;" as "&amp;S36&amp;" ("&amp;T36&amp;", "&amp;U36&amp;IF(V36="","","/ "&amp;V36)&amp;")"))&amp;IF(AD36="","",", known from "&amp;X36&amp;" until "&amp;AD36&amp;" as "&amp;Y36&amp;" ("&amp;Z36&amp;", "&amp;AA36&amp;")"&amp;IF(AB36="","","/ "&amp;AB36)&amp;")")&amp;IF(AE36="","",", known from "&amp;AD36&amp;" until "&amp;AJ36&amp;" as "&amp;AE36&amp;" ("&amp;AF36&amp;", "&amp;AG36&amp;IF(AH36="","","/ "&amp;AH36)&amp;")")&amp;IF(AK36="","",", known from "&amp;AJ36&amp;" until "&amp;AP36&amp;" as "&amp;AK36&amp;" ("&amp;AL36&amp;", "&amp;AM36&amp;IF(AN36="","","/ "&amp;AN36)&amp;")")&amp;IF(AQ36="","",", known from "&amp;AP36&amp;" until "&amp;AV36&amp;" as "&amp;AQ36&amp;" ("&amp;AR36&amp;", "&amp;AS36&amp;IF(AT36="","","/ "&amp;AT36)&amp;")")</f>
        <v>(Denk, Denk)</v>
      </c>
      <c r="G36" s="2" t="s">
        <v>1015</v>
      </c>
      <c r="H36" s="2" t="s">
        <v>1013</v>
      </c>
      <c r="I36" s="158"/>
      <c r="J36" s="158"/>
      <c r="K36" s="2" t="s">
        <v>1013</v>
      </c>
    </row>
    <row r="37" spans="1:20" ht="13.5" customHeight="1">
      <c r="A37" s="130" t="s">
        <v>1012</v>
      </c>
      <c r="B37" s="2" t="s">
        <v>1019</v>
      </c>
      <c r="D37" s="158"/>
      <c r="E37" s="78" t="str">
        <f t="shared" si="10"/>
        <v>Forum for Democracy (Forum voor Democratie, FvD)</v>
      </c>
      <c r="F37" s="128" t="str">
        <f t="shared" si="11"/>
        <v>(Forum voor Democratie, FvD)</v>
      </c>
      <c r="G37" s="2" t="s">
        <v>1020</v>
      </c>
      <c r="H37" s="2" t="s">
        <v>1014</v>
      </c>
      <c r="I37" s="158"/>
      <c r="J37" s="158"/>
      <c r="K37" s="202" t="s">
        <v>1016</v>
      </c>
    </row>
    <row r="38" spans="1:20" ht="13.5" customHeight="1">
      <c r="A38" s="130" t="s">
        <v>1078</v>
      </c>
      <c r="D38" s="158"/>
      <c r="E38" s="78" t="str">
        <f t="shared" si="10"/>
        <v>Volt (Volt , V )</v>
      </c>
      <c r="F38" s="128" t="str">
        <f t="shared" si="11"/>
        <v>(Volt , V )</v>
      </c>
      <c r="G38" s="2" t="s">
        <v>1079</v>
      </c>
      <c r="H38" s="2" t="s">
        <v>1080</v>
      </c>
      <c r="I38" s="158"/>
      <c r="J38" s="158"/>
      <c r="K38" s="2" t="s">
        <v>1081</v>
      </c>
    </row>
    <row r="39" spans="1:20" ht="13.5" customHeight="1">
      <c r="A39" s="130" t="s">
        <v>1082</v>
      </c>
      <c r="D39" s="158"/>
      <c r="E39" s="78" t="str">
        <f t="shared" si="10"/>
        <v>Yes 21 (Ja 21, J)</v>
      </c>
      <c r="F39" s="128" t="str">
        <f t="shared" si="11"/>
        <v>(Ja 21, J)</v>
      </c>
      <c r="G39" s="2" t="s">
        <v>1083</v>
      </c>
      <c r="H39" s="2" t="s">
        <v>1085</v>
      </c>
      <c r="I39" s="158"/>
      <c r="J39" s="158"/>
      <c r="K39" s="2" t="s">
        <v>1084</v>
      </c>
    </row>
    <row r="40" spans="1:20" ht="13.5" customHeight="1">
      <c r="A40" s="130" t="s">
        <v>1087</v>
      </c>
      <c r="D40" s="158"/>
      <c r="E40" s="78" t="str">
        <f t="shared" si="10"/>
        <v>Farmer Citizen Movement (BoerBurgerBeweging, BBB)</v>
      </c>
      <c r="F40" s="128" t="str">
        <f t="shared" si="11"/>
        <v>(BoerBurgerBeweging, BBB)</v>
      </c>
      <c r="G40" s="2" t="s">
        <v>1088</v>
      </c>
      <c r="H40" s="11" t="s">
        <v>1089</v>
      </c>
      <c r="I40" s="158"/>
      <c r="J40" s="158"/>
      <c r="K40" s="2" t="s">
        <v>1090</v>
      </c>
    </row>
    <row r="41" spans="1:20" ht="13.5" customHeight="1">
      <c r="A41" s="130" t="s">
        <v>1091</v>
      </c>
      <c r="D41" s="158"/>
      <c r="E41" s="78" t="str">
        <f t="shared" si="10"/>
        <v>AsOne (B1J1, B1J1)</v>
      </c>
      <c r="F41" s="128" t="str">
        <f t="shared" si="11"/>
        <v>(B1J1, B1J1)</v>
      </c>
      <c r="G41" s="2" t="s">
        <v>1092</v>
      </c>
      <c r="H41" s="2" t="s">
        <v>1093</v>
      </c>
      <c r="I41" s="158"/>
      <c r="J41" s="158"/>
      <c r="K41" s="2" t="s">
        <v>1093</v>
      </c>
    </row>
    <row r="42" spans="1:20" ht="13.5" customHeight="1">
      <c r="A42" s="130"/>
      <c r="D42" s="158"/>
      <c r="E42" s="78"/>
      <c r="F42" s="128"/>
      <c r="I42" s="158"/>
      <c r="J42" s="158"/>
    </row>
    <row r="43" spans="1:20" ht="13.5" customHeight="1">
      <c r="A43" s="130"/>
      <c r="D43" s="158"/>
      <c r="E43" s="78"/>
      <c r="F43" s="128"/>
      <c r="I43" s="158"/>
      <c r="J43" s="158"/>
    </row>
    <row r="44" spans="1:20" ht="13.5" customHeight="1">
      <c r="A44" s="130"/>
      <c r="D44" s="158"/>
      <c r="E44" s="78"/>
      <c r="F44" s="128"/>
      <c r="I44" s="158"/>
      <c r="J44" s="158"/>
    </row>
    <row r="45" spans="1:20" ht="13.5" customHeight="1">
      <c r="A45" s="130"/>
      <c r="D45" s="158"/>
      <c r="E45" s="78"/>
      <c r="F45" s="128"/>
      <c r="I45" s="158"/>
      <c r="J45" s="158"/>
    </row>
    <row r="46" spans="1:20" ht="13.5" customHeight="1">
      <c r="A46" s="130"/>
      <c r="D46" s="158"/>
      <c r="E46" s="78"/>
      <c r="F46" s="128"/>
      <c r="I46" s="158"/>
      <c r="J46" s="158"/>
    </row>
    <row r="47" spans="1:20" ht="13.5" customHeight="1">
      <c r="A47" s="130"/>
      <c r="D47" s="158"/>
      <c r="E47" s="78"/>
      <c r="F47" s="128"/>
      <c r="G47" s="53"/>
      <c r="H47" s="53"/>
      <c r="I47" s="158"/>
      <c r="J47" s="158"/>
      <c r="K47" s="53"/>
    </row>
    <row r="48" spans="1:20" ht="13.5" customHeight="1">
      <c r="A48" s="130"/>
      <c r="D48" s="158"/>
      <c r="E48" s="78"/>
      <c r="F48" s="128"/>
      <c r="I48" s="158"/>
      <c r="J48" s="158"/>
    </row>
    <row r="49" spans="1:12" ht="13.5" customHeight="1">
      <c r="A49" s="130"/>
      <c r="D49" s="158"/>
      <c r="E49" s="78"/>
      <c r="F49" s="128"/>
      <c r="I49" s="158"/>
      <c r="J49" s="158"/>
    </row>
    <row r="50" spans="1:12" ht="13.5" customHeight="1">
      <c r="A50" s="130"/>
      <c r="D50" s="158"/>
      <c r="E50" s="78"/>
      <c r="F50" s="128"/>
      <c r="I50" s="158"/>
      <c r="J50" s="158"/>
    </row>
    <row r="51" spans="1:12" ht="13.5" customHeight="1">
      <c r="A51" s="130"/>
      <c r="D51" s="158"/>
      <c r="E51" s="78"/>
      <c r="F51" s="128"/>
      <c r="I51" s="158"/>
      <c r="J51" s="158"/>
    </row>
    <row r="52" spans="1:12" ht="13.5" customHeight="1">
      <c r="A52" s="130"/>
      <c r="D52" s="158"/>
      <c r="E52" s="78"/>
      <c r="F52" s="128"/>
      <c r="I52" s="158"/>
      <c r="J52" s="158"/>
    </row>
    <row r="53" spans="1:12" ht="13.5" customHeight="1">
      <c r="A53" s="130"/>
      <c r="D53" s="158"/>
      <c r="E53" s="78"/>
      <c r="F53" s="128"/>
      <c r="I53" s="158"/>
      <c r="J53" s="158"/>
      <c r="K53" s="11"/>
      <c r="L53" s="11"/>
    </row>
    <row r="54" spans="1:12" ht="13.5" customHeight="1">
      <c r="A54" s="130"/>
      <c r="D54" s="158"/>
      <c r="E54" s="78"/>
      <c r="F54" s="128"/>
      <c r="I54" s="158"/>
      <c r="J54" s="158"/>
    </row>
    <row r="55" spans="1:12" ht="13.5" customHeight="1">
      <c r="A55" s="130"/>
      <c r="D55" s="158"/>
      <c r="E55" s="78"/>
      <c r="F55" s="128"/>
      <c r="I55" s="158"/>
      <c r="J55" s="158"/>
    </row>
    <row r="56" spans="1:12" ht="13.5" customHeight="1">
      <c r="A56" s="130"/>
      <c r="D56" s="158"/>
      <c r="E56" s="78"/>
      <c r="F56" s="128"/>
      <c r="I56" s="158"/>
      <c r="J56" s="158"/>
      <c r="K56" s="211"/>
      <c r="L56" s="211"/>
    </row>
    <row r="57" spans="1:12" ht="13.5" customHeight="1">
      <c r="A57" s="130"/>
      <c r="D57" s="158"/>
      <c r="E57" s="78"/>
      <c r="F57" s="128"/>
      <c r="I57" s="158"/>
      <c r="J57" s="158"/>
      <c r="K57" s="211"/>
      <c r="L57" s="211"/>
    </row>
    <row r="58" spans="1:12" ht="13.5" customHeight="1">
      <c r="A58" s="130"/>
      <c r="D58" s="158"/>
      <c r="E58" s="78"/>
      <c r="F58" s="128"/>
      <c r="I58" s="158"/>
      <c r="J58" s="158"/>
    </row>
    <row r="59" spans="1:12" ht="13.5" customHeight="1">
      <c r="A59" s="130"/>
      <c r="D59" s="158"/>
      <c r="E59" s="78"/>
      <c r="F59" s="128"/>
      <c r="I59" s="158"/>
      <c r="J59" s="158"/>
    </row>
    <row r="60" spans="1:12" ht="13.5" customHeight="1">
      <c r="A60" s="130"/>
      <c r="D60" s="158"/>
      <c r="E60" s="78"/>
      <c r="F60" s="128"/>
      <c r="I60" s="158"/>
      <c r="J60" s="158"/>
    </row>
    <row r="61" spans="1:12" ht="13.5" customHeight="1">
      <c r="A61" s="130"/>
      <c r="D61" s="158"/>
      <c r="E61" s="78"/>
      <c r="F61" s="128"/>
      <c r="I61" s="158"/>
      <c r="J61" s="158"/>
    </row>
    <row r="62" spans="1:12" ht="13.5" customHeight="1">
      <c r="A62" s="130"/>
      <c r="D62" s="158"/>
      <c r="E62" s="78"/>
      <c r="F62" s="128"/>
      <c r="I62" s="158"/>
      <c r="J62" s="158"/>
    </row>
    <row r="63" spans="1:12" ht="13.5" customHeight="1">
      <c r="A63" s="130"/>
      <c r="D63" s="158"/>
      <c r="E63" s="78"/>
      <c r="F63" s="128"/>
      <c r="I63" s="158"/>
      <c r="J63" s="158"/>
    </row>
    <row r="64" spans="1:12" ht="13.5" customHeight="1">
      <c r="A64" s="71"/>
      <c r="D64" s="158"/>
      <c r="E64" s="78"/>
      <c r="F64" s="128"/>
      <c r="I64" s="158"/>
      <c r="J64" s="158"/>
    </row>
    <row r="65" spans="1:12" ht="13.5" customHeight="1">
      <c r="A65" s="71"/>
      <c r="D65" s="158"/>
      <c r="E65" s="78"/>
      <c r="F65" s="128"/>
      <c r="I65" s="158"/>
      <c r="J65" s="158"/>
    </row>
    <row r="66" spans="1:12" ht="13.5" customHeight="1">
      <c r="A66" s="71"/>
      <c r="D66" s="158"/>
      <c r="E66" s="78"/>
      <c r="F66" s="128"/>
      <c r="I66" s="158"/>
      <c r="J66" s="158"/>
    </row>
    <row r="67" spans="1:12" ht="13.5" customHeight="1">
      <c r="K67" s="211"/>
      <c r="L67" s="211"/>
    </row>
    <row r="68" spans="1:12" ht="13.5" customHeight="1">
      <c r="K68" s="11"/>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6:L56"/>
    <mergeCell ref="K57:L57"/>
    <mergeCell ref="K67:L67"/>
  </mergeCell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AD11" activePane="bottomRight" state="frozen"/>
      <selection activeCell="A25" sqref="A25"/>
      <selection pane="topRight" activeCell="A25" sqref="A25"/>
      <selection pane="bottomLeft" activeCell="A25" sqref="A25"/>
      <selection pane="bottomRight" activeCell="AP11" sqref="A1:XFD1048576"/>
    </sheetView>
  </sheetViews>
  <sheetFormatPr defaultColWidth="9.08984375" defaultRowHeight="13.5" customHeight="1"/>
  <cols>
    <col min="1" max="1" width="11.453125" style="2" customWidth="1"/>
    <col min="2" max="2" width="22.90625" style="2" customWidth="1"/>
    <col min="3" max="3" width="8.90625" style="75" customWidth="1"/>
    <col min="4" max="4" width="10.6328125" style="2" customWidth="1"/>
    <col min="5" max="16384" width="9.08984375" style="2"/>
  </cols>
  <sheetData>
    <row r="1" spans="1:127" ht="13.5" customHeight="1">
      <c r="A1" s="18" t="s">
        <v>3</v>
      </c>
      <c r="B1" s="20"/>
      <c r="C1" s="19" t="s">
        <v>421</v>
      </c>
      <c r="D1" s="20"/>
      <c r="E1" s="20"/>
      <c r="F1" s="20"/>
      <c r="G1" s="114"/>
      <c r="H1" s="19" t="s">
        <v>422</v>
      </c>
      <c r="I1" s="20"/>
      <c r="J1" s="20"/>
      <c r="K1" s="20"/>
      <c r="L1" s="114"/>
      <c r="M1" s="19" t="s">
        <v>423</v>
      </c>
      <c r="N1" s="20"/>
      <c r="O1" s="20"/>
      <c r="P1" s="20"/>
      <c r="Q1" s="114"/>
      <c r="R1" s="19" t="s">
        <v>423</v>
      </c>
      <c r="S1" s="20"/>
      <c r="T1" s="20"/>
      <c r="U1" s="20"/>
      <c r="V1" s="114"/>
      <c r="W1" s="19" t="s">
        <v>424</v>
      </c>
      <c r="X1" s="20"/>
      <c r="Y1" s="20"/>
      <c r="Z1" s="20"/>
      <c r="AA1" s="114"/>
      <c r="AB1" s="19" t="s">
        <v>425</v>
      </c>
      <c r="AC1" s="20"/>
      <c r="AD1" s="20"/>
      <c r="AE1" s="20"/>
      <c r="AF1" s="114"/>
      <c r="AG1" s="19" t="s">
        <v>426</v>
      </c>
      <c r="AH1" s="20"/>
      <c r="AI1" s="20"/>
      <c r="AJ1" s="20"/>
      <c r="AK1" s="114"/>
      <c r="AL1" s="19" t="s">
        <v>427</v>
      </c>
      <c r="AM1" s="20"/>
      <c r="AN1" s="20"/>
      <c r="AO1" s="20"/>
      <c r="AP1" s="114"/>
      <c r="AQ1" s="19"/>
      <c r="AR1" s="20"/>
      <c r="AS1" s="20"/>
      <c r="AT1" s="20"/>
      <c r="AU1" s="114"/>
      <c r="AV1" s="19"/>
      <c r="AW1" s="20"/>
      <c r="AX1" s="20"/>
      <c r="AY1" s="20"/>
      <c r="AZ1" s="114"/>
      <c r="BA1" s="19"/>
      <c r="BB1" s="20"/>
      <c r="BC1" s="20"/>
      <c r="BD1" s="20"/>
      <c r="BE1" s="114"/>
      <c r="BF1" s="19"/>
      <c r="BG1" s="20"/>
      <c r="BH1" s="20"/>
      <c r="BI1" s="20"/>
      <c r="BJ1" s="114"/>
      <c r="BK1" s="19"/>
      <c r="BL1" s="20"/>
      <c r="BM1" s="20"/>
      <c r="BN1" s="20"/>
      <c r="BO1" s="114"/>
      <c r="BP1" s="19"/>
      <c r="BQ1" s="20"/>
      <c r="BR1" s="20"/>
      <c r="BS1" s="20"/>
      <c r="BT1" s="114"/>
      <c r="BU1" s="19"/>
      <c r="BV1" s="20"/>
      <c r="BW1" s="20"/>
      <c r="BX1" s="20"/>
      <c r="BY1" s="114"/>
      <c r="BZ1" s="19"/>
      <c r="CA1" s="20"/>
      <c r="CB1" s="20"/>
      <c r="CC1" s="20"/>
      <c r="CD1" s="114"/>
      <c r="CE1" s="19"/>
      <c r="CF1" s="20"/>
      <c r="CG1" s="20"/>
      <c r="CH1" s="20"/>
      <c r="CI1" s="114"/>
      <c r="CJ1" s="19"/>
      <c r="CK1" s="20"/>
      <c r="CL1" s="20"/>
      <c r="CM1" s="20"/>
      <c r="CN1" s="114"/>
      <c r="CO1" s="19"/>
      <c r="CP1" s="20"/>
      <c r="CQ1" s="20"/>
      <c r="CR1" s="20"/>
      <c r="CS1" s="114"/>
      <c r="CT1" s="19"/>
      <c r="CU1" s="20"/>
      <c r="CV1" s="20"/>
      <c r="CW1" s="20"/>
      <c r="CX1" s="114"/>
      <c r="CY1" s="19"/>
      <c r="CZ1" s="20"/>
      <c r="DA1" s="20"/>
      <c r="DB1" s="20"/>
      <c r="DC1" s="114"/>
      <c r="DD1" s="19"/>
      <c r="DE1" s="20"/>
      <c r="DF1" s="20"/>
      <c r="DG1" s="20"/>
      <c r="DH1" s="114"/>
      <c r="DI1" s="19"/>
      <c r="DJ1" s="20"/>
      <c r="DK1" s="20"/>
      <c r="DL1" s="20"/>
      <c r="DM1" s="114"/>
      <c r="DN1" s="19"/>
      <c r="DO1" s="20"/>
      <c r="DP1" s="20"/>
      <c r="DQ1" s="20"/>
      <c r="DR1" s="114"/>
      <c r="DS1" s="19"/>
      <c r="DT1" s="20"/>
      <c r="DU1" s="20"/>
      <c r="DV1" s="20"/>
      <c r="DW1" s="114"/>
    </row>
    <row r="2" spans="1:127" ht="13.5" customHeight="1">
      <c r="A2" s="18" t="s">
        <v>4</v>
      </c>
      <c r="B2" s="20"/>
      <c r="C2" s="66">
        <v>32819</v>
      </c>
      <c r="D2" s="20"/>
      <c r="E2" s="20"/>
      <c r="F2" s="20"/>
      <c r="G2" s="114"/>
      <c r="H2" s="66">
        <v>34568</v>
      </c>
      <c r="I2" s="20"/>
      <c r="J2" s="20"/>
      <c r="K2" s="20"/>
      <c r="L2" s="114"/>
      <c r="M2" s="66">
        <v>36010</v>
      </c>
      <c r="N2" s="20"/>
      <c r="O2" s="20"/>
      <c r="P2" s="20"/>
      <c r="Q2" s="114"/>
      <c r="R2" s="66">
        <v>36010</v>
      </c>
      <c r="S2" s="20"/>
      <c r="T2" s="20"/>
      <c r="U2" s="20"/>
      <c r="V2" s="114"/>
      <c r="W2" s="66">
        <v>37459</v>
      </c>
      <c r="X2" s="20"/>
      <c r="Y2" s="20"/>
      <c r="Z2" s="20"/>
      <c r="AA2" s="114"/>
      <c r="AB2" s="66" t="s">
        <v>428</v>
      </c>
      <c r="AC2" s="20"/>
      <c r="AD2" s="20"/>
      <c r="AE2" s="20"/>
      <c r="AF2" s="114"/>
      <c r="AG2" s="66">
        <v>38905</v>
      </c>
      <c r="AH2" s="20"/>
      <c r="AI2" s="20"/>
      <c r="AJ2" s="20"/>
      <c r="AK2" s="114"/>
      <c r="AL2" s="66">
        <v>39135</v>
      </c>
      <c r="AM2" s="20"/>
      <c r="AN2" s="20"/>
      <c r="AO2" s="20"/>
      <c r="AP2" s="114"/>
      <c r="AQ2" s="66"/>
      <c r="AR2" s="20"/>
      <c r="AS2" s="20"/>
      <c r="AT2" s="20"/>
      <c r="AU2" s="114"/>
      <c r="AV2" s="66"/>
      <c r="AW2" s="20"/>
      <c r="AX2" s="20"/>
      <c r="AY2" s="20"/>
      <c r="AZ2" s="114"/>
      <c r="BA2" s="66"/>
      <c r="BB2" s="20"/>
      <c r="BC2" s="20"/>
      <c r="BD2" s="20"/>
      <c r="BE2" s="114"/>
      <c r="BF2" s="66"/>
      <c r="BG2" s="20"/>
      <c r="BH2" s="20"/>
      <c r="BI2" s="20"/>
      <c r="BJ2" s="114"/>
      <c r="BK2" s="66"/>
      <c r="BL2" s="20"/>
      <c r="BM2" s="20"/>
      <c r="BN2" s="20"/>
      <c r="BO2" s="114"/>
      <c r="BP2" s="66"/>
      <c r="BQ2" s="20"/>
      <c r="BR2" s="20"/>
      <c r="BS2" s="20"/>
      <c r="BT2" s="114"/>
      <c r="BU2" s="19"/>
      <c r="BV2" s="20"/>
      <c r="BW2" s="20"/>
      <c r="BX2" s="20"/>
      <c r="BY2" s="114"/>
      <c r="BZ2" s="19"/>
      <c r="CA2" s="20"/>
      <c r="CB2" s="20"/>
      <c r="CC2" s="20"/>
      <c r="CD2" s="114"/>
      <c r="CE2" s="19"/>
      <c r="CF2" s="20"/>
      <c r="CG2" s="20"/>
      <c r="CH2" s="20"/>
      <c r="CI2" s="114"/>
      <c r="CJ2" s="19"/>
      <c r="CK2" s="20"/>
      <c r="CL2" s="20"/>
      <c r="CM2" s="20"/>
      <c r="CN2" s="114"/>
      <c r="CO2" s="66"/>
      <c r="CP2" s="20"/>
      <c r="CQ2" s="20"/>
      <c r="CR2" s="20"/>
      <c r="CS2" s="114"/>
      <c r="CT2" s="66"/>
      <c r="CU2" s="20"/>
      <c r="CV2" s="20"/>
      <c r="CW2" s="20"/>
      <c r="CX2" s="114"/>
      <c r="CY2" s="66"/>
      <c r="CZ2" s="20"/>
      <c r="DA2" s="20"/>
      <c r="DB2" s="20"/>
      <c r="DC2" s="114"/>
      <c r="DD2" s="66"/>
      <c r="DE2" s="20"/>
      <c r="DF2" s="20"/>
      <c r="DG2" s="20"/>
      <c r="DH2" s="114"/>
      <c r="DI2" s="66"/>
      <c r="DJ2" s="20"/>
      <c r="DK2" s="20"/>
      <c r="DL2" s="20"/>
      <c r="DM2" s="114"/>
      <c r="DN2" s="66"/>
      <c r="DO2" s="20"/>
      <c r="DP2" s="20"/>
      <c r="DQ2" s="20"/>
      <c r="DR2" s="114"/>
      <c r="DS2" s="66"/>
      <c r="DT2" s="20"/>
      <c r="DU2" s="20"/>
      <c r="DV2" s="20"/>
      <c r="DW2" s="114"/>
    </row>
    <row r="3" spans="1:127" ht="13.5" customHeight="1">
      <c r="A3" s="18" t="s">
        <v>5</v>
      </c>
      <c r="B3" s="20"/>
      <c r="C3" s="66">
        <v>33239</v>
      </c>
      <c r="D3" s="20"/>
      <c r="E3" s="20"/>
      <c r="F3" s="20"/>
      <c r="G3" s="114"/>
      <c r="H3" s="66">
        <v>34699</v>
      </c>
      <c r="I3" s="20"/>
      <c r="J3" s="20"/>
      <c r="K3" s="20"/>
      <c r="L3" s="114"/>
      <c r="M3" s="66">
        <v>36160</v>
      </c>
      <c r="N3" s="20"/>
      <c r="O3" s="20"/>
      <c r="P3" s="20"/>
      <c r="Q3" s="114"/>
      <c r="R3" s="66">
        <v>36161</v>
      </c>
      <c r="S3" s="20"/>
      <c r="T3" s="20"/>
      <c r="U3" s="20"/>
      <c r="V3" s="114"/>
      <c r="W3" s="66">
        <v>37459</v>
      </c>
      <c r="X3" s="20"/>
      <c r="Y3" s="20"/>
      <c r="Z3" s="20"/>
      <c r="AA3" s="114"/>
      <c r="AB3" s="66" t="s">
        <v>428</v>
      </c>
      <c r="AC3" s="20"/>
      <c r="AD3" s="20"/>
      <c r="AE3" s="20"/>
      <c r="AF3" s="114"/>
      <c r="AG3" s="66">
        <v>38905</v>
      </c>
      <c r="AH3" s="20"/>
      <c r="AI3" s="20"/>
      <c r="AJ3" s="20"/>
      <c r="AK3" s="114"/>
      <c r="AL3" s="66">
        <v>39448</v>
      </c>
      <c r="AM3" s="20"/>
      <c r="AN3" s="20"/>
      <c r="AO3" s="20"/>
      <c r="AP3" s="114"/>
      <c r="AQ3" s="66"/>
      <c r="AR3" s="20"/>
      <c r="AS3" s="20"/>
      <c r="AT3" s="20"/>
      <c r="AU3" s="114"/>
      <c r="AV3" s="66"/>
      <c r="AW3" s="20"/>
      <c r="AX3" s="20"/>
      <c r="AY3" s="20"/>
      <c r="AZ3" s="114"/>
      <c r="BA3" s="66"/>
      <c r="BB3" s="20"/>
      <c r="BC3" s="20"/>
      <c r="BD3" s="20"/>
      <c r="BE3" s="114"/>
      <c r="BF3" s="66"/>
      <c r="BG3" s="20"/>
      <c r="BH3" s="20"/>
      <c r="BI3" s="20"/>
      <c r="BJ3" s="114"/>
      <c r="BK3" s="66"/>
      <c r="BL3" s="20"/>
      <c r="BM3" s="20"/>
      <c r="BN3" s="20"/>
      <c r="BO3" s="114"/>
      <c r="BP3" s="8"/>
      <c r="BQ3" s="20"/>
      <c r="BR3" s="20"/>
      <c r="BS3" s="20"/>
      <c r="BT3" s="114"/>
      <c r="BU3" s="7"/>
      <c r="BV3" s="20"/>
      <c r="BW3" s="20"/>
      <c r="BX3" s="20"/>
      <c r="BY3" s="114"/>
      <c r="BZ3" s="7"/>
      <c r="CA3" s="20"/>
      <c r="CB3" s="20"/>
      <c r="CC3" s="20"/>
      <c r="CD3" s="114"/>
      <c r="CE3" s="7"/>
      <c r="CF3" s="20"/>
      <c r="CG3" s="20"/>
      <c r="CH3" s="20"/>
      <c r="CI3" s="114"/>
      <c r="CJ3" s="7"/>
      <c r="CK3" s="20"/>
      <c r="CL3" s="20"/>
      <c r="CM3" s="20"/>
      <c r="CN3" s="114"/>
      <c r="CO3" s="7"/>
      <c r="CP3" s="20"/>
      <c r="CQ3" s="20"/>
      <c r="CR3" s="20"/>
      <c r="CS3" s="114"/>
      <c r="CT3" s="7"/>
      <c r="CU3" s="20"/>
      <c r="CV3" s="20"/>
      <c r="CW3" s="20"/>
      <c r="CX3" s="114"/>
      <c r="CY3" s="7"/>
      <c r="CZ3" s="20"/>
      <c r="DA3" s="20"/>
      <c r="DB3" s="20"/>
      <c r="DC3" s="114"/>
      <c r="DD3" s="7"/>
      <c r="DE3" s="20"/>
      <c r="DF3" s="20"/>
      <c r="DG3" s="20"/>
      <c r="DH3" s="114"/>
      <c r="DI3" s="7"/>
      <c r="DJ3" s="20"/>
      <c r="DK3" s="20"/>
      <c r="DL3" s="20"/>
      <c r="DM3" s="114"/>
      <c r="DN3" s="7"/>
      <c r="DO3" s="20"/>
      <c r="DP3" s="20"/>
      <c r="DQ3" s="20"/>
      <c r="DR3" s="114"/>
      <c r="DS3" s="7"/>
      <c r="DT3" s="20"/>
      <c r="DU3" s="20"/>
      <c r="DV3" s="20"/>
      <c r="DW3" s="114"/>
    </row>
    <row r="4" spans="1:127" ht="4.5" customHeight="1">
      <c r="A4" s="18"/>
      <c r="B4" s="20"/>
      <c r="C4" s="115"/>
      <c r="D4" s="20"/>
      <c r="E4" s="20"/>
      <c r="F4" s="20"/>
      <c r="G4" s="114"/>
      <c r="H4" s="115"/>
      <c r="I4" s="20"/>
      <c r="J4" s="20"/>
      <c r="K4" s="20"/>
      <c r="L4" s="114"/>
      <c r="M4" s="115"/>
      <c r="N4" s="20"/>
      <c r="O4" s="20"/>
      <c r="P4" s="20"/>
      <c r="Q4" s="114"/>
      <c r="R4" s="115"/>
      <c r="S4" s="20"/>
      <c r="T4" s="20"/>
      <c r="U4" s="20"/>
      <c r="V4" s="114"/>
      <c r="W4" s="115"/>
      <c r="X4" s="20"/>
      <c r="Y4" s="20"/>
      <c r="Z4" s="20"/>
      <c r="AA4" s="114"/>
      <c r="AB4" s="115"/>
      <c r="AC4" s="20"/>
      <c r="AD4" s="20"/>
      <c r="AE4" s="20"/>
      <c r="AF4" s="114"/>
      <c r="AG4" s="115"/>
      <c r="AH4" s="20"/>
      <c r="AI4" s="20"/>
      <c r="AJ4" s="20"/>
      <c r="AK4" s="114"/>
      <c r="AL4" s="115"/>
      <c r="AM4" s="20"/>
      <c r="AN4" s="20"/>
      <c r="AO4" s="20"/>
      <c r="AP4" s="114"/>
      <c r="AQ4" s="115"/>
      <c r="AR4" s="20"/>
      <c r="AS4" s="20"/>
      <c r="AT4" s="20"/>
      <c r="AU4" s="114"/>
      <c r="AV4" s="115"/>
      <c r="AW4" s="20"/>
      <c r="AX4" s="20"/>
      <c r="AY4" s="20"/>
      <c r="AZ4" s="114"/>
      <c r="BA4" s="115"/>
      <c r="BB4" s="20"/>
      <c r="BC4" s="20"/>
      <c r="BD4" s="20"/>
      <c r="BE4" s="114"/>
      <c r="BF4" s="115"/>
      <c r="BG4" s="20"/>
      <c r="BH4" s="20"/>
      <c r="BI4" s="20"/>
      <c r="BJ4" s="114"/>
      <c r="BK4" s="115"/>
      <c r="BL4" s="20"/>
      <c r="BM4" s="20"/>
      <c r="BN4" s="20"/>
      <c r="BO4" s="114"/>
      <c r="BP4" s="115"/>
      <c r="BQ4" s="20"/>
      <c r="BR4" s="20"/>
      <c r="BS4" s="20"/>
      <c r="BT4" s="114"/>
      <c r="BU4" s="115"/>
      <c r="BV4" s="20"/>
      <c r="BW4" s="20"/>
      <c r="BX4" s="20"/>
      <c r="BY4" s="114"/>
      <c r="BZ4" s="115"/>
      <c r="CA4" s="20"/>
      <c r="CB4" s="20"/>
      <c r="CC4" s="20"/>
      <c r="CD4" s="114"/>
      <c r="CE4" s="115"/>
      <c r="CF4" s="20"/>
      <c r="CG4" s="20"/>
      <c r="CH4" s="20"/>
      <c r="CI4" s="114"/>
      <c r="CJ4" s="115"/>
      <c r="CK4" s="20"/>
      <c r="CL4" s="20"/>
      <c r="CM4" s="20"/>
      <c r="CN4" s="114"/>
      <c r="CO4" s="115"/>
      <c r="CP4" s="20"/>
      <c r="CQ4" s="20"/>
      <c r="CR4" s="20"/>
      <c r="CS4" s="114"/>
      <c r="CT4" s="115"/>
      <c r="CU4" s="20"/>
      <c r="CV4" s="20"/>
      <c r="CW4" s="20"/>
      <c r="CX4" s="114"/>
      <c r="CY4" s="115"/>
      <c r="CZ4" s="20"/>
      <c r="DA4" s="20"/>
      <c r="DB4" s="20"/>
      <c r="DC4" s="114"/>
      <c r="DD4" s="115"/>
      <c r="DE4" s="20"/>
      <c r="DF4" s="20"/>
      <c r="DG4" s="20"/>
      <c r="DH4" s="114"/>
      <c r="DI4" s="115"/>
      <c r="DJ4" s="20"/>
      <c r="DK4" s="20"/>
      <c r="DL4" s="20"/>
      <c r="DM4" s="114"/>
      <c r="DN4" s="115"/>
      <c r="DO4" s="20"/>
      <c r="DP4" s="20"/>
      <c r="DQ4" s="20"/>
      <c r="DR4" s="114"/>
      <c r="DS4" s="115"/>
      <c r="DT4" s="20"/>
      <c r="DU4" s="20"/>
      <c r="DV4" s="20"/>
      <c r="DW4" s="114"/>
    </row>
    <row r="5" spans="1:127" ht="4.5" customHeight="1">
      <c r="A5" s="18"/>
      <c r="B5" s="20"/>
      <c r="C5" s="68"/>
      <c r="D5" s="20"/>
      <c r="E5" s="20"/>
      <c r="F5" s="20"/>
      <c r="G5" s="114"/>
      <c r="H5" s="68"/>
      <c r="I5" s="20"/>
      <c r="J5" s="20"/>
      <c r="K5" s="20"/>
      <c r="L5" s="114"/>
      <c r="M5" s="68"/>
      <c r="N5" s="20"/>
      <c r="O5" s="20"/>
      <c r="P5" s="20"/>
      <c r="Q5" s="114"/>
      <c r="R5" s="68"/>
      <c r="S5" s="20"/>
      <c r="T5" s="20"/>
      <c r="U5" s="20"/>
      <c r="V5" s="114"/>
      <c r="W5" s="68"/>
      <c r="X5" s="20"/>
      <c r="Y5" s="20"/>
      <c r="Z5" s="20"/>
      <c r="AA5" s="114"/>
      <c r="AB5" s="68"/>
      <c r="AC5" s="20"/>
      <c r="AD5" s="20"/>
      <c r="AE5" s="20"/>
      <c r="AF5" s="114"/>
      <c r="AG5" s="68"/>
      <c r="AH5" s="20"/>
      <c r="AI5" s="20"/>
      <c r="AJ5" s="20"/>
      <c r="AK5" s="114"/>
      <c r="AL5" s="68"/>
      <c r="AM5" s="20"/>
      <c r="AN5" s="20"/>
      <c r="AO5" s="20"/>
      <c r="AP5" s="114"/>
      <c r="AQ5" s="68"/>
      <c r="AR5" s="20"/>
      <c r="AS5" s="20"/>
      <c r="AT5" s="20"/>
      <c r="AU5" s="114"/>
      <c r="AV5" s="68"/>
      <c r="AW5" s="20"/>
      <c r="AX5" s="20"/>
      <c r="AY5" s="20"/>
      <c r="AZ5" s="114"/>
      <c r="BA5" s="68"/>
      <c r="BB5" s="20"/>
      <c r="BC5" s="20"/>
      <c r="BD5" s="20"/>
      <c r="BE5" s="114"/>
      <c r="BF5" s="68"/>
      <c r="BG5" s="20"/>
      <c r="BH5" s="20"/>
      <c r="BI5" s="20"/>
      <c r="BJ5" s="114"/>
      <c r="BK5" s="68"/>
      <c r="BL5" s="20"/>
      <c r="BM5" s="20"/>
      <c r="BN5" s="20"/>
      <c r="BO5" s="114"/>
      <c r="BP5" s="68"/>
      <c r="BQ5" s="20"/>
      <c r="BR5" s="20"/>
      <c r="BS5" s="20"/>
      <c r="BT5" s="114"/>
      <c r="BU5" s="68"/>
      <c r="BV5" s="20"/>
      <c r="BW5" s="20"/>
      <c r="BX5" s="20"/>
      <c r="BY5" s="114"/>
      <c r="BZ5" s="68"/>
      <c r="CA5" s="20"/>
      <c r="CB5" s="20"/>
      <c r="CC5" s="20"/>
      <c r="CD5" s="114"/>
      <c r="CE5" s="68"/>
      <c r="CF5" s="20"/>
      <c r="CG5" s="20"/>
      <c r="CH5" s="20"/>
      <c r="CI5" s="114"/>
      <c r="CJ5" s="68"/>
      <c r="CK5" s="20"/>
      <c r="CL5" s="20"/>
      <c r="CM5" s="20"/>
      <c r="CN5" s="114"/>
      <c r="CO5" s="68"/>
      <c r="CP5" s="20"/>
      <c r="CQ5" s="20"/>
      <c r="CR5" s="20"/>
      <c r="CS5" s="114"/>
      <c r="CT5" s="68"/>
      <c r="CU5" s="20"/>
      <c r="CV5" s="20"/>
      <c r="CW5" s="20"/>
      <c r="CX5" s="114"/>
      <c r="CY5" s="68"/>
      <c r="CZ5" s="20"/>
      <c r="DA5" s="20"/>
      <c r="DB5" s="20"/>
      <c r="DC5" s="114"/>
      <c r="DD5" s="68"/>
      <c r="DE5" s="20"/>
      <c r="DF5" s="20"/>
      <c r="DG5" s="20"/>
      <c r="DH5" s="114"/>
      <c r="DI5" s="68"/>
      <c r="DJ5" s="20"/>
      <c r="DK5" s="20"/>
      <c r="DL5" s="20"/>
      <c r="DM5" s="114"/>
      <c r="DN5" s="68"/>
      <c r="DO5" s="20"/>
      <c r="DP5" s="20"/>
      <c r="DQ5" s="20"/>
      <c r="DR5" s="114"/>
      <c r="DS5" s="68"/>
      <c r="DT5" s="20"/>
      <c r="DU5" s="20"/>
      <c r="DV5" s="20"/>
      <c r="DW5" s="114"/>
    </row>
    <row r="6" spans="1:127" ht="4.5" customHeight="1">
      <c r="A6" s="18"/>
      <c r="B6" s="20"/>
      <c r="C6" s="68"/>
      <c r="D6" s="20"/>
      <c r="E6" s="20"/>
      <c r="F6" s="20"/>
      <c r="G6" s="114"/>
      <c r="H6" s="68"/>
      <c r="I6" s="20"/>
      <c r="J6" s="20"/>
      <c r="K6" s="20"/>
      <c r="L6" s="114"/>
      <c r="M6" s="68"/>
      <c r="N6" s="20"/>
      <c r="O6" s="20"/>
      <c r="P6" s="20"/>
      <c r="Q6" s="114"/>
      <c r="R6" s="68"/>
      <c r="S6" s="20"/>
      <c r="T6" s="20"/>
      <c r="U6" s="20"/>
      <c r="V6" s="114"/>
      <c r="W6" s="68"/>
      <c r="X6" s="20"/>
      <c r="Y6" s="20"/>
      <c r="Z6" s="20"/>
      <c r="AA6" s="114"/>
      <c r="AB6" s="68"/>
      <c r="AC6" s="20"/>
      <c r="AD6" s="20"/>
      <c r="AE6" s="20"/>
      <c r="AF6" s="114"/>
      <c r="AG6" s="68"/>
      <c r="AH6" s="20"/>
      <c r="AI6" s="20"/>
      <c r="AJ6" s="20"/>
      <c r="AK6" s="114"/>
      <c r="AL6" s="68"/>
      <c r="AM6" s="20"/>
      <c r="AN6" s="20"/>
      <c r="AO6" s="20"/>
      <c r="AP6" s="114"/>
      <c r="AQ6" s="68"/>
      <c r="AR6" s="20"/>
      <c r="AS6" s="20"/>
      <c r="AT6" s="20"/>
      <c r="AU6" s="114"/>
      <c r="AV6" s="68"/>
      <c r="AW6" s="20"/>
      <c r="AX6" s="20"/>
      <c r="AY6" s="20"/>
      <c r="AZ6" s="114"/>
      <c r="BA6" s="68"/>
      <c r="BB6" s="20"/>
      <c r="BC6" s="20"/>
      <c r="BD6" s="20"/>
      <c r="BE6" s="114"/>
      <c r="BF6" s="68"/>
      <c r="BG6" s="20"/>
      <c r="BH6" s="20"/>
      <c r="BI6" s="20"/>
      <c r="BJ6" s="114"/>
      <c r="BK6" s="68"/>
      <c r="BL6" s="20"/>
      <c r="BM6" s="20"/>
      <c r="BN6" s="20"/>
      <c r="BO6" s="114"/>
      <c r="BP6" s="68"/>
      <c r="BQ6" s="20"/>
      <c r="BR6" s="20"/>
      <c r="BS6" s="20"/>
      <c r="BT6" s="114"/>
      <c r="BU6" s="68"/>
      <c r="BV6" s="20"/>
      <c r="BW6" s="20"/>
      <c r="BX6" s="20"/>
      <c r="BY6" s="114"/>
      <c r="BZ6" s="68"/>
      <c r="CA6" s="20"/>
      <c r="CB6" s="20"/>
      <c r="CC6" s="20"/>
      <c r="CD6" s="114"/>
      <c r="CE6" s="68"/>
      <c r="CF6" s="20"/>
      <c r="CG6" s="20"/>
      <c r="CH6" s="20"/>
      <c r="CI6" s="114"/>
      <c r="CJ6" s="68"/>
      <c r="CK6" s="20"/>
      <c r="CL6" s="20"/>
      <c r="CM6" s="20"/>
      <c r="CN6" s="114"/>
      <c r="CO6" s="68"/>
      <c r="CP6" s="20"/>
      <c r="CQ6" s="20"/>
      <c r="CR6" s="20"/>
      <c r="CS6" s="114"/>
      <c r="CT6" s="68"/>
      <c r="CU6" s="20"/>
      <c r="CV6" s="20"/>
      <c r="CW6" s="20"/>
      <c r="CX6" s="114"/>
      <c r="CY6" s="68"/>
      <c r="CZ6" s="20"/>
      <c r="DA6" s="20"/>
      <c r="DB6" s="20"/>
      <c r="DC6" s="114"/>
      <c r="DD6" s="68"/>
      <c r="DE6" s="20"/>
      <c r="DF6" s="20"/>
      <c r="DG6" s="20"/>
      <c r="DH6" s="114"/>
      <c r="DI6" s="68"/>
      <c r="DJ6" s="20"/>
      <c r="DK6" s="20"/>
      <c r="DL6" s="20"/>
      <c r="DM6" s="114"/>
      <c r="DN6" s="68"/>
      <c r="DO6" s="20"/>
      <c r="DP6" s="20"/>
      <c r="DQ6" s="20"/>
      <c r="DR6" s="114"/>
      <c r="DS6" s="68"/>
      <c r="DT6" s="20"/>
      <c r="DU6" s="20"/>
      <c r="DV6" s="20"/>
      <c r="DW6" s="114"/>
    </row>
    <row r="7" spans="1:127" ht="4.5" customHeight="1">
      <c r="A7" s="18"/>
      <c r="B7" s="20"/>
      <c r="C7" s="68"/>
      <c r="D7" s="20"/>
      <c r="E7" s="20"/>
      <c r="F7" s="20"/>
      <c r="G7" s="114"/>
      <c r="H7" s="68"/>
      <c r="I7" s="20"/>
      <c r="J7" s="20"/>
      <c r="K7" s="20"/>
      <c r="L7" s="114"/>
      <c r="M7" s="68"/>
      <c r="N7" s="20"/>
      <c r="O7" s="20"/>
      <c r="P7" s="20"/>
      <c r="Q7" s="114"/>
      <c r="R7" s="68"/>
      <c r="S7" s="20"/>
      <c r="T7" s="20"/>
      <c r="U7" s="20"/>
      <c r="V7" s="114"/>
      <c r="W7" s="68"/>
      <c r="X7" s="20"/>
      <c r="Y7" s="20"/>
      <c r="Z7" s="20"/>
      <c r="AA7" s="114"/>
      <c r="AB7" s="68"/>
      <c r="AC7" s="20"/>
      <c r="AD7" s="20"/>
      <c r="AE7" s="20"/>
      <c r="AF7" s="114"/>
      <c r="AG7" s="68"/>
      <c r="AH7" s="20"/>
      <c r="AI7" s="20"/>
      <c r="AJ7" s="20"/>
      <c r="AK7" s="114"/>
      <c r="AL7" s="68"/>
      <c r="AM7" s="20"/>
      <c r="AN7" s="20"/>
      <c r="AO7" s="20"/>
      <c r="AP7" s="114"/>
      <c r="AQ7" s="68"/>
      <c r="AR7" s="20"/>
      <c r="AS7" s="20"/>
      <c r="AT7" s="20"/>
      <c r="AU7" s="114"/>
      <c r="AV7" s="68"/>
      <c r="AW7" s="20"/>
      <c r="AX7" s="20"/>
      <c r="AY7" s="20"/>
      <c r="AZ7" s="114"/>
      <c r="BA7" s="68"/>
      <c r="BB7" s="20"/>
      <c r="BC7" s="20"/>
      <c r="BD7" s="20"/>
      <c r="BE7" s="114"/>
      <c r="BF7" s="68"/>
      <c r="BG7" s="20"/>
      <c r="BH7" s="20"/>
      <c r="BI7" s="20"/>
      <c r="BJ7" s="114"/>
      <c r="BK7" s="68"/>
      <c r="BL7" s="20"/>
      <c r="BM7" s="20"/>
      <c r="BN7" s="20"/>
      <c r="BO7" s="114"/>
      <c r="BP7" s="68"/>
      <c r="BQ7" s="20"/>
      <c r="BR7" s="20"/>
      <c r="BS7" s="20"/>
      <c r="BT7" s="114"/>
      <c r="BU7" s="68"/>
      <c r="BV7" s="20"/>
      <c r="BW7" s="20"/>
      <c r="BX7" s="20"/>
      <c r="BY7" s="114"/>
      <c r="BZ7" s="68"/>
      <c r="CA7" s="20"/>
      <c r="CB7" s="20"/>
      <c r="CC7" s="20"/>
      <c r="CD7" s="114"/>
      <c r="CE7" s="68"/>
      <c r="CF7" s="20"/>
      <c r="CG7" s="20"/>
      <c r="CH7" s="20"/>
      <c r="CI7" s="114"/>
      <c r="CJ7" s="68"/>
      <c r="CK7" s="20"/>
      <c r="CL7" s="20"/>
      <c r="CM7" s="20"/>
      <c r="CN7" s="114"/>
      <c r="CO7" s="68"/>
      <c r="CP7" s="20"/>
      <c r="CQ7" s="20"/>
      <c r="CR7" s="20"/>
      <c r="CS7" s="114"/>
      <c r="CT7" s="68"/>
      <c r="CU7" s="20"/>
      <c r="CV7" s="20"/>
      <c r="CW7" s="20"/>
      <c r="CX7" s="114"/>
      <c r="CY7" s="68"/>
      <c r="CZ7" s="20"/>
      <c r="DA7" s="20"/>
      <c r="DB7" s="20"/>
      <c r="DC7" s="114"/>
      <c r="DD7" s="68"/>
      <c r="DE7" s="20"/>
      <c r="DF7" s="20"/>
      <c r="DG7" s="20"/>
      <c r="DH7" s="114"/>
      <c r="DI7" s="68"/>
      <c r="DJ7" s="20"/>
      <c r="DK7" s="20"/>
      <c r="DL7" s="20"/>
      <c r="DM7" s="114"/>
      <c r="DN7" s="68"/>
      <c r="DO7" s="20"/>
      <c r="DP7" s="20"/>
      <c r="DQ7" s="20"/>
      <c r="DR7" s="114"/>
      <c r="DS7" s="68"/>
      <c r="DT7" s="20"/>
      <c r="DU7" s="20"/>
      <c r="DV7" s="20"/>
      <c r="DW7" s="114"/>
    </row>
    <row r="8" spans="1:127" ht="4.5" customHeight="1">
      <c r="A8" s="18"/>
      <c r="B8" s="20"/>
      <c r="C8" s="68"/>
      <c r="D8" s="20"/>
      <c r="E8" s="20"/>
      <c r="F8" s="20"/>
      <c r="G8" s="114"/>
      <c r="H8" s="68"/>
      <c r="I8" s="20"/>
      <c r="J8" s="20"/>
      <c r="K8" s="20"/>
      <c r="L8" s="114"/>
      <c r="M8" s="68"/>
      <c r="N8" s="20"/>
      <c r="O8" s="20"/>
      <c r="P8" s="20"/>
      <c r="Q8" s="114"/>
      <c r="R8" s="68"/>
      <c r="S8" s="20"/>
      <c r="T8" s="20"/>
      <c r="U8" s="20"/>
      <c r="V8" s="114"/>
      <c r="W8" s="68"/>
      <c r="X8" s="20"/>
      <c r="Y8" s="20"/>
      <c r="Z8" s="20"/>
      <c r="AA8" s="114"/>
      <c r="AB8" s="68"/>
      <c r="AC8" s="20"/>
      <c r="AD8" s="20"/>
      <c r="AE8" s="20"/>
      <c r="AF8" s="114"/>
      <c r="AG8" s="68"/>
      <c r="AH8" s="20"/>
      <c r="AI8" s="20"/>
      <c r="AJ8" s="20"/>
      <c r="AK8" s="114"/>
      <c r="AL8" s="68"/>
      <c r="AM8" s="20"/>
      <c r="AN8" s="20"/>
      <c r="AO8" s="20"/>
      <c r="AP8" s="114"/>
      <c r="AQ8" s="68"/>
      <c r="AR8" s="20"/>
      <c r="AS8" s="20"/>
      <c r="AT8" s="20"/>
      <c r="AU8" s="114"/>
      <c r="AV8" s="68"/>
      <c r="AW8" s="20"/>
      <c r="AX8" s="20"/>
      <c r="AY8" s="20"/>
      <c r="AZ8" s="114"/>
      <c r="BA8" s="68"/>
      <c r="BB8" s="20"/>
      <c r="BC8" s="20"/>
      <c r="BD8" s="20"/>
      <c r="BE8" s="114"/>
      <c r="BF8" s="68"/>
      <c r="BG8" s="20"/>
      <c r="BH8" s="20"/>
      <c r="BI8" s="20"/>
      <c r="BJ8" s="114"/>
      <c r="BK8" s="68"/>
      <c r="BL8" s="20"/>
      <c r="BM8" s="20"/>
      <c r="BN8" s="20"/>
      <c r="BO8" s="114"/>
      <c r="BP8" s="68"/>
      <c r="BQ8" s="20"/>
      <c r="BR8" s="20"/>
      <c r="BS8" s="20"/>
      <c r="BT8" s="114"/>
      <c r="BU8" s="68"/>
      <c r="BV8" s="20"/>
      <c r="BW8" s="20"/>
      <c r="BX8" s="20"/>
      <c r="BY8" s="114"/>
      <c r="BZ8" s="68"/>
      <c r="CA8" s="20"/>
      <c r="CB8" s="20"/>
      <c r="CC8" s="20"/>
      <c r="CD8" s="114"/>
      <c r="CE8" s="68"/>
      <c r="CF8" s="20"/>
      <c r="CG8" s="20"/>
      <c r="CH8" s="20"/>
      <c r="CI8" s="114"/>
      <c r="CJ8" s="68"/>
      <c r="CK8" s="20"/>
      <c r="CL8" s="20"/>
      <c r="CM8" s="20"/>
      <c r="CN8" s="114"/>
      <c r="CO8" s="68"/>
      <c r="CP8" s="20"/>
      <c r="CQ8" s="20"/>
      <c r="CR8" s="20"/>
      <c r="CS8" s="114"/>
      <c r="CT8" s="68"/>
      <c r="CU8" s="20"/>
      <c r="CV8" s="20"/>
      <c r="CW8" s="20"/>
      <c r="CX8" s="114"/>
      <c r="CY8" s="68"/>
      <c r="CZ8" s="20"/>
      <c r="DA8" s="20"/>
      <c r="DB8" s="20"/>
      <c r="DC8" s="114"/>
      <c r="DD8" s="68"/>
      <c r="DE8" s="20"/>
      <c r="DF8" s="20"/>
      <c r="DG8" s="20"/>
      <c r="DH8" s="114"/>
      <c r="DI8" s="68"/>
      <c r="DJ8" s="20"/>
      <c r="DK8" s="20"/>
      <c r="DL8" s="20"/>
      <c r="DM8" s="114"/>
      <c r="DN8" s="68"/>
      <c r="DO8" s="20"/>
      <c r="DP8" s="20"/>
      <c r="DQ8" s="20"/>
      <c r="DR8" s="114"/>
      <c r="DS8" s="68"/>
      <c r="DT8" s="20"/>
      <c r="DU8" s="20"/>
      <c r="DV8" s="20"/>
      <c r="DW8" s="114"/>
    </row>
    <row r="9" spans="1:127" ht="13.5" customHeight="1">
      <c r="A9" s="18" t="s">
        <v>6</v>
      </c>
      <c r="B9" s="20"/>
      <c r="C9" s="66"/>
      <c r="D9" s="20"/>
      <c r="E9" s="20"/>
      <c r="F9" s="20"/>
      <c r="G9" s="114"/>
      <c r="H9" s="66"/>
      <c r="I9" s="20"/>
      <c r="J9" s="20"/>
      <c r="K9" s="20"/>
      <c r="L9" s="114"/>
      <c r="M9" s="66"/>
      <c r="N9" s="20"/>
      <c r="O9" s="20"/>
      <c r="P9" s="20"/>
      <c r="Q9" s="114"/>
      <c r="R9" s="66"/>
      <c r="S9" s="20"/>
      <c r="T9" s="20"/>
      <c r="U9" s="20"/>
      <c r="V9" s="114"/>
      <c r="W9" s="66"/>
      <c r="X9" s="20"/>
      <c r="Y9" s="20"/>
      <c r="Z9" s="20"/>
      <c r="AA9" s="114"/>
      <c r="AB9" s="66"/>
      <c r="AC9" s="20"/>
      <c r="AD9" s="20"/>
      <c r="AE9" s="20"/>
      <c r="AF9" s="114"/>
      <c r="AG9" s="7"/>
      <c r="AH9" s="20"/>
      <c r="AI9" s="20"/>
      <c r="AJ9" s="20"/>
      <c r="AK9" s="114"/>
      <c r="AL9" s="7"/>
      <c r="AM9" s="20"/>
      <c r="AN9" s="20"/>
      <c r="AO9" s="20"/>
      <c r="AP9" s="114"/>
      <c r="AQ9" s="66"/>
      <c r="AR9" s="20"/>
      <c r="AS9" s="20"/>
      <c r="AT9" s="20"/>
      <c r="AU9" s="114"/>
      <c r="AV9" s="66"/>
      <c r="AW9" s="20"/>
      <c r="AX9" s="20"/>
      <c r="AY9" s="20"/>
      <c r="AZ9" s="114"/>
      <c r="BA9" s="66"/>
      <c r="BB9" s="20"/>
      <c r="BC9" s="20"/>
      <c r="BD9" s="20"/>
      <c r="BE9" s="114"/>
      <c r="BF9" s="66"/>
      <c r="BG9" s="20"/>
      <c r="BH9" s="20"/>
      <c r="BI9" s="20"/>
      <c r="BJ9" s="114"/>
      <c r="BK9" s="66"/>
      <c r="BL9" s="20"/>
      <c r="BM9" s="20"/>
      <c r="BN9" s="20"/>
      <c r="BO9" s="114"/>
      <c r="BP9" s="7"/>
      <c r="BQ9" s="20"/>
      <c r="BR9" s="20"/>
      <c r="BS9" s="20"/>
      <c r="BT9" s="114"/>
      <c r="BU9" s="7"/>
      <c r="BV9" s="20"/>
      <c r="BW9" s="20"/>
      <c r="BX9" s="20"/>
      <c r="BY9" s="114"/>
      <c r="BZ9" s="7"/>
      <c r="CA9" s="20"/>
      <c r="CB9" s="20"/>
      <c r="CC9" s="20"/>
      <c r="CD9" s="114"/>
      <c r="CE9" s="7"/>
      <c r="CF9" s="20"/>
      <c r="CG9" s="20"/>
      <c r="CH9" s="20"/>
      <c r="CI9" s="114"/>
      <c r="CJ9" s="7"/>
      <c r="CK9" s="20"/>
      <c r="CL9" s="20"/>
      <c r="CM9" s="20"/>
      <c r="CN9" s="114"/>
      <c r="CO9" s="7"/>
      <c r="CP9" s="20"/>
      <c r="CQ9" s="20"/>
      <c r="CR9" s="20"/>
      <c r="CS9" s="114"/>
      <c r="CT9" s="7"/>
      <c r="CU9" s="20"/>
      <c r="CV9" s="20"/>
      <c r="CW9" s="20"/>
      <c r="CX9" s="114"/>
      <c r="CY9" s="7"/>
      <c r="CZ9" s="20"/>
      <c r="DA9" s="20"/>
      <c r="DB9" s="20"/>
      <c r="DC9" s="114"/>
      <c r="DD9" s="7"/>
      <c r="DE9" s="20"/>
      <c r="DF9" s="20"/>
      <c r="DG9" s="20"/>
      <c r="DH9" s="114"/>
      <c r="DI9" s="7"/>
      <c r="DJ9" s="20"/>
      <c r="DK9" s="20"/>
      <c r="DL9" s="20"/>
      <c r="DM9" s="114"/>
      <c r="DN9" s="7"/>
      <c r="DO9" s="20"/>
      <c r="DP9" s="20"/>
      <c r="DQ9" s="20"/>
      <c r="DR9" s="114"/>
      <c r="DS9" s="7"/>
      <c r="DT9" s="20"/>
      <c r="DU9" s="20"/>
      <c r="DV9" s="20"/>
      <c r="DW9" s="114"/>
    </row>
    <row r="10" spans="1:127" ht="21">
      <c r="A10" s="18" t="s">
        <v>131</v>
      </c>
      <c r="B10" s="18" t="s">
        <v>7</v>
      </c>
      <c r="C10" s="41" t="s">
        <v>93</v>
      </c>
      <c r="D10" s="40" t="s">
        <v>94</v>
      </c>
      <c r="E10" s="40" t="s">
        <v>8</v>
      </c>
      <c r="F10" s="40" t="s">
        <v>95</v>
      </c>
      <c r="G10" s="40" t="s">
        <v>9</v>
      </c>
      <c r="H10" s="41" t="s">
        <v>93</v>
      </c>
      <c r="I10" s="40" t="s">
        <v>94</v>
      </c>
      <c r="J10" s="40" t="s">
        <v>8</v>
      </c>
      <c r="K10" s="40" t="s">
        <v>95</v>
      </c>
      <c r="L10" s="40" t="s">
        <v>9</v>
      </c>
      <c r="M10" s="41" t="s">
        <v>93</v>
      </c>
      <c r="N10" s="40" t="s">
        <v>94</v>
      </c>
      <c r="O10" s="40" t="s">
        <v>8</v>
      </c>
      <c r="P10" s="40" t="s">
        <v>95</v>
      </c>
      <c r="Q10" s="40" t="s">
        <v>9</v>
      </c>
      <c r="R10" s="41" t="s">
        <v>93</v>
      </c>
      <c r="S10" s="40" t="s">
        <v>94</v>
      </c>
      <c r="T10" s="40" t="s">
        <v>8</v>
      </c>
      <c r="U10" s="40" t="s">
        <v>95</v>
      </c>
      <c r="V10" s="40" t="s">
        <v>9</v>
      </c>
      <c r="W10" s="41" t="s">
        <v>93</v>
      </c>
      <c r="X10" s="40" t="s">
        <v>94</v>
      </c>
      <c r="Y10" s="40" t="s">
        <v>8</v>
      </c>
      <c r="Z10" s="40" t="s">
        <v>95</v>
      </c>
      <c r="AA10" s="40" t="s">
        <v>9</v>
      </c>
      <c r="AB10" s="41" t="s">
        <v>93</v>
      </c>
      <c r="AC10" s="40" t="s">
        <v>94</v>
      </c>
      <c r="AD10" s="40" t="s">
        <v>8</v>
      </c>
      <c r="AE10" s="40" t="s">
        <v>95</v>
      </c>
      <c r="AF10" s="40" t="s">
        <v>9</v>
      </c>
      <c r="AG10" s="41" t="s">
        <v>93</v>
      </c>
      <c r="AH10" s="40" t="s">
        <v>94</v>
      </c>
      <c r="AI10" s="40" t="s">
        <v>8</v>
      </c>
      <c r="AJ10" s="40" t="s">
        <v>95</v>
      </c>
      <c r="AK10" s="40" t="s">
        <v>9</v>
      </c>
      <c r="AL10" s="41" t="s">
        <v>93</v>
      </c>
      <c r="AM10" s="40" t="s">
        <v>94</v>
      </c>
      <c r="AN10" s="40" t="s">
        <v>8</v>
      </c>
      <c r="AO10" s="40" t="s">
        <v>95</v>
      </c>
      <c r="AP10" s="40" t="s">
        <v>9</v>
      </c>
      <c r="AQ10" s="41" t="s">
        <v>93</v>
      </c>
      <c r="AR10" s="40" t="s">
        <v>94</v>
      </c>
      <c r="AS10" s="40" t="s">
        <v>8</v>
      </c>
      <c r="AT10" s="40" t="s">
        <v>95</v>
      </c>
      <c r="AU10" s="40" t="s">
        <v>9</v>
      </c>
      <c r="AV10" s="41" t="s">
        <v>93</v>
      </c>
      <c r="AW10" s="40" t="s">
        <v>94</v>
      </c>
      <c r="AX10" s="40" t="s">
        <v>8</v>
      </c>
      <c r="AY10" s="40" t="s">
        <v>95</v>
      </c>
      <c r="AZ10" s="40" t="s">
        <v>9</v>
      </c>
      <c r="BA10" s="41" t="s">
        <v>93</v>
      </c>
      <c r="BB10" s="40" t="s">
        <v>94</v>
      </c>
      <c r="BC10" s="40" t="s">
        <v>8</v>
      </c>
      <c r="BD10" s="40" t="s">
        <v>95</v>
      </c>
      <c r="BE10" s="40" t="s">
        <v>9</v>
      </c>
      <c r="BF10" s="41" t="s">
        <v>93</v>
      </c>
      <c r="BG10" s="40" t="s">
        <v>94</v>
      </c>
      <c r="BH10" s="40" t="s">
        <v>8</v>
      </c>
      <c r="BI10" s="40" t="s">
        <v>95</v>
      </c>
      <c r="BJ10" s="40" t="s">
        <v>9</v>
      </c>
      <c r="BK10" s="41" t="s">
        <v>93</v>
      </c>
      <c r="BL10" s="40" t="s">
        <v>94</v>
      </c>
      <c r="BM10" s="40" t="s">
        <v>8</v>
      </c>
      <c r="BN10" s="40" t="s">
        <v>95</v>
      </c>
      <c r="BO10" s="40" t="s">
        <v>9</v>
      </c>
      <c r="BP10" s="41" t="s">
        <v>93</v>
      </c>
      <c r="BQ10" s="40" t="s">
        <v>94</v>
      </c>
      <c r="BR10" s="40" t="s">
        <v>8</v>
      </c>
      <c r="BS10" s="40" t="s">
        <v>95</v>
      </c>
      <c r="BT10" s="40" t="s">
        <v>9</v>
      </c>
      <c r="BU10" s="41" t="s">
        <v>93</v>
      </c>
      <c r="BV10" s="40" t="s">
        <v>94</v>
      </c>
      <c r="BW10" s="40" t="s">
        <v>8</v>
      </c>
      <c r="BX10" s="40" t="s">
        <v>95</v>
      </c>
      <c r="BY10" s="40" t="s">
        <v>9</v>
      </c>
      <c r="BZ10" s="41" t="s">
        <v>93</v>
      </c>
      <c r="CA10" s="40" t="s">
        <v>94</v>
      </c>
      <c r="CB10" s="40" t="s">
        <v>8</v>
      </c>
      <c r="CC10" s="40" t="s">
        <v>95</v>
      </c>
      <c r="CD10" s="40" t="s">
        <v>9</v>
      </c>
      <c r="CE10" s="41" t="s">
        <v>93</v>
      </c>
      <c r="CF10" s="40" t="s">
        <v>94</v>
      </c>
      <c r="CG10" s="40" t="s">
        <v>8</v>
      </c>
      <c r="CH10" s="40" t="s">
        <v>95</v>
      </c>
      <c r="CI10" s="40" t="s">
        <v>9</v>
      </c>
      <c r="CJ10" s="41" t="s">
        <v>93</v>
      </c>
      <c r="CK10" s="40" t="s">
        <v>94</v>
      </c>
      <c r="CL10" s="40" t="s">
        <v>8</v>
      </c>
      <c r="CM10" s="40" t="s">
        <v>95</v>
      </c>
      <c r="CN10" s="40" t="s">
        <v>9</v>
      </c>
      <c r="CO10" s="41" t="s">
        <v>93</v>
      </c>
      <c r="CP10" s="40" t="s">
        <v>94</v>
      </c>
      <c r="CQ10" s="40" t="s">
        <v>8</v>
      </c>
      <c r="CR10" s="40" t="s">
        <v>95</v>
      </c>
      <c r="CS10" s="40" t="s">
        <v>9</v>
      </c>
      <c r="CT10" s="41" t="s">
        <v>93</v>
      </c>
      <c r="CU10" s="40" t="s">
        <v>94</v>
      </c>
      <c r="CV10" s="40" t="s">
        <v>8</v>
      </c>
      <c r="CW10" s="40" t="s">
        <v>95</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c r="A11" s="71" t="s">
        <v>297</v>
      </c>
      <c r="B11" s="2" t="s">
        <v>429</v>
      </c>
      <c r="C11" s="19"/>
      <c r="D11" s="2">
        <v>54</v>
      </c>
      <c r="E11" s="152">
        <v>0.36</v>
      </c>
      <c r="F11" s="2">
        <v>7</v>
      </c>
      <c r="G11" s="162">
        <v>0.5</v>
      </c>
      <c r="H11" s="19"/>
      <c r="J11" s="38"/>
      <c r="L11" s="116"/>
      <c r="M11" s="19"/>
      <c r="O11" s="38"/>
      <c r="Q11" s="116"/>
      <c r="R11" s="19"/>
      <c r="T11" s="38"/>
      <c r="V11" s="116"/>
      <c r="W11" s="19"/>
      <c r="X11" s="2">
        <v>43</v>
      </c>
      <c r="Y11" s="152">
        <v>0.28699999999999998</v>
      </c>
      <c r="Z11" s="2">
        <v>6</v>
      </c>
      <c r="AA11" s="162">
        <v>0.55000000000000004</v>
      </c>
      <c r="AB11" s="19"/>
      <c r="AC11" s="2">
        <v>44</v>
      </c>
      <c r="AD11" s="152">
        <v>0.29300000000000004</v>
      </c>
      <c r="AE11" s="2">
        <v>8</v>
      </c>
      <c r="AF11" s="162">
        <v>0.5</v>
      </c>
      <c r="AG11" s="19"/>
      <c r="AH11" s="2">
        <v>44</v>
      </c>
      <c r="AI11" s="152">
        <v>0.29300000000000004</v>
      </c>
      <c r="AJ11" s="2">
        <v>9</v>
      </c>
      <c r="AK11" s="162">
        <v>0.56299999999999994</v>
      </c>
      <c r="AL11" s="19"/>
      <c r="AM11" s="2">
        <v>41</v>
      </c>
      <c r="AN11" s="152">
        <v>0.27300000000000002</v>
      </c>
      <c r="AO11" s="2">
        <v>8</v>
      </c>
      <c r="AP11" s="162">
        <v>0.5</v>
      </c>
      <c r="AQ11" s="19"/>
      <c r="AR11" s="152"/>
      <c r="AS11" s="38"/>
      <c r="AU11" s="116"/>
      <c r="AV11" s="19"/>
      <c r="AX11" s="38"/>
      <c r="AZ11" s="116"/>
      <c r="BA11" s="19"/>
      <c r="BC11" s="38"/>
      <c r="BE11" s="116"/>
      <c r="BF11" s="19"/>
      <c r="BH11" s="38"/>
      <c r="BJ11" s="116"/>
      <c r="BK11" s="19"/>
      <c r="BM11" s="38"/>
      <c r="BO11" s="116"/>
      <c r="BP11" s="19"/>
      <c r="BR11" s="38"/>
      <c r="BT11" s="116"/>
      <c r="BU11" s="19"/>
      <c r="BW11" s="38"/>
      <c r="BY11" s="116"/>
      <c r="BZ11" s="19"/>
      <c r="CB11" s="38"/>
      <c r="CD11" s="116"/>
      <c r="CE11" s="19"/>
      <c r="CG11" s="38"/>
      <c r="CI11" s="116"/>
      <c r="CJ11" s="19"/>
      <c r="CL11" s="38"/>
      <c r="CN11" s="116"/>
      <c r="CO11" s="19"/>
      <c r="CQ11" s="38"/>
      <c r="CS11" s="116"/>
      <c r="CT11" s="19"/>
      <c r="CV11" s="38"/>
      <c r="CX11" s="116"/>
      <c r="CY11" s="19"/>
      <c r="DA11" s="38"/>
      <c r="DC11" s="38"/>
      <c r="DD11" s="19"/>
      <c r="DF11" s="38"/>
      <c r="DH11" s="116"/>
      <c r="DI11" s="19"/>
      <c r="DK11" s="38"/>
      <c r="DM11" s="116"/>
      <c r="DN11" s="19"/>
      <c r="DP11" s="38"/>
      <c r="DR11" s="116"/>
      <c r="DS11" s="19"/>
      <c r="DU11" s="38"/>
      <c r="DW11" s="116"/>
    </row>
    <row r="12" spans="1:127" ht="13.5" customHeight="1">
      <c r="A12" s="71" t="s">
        <v>299</v>
      </c>
      <c r="B12" s="2" t="s">
        <v>430</v>
      </c>
      <c r="C12" s="19"/>
      <c r="D12" s="2">
        <v>49</v>
      </c>
      <c r="E12" s="152">
        <v>0.32700000000000001</v>
      </c>
      <c r="F12" s="2">
        <v>7</v>
      </c>
      <c r="G12" s="162">
        <v>0.5</v>
      </c>
      <c r="H12" s="19"/>
      <c r="I12" s="2">
        <v>37</v>
      </c>
      <c r="J12" s="152">
        <v>0.24</v>
      </c>
      <c r="K12" s="2">
        <v>5</v>
      </c>
      <c r="L12" s="162">
        <v>0.35700000000000004</v>
      </c>
      <c r="M12" s="19"/>
      <c r="N12" s="2">
        <v>45</v>
      </c>
      <c r="O12" s="152">
        <v>0.3</v>
      </c>
      <c r="P12" s="2">
        <v>5</v>
      </c>
      <c r="Q12" s="162">
        <v>0.35700000000000004</v>
      </c>
      <c r="R12" s="19"/>
      <c r="S12" s="2">
        <v>45</v>
      </c>
      <c r="T12" s="152">
        <v>0.3</v>
      </c>
      <c r="U12" s="2">
        <v>6</v>
      </c>
      <c r="V12" s="162">
        <v>0.4</v>
      </c>
      <c r="W12" s="19"/>
      <c r="Y12" s="152"/>
      <c r="AA12" s="162"/>
      <c r="AB12" s="19"/>
      <c r="AC12" s="152"/>
      <c r="AD12" s="152"/>
      <c r="AF12" s="162"/>
      <c r="AG12" s="19"/>
      <c r="AI12" s="152"/>
      <c r="AK12" s="162"/>
      <c r="AL12" s="19"/>
      <c r="AM12" s="2">
        <v>33</v>
      </c>
      <c r="AN12" s="152">
        <v>0.22</v>
      </c>
      <c r="AO12" s="2">
        <v>6</v>
      </c>
      <c r="AP12" s="162">
        <v>0.375</v>
      </c>
      <c r="AQ12" s="19"/>
      <c r="AS12" s="38"/>
      <c r="AU12" s="116"/>
      <c r="AV12" s="19"/>
      <c r="AX12" s="38"/>
      <c r="AZ12" s="116"/>
      <c r="BA12" s="19"/>
      <c r="BC12" s="38"/>
      <c r="BE12" s="116"/>
      <c r="BF12" s="19"/>
      <c r="BH12" s="38"/>
      <c r="BJ12" s="116"/>
      <c r="BK12" s="19"/>
      <c r="BM12" s="38"/>
      <c r="BO12" s="116"/>
      <c r="BP12" s="19"/>
      <c r="BR12" s="116"/>
      <c r="BT12" s="116"/>
      <c r="BU12" s="19"/>
      <c r="BW12" s="38"/>
      <c r="BY12" s="116"/>
      <c r="BZ12" s="19"/>
      <c r="CB12" s="38"/>
      <c r="CD12" s="116"/>
      <c r="CE12" s="19"/>
      <c r="CG12" s="38"/>
      <c r="CI12" s="116"/>
      <c r="CJ12" s="19"/>
      <c r="CL12" s="38"/>
      <c r="CN12" s="116"/>
      <c r="CO12" s="19"/>
      <c r="CQ12" s="38"/>
      <c r="CS12" s="116"/>
      <c r="CT12" s="19"/>
      <c r="CV12" s="38"/>
      <c r="CX12" s="116"/>
      <c r="CY12" s="19"/>
      <c r="DA12" s="38"/>
      <c r="DC12" s="116"/>
      <c r="DD12" s="19"/>
      <c r="DF12" s="38"/>
      <c r="DH12" s="116"/>
      <c r="DI12" s="19"/>
      <c r="DK12" s="38"/>
      <c r="DM12" s="116"/>
      <c r="DN12" s="19"/>
      <c r="DP12" s="38"/>
      <c r="DR12" s="116"/>
      <c r="DS12" s="19"/>
      <c r="DU12" s="38"/>
      <c r="DW12" s="116"/>
    </row>
    <row r="13" spans="1:127" ht="13.5" customHeight="1">
      <c r="A13" s="149" t="s">
        <v>301</v>
      </c>
      <c r="B13" s="2" t="s">
        <v>431</v>
      </c>
      <c r="C13" s="19"/>
      <c r="E13" s="38"/>
      <c r="G13" s="116"/>
      <c r="H13" s="19"/>
      <c r="I13" s="2">
        <v>31</v>
      </c>
      <c r="J13" s="152">
        <v>0.2</v>
      </c>
      <c r="K13" s="2">
        <v>5</v>
      </c>
      <c r="L13" s="162">
        <v>0.35700000000000004</v>
      </c>
      <c r="M13" s="19"/>
      <c r="N13" s="2">
        <v>38</v>
      </c>
      <c r="O13" s="152">
        <v>0.253</v>
      </c>
      <c r="P13" s="2">
        <v>6</v>
      </c>
      <c r="Q13" s="162">
        <v>0.42899999999999999</v>
      </c>
      <c r="R13" s="19"/>
      <c r="S13" s="2">
        <v>38</v>
      </c>
      <c r="T13" s="152">
        <v>0.253</v>
      </c>
      <c r="U13" s="2">
        <v>6</v>
      </c>
      <c r="V13" s="162">
        <v>0.4</v>
      </c>
      <c r="W13" s="19"/>
      <c r="X13" s="2">
        <v>24</v>
      </c>
      <c r="Y13" s="152">
        <v>0.16</v>
      </c>
      <c r="Z13" s="2">
        <v>3</v>
      </c>
      <c r="AA13" s="162">
        <v>0.27</v>
      </c>
      <c r="AB13" s="19"/>
      <c r="AC13" s="2">
        <v>28</v>
      </c>
      <c r="AD13" s="152">
        <v>0.187</v>
      </c>
      <c r="AE13" s="2">
        <v>6</v>
      </c>
      <c r="AF13" s="162">
        <v>0.375</v>
      </c>
      <c r="AG13" s="19"/>
      <c r="AH13" s="2">
        <v>28</v>
      </c>
      <c r="AI13" s="152">
        <v>0.187</v>
      </c>
      <c r="AJ13" s="2">
        <v>7</v>
      </c>
      <c r="AK13" s="162">
        <v>0.43700000000000006</v>
      </c>
      <c r="AL13" s="19"/>
      <c r="AN13" s="152"/>
      <c r="AP13" s="162"/>
      <c r="AQ13" s="19"/>
      <c r="AS13" s="38"/>
      <c r="AU13" s="116"/>
      <c r="AV13" s="19"/>
      <c r="AX13" s="38"/>
      <c r="AZ13" s="116"/>
      <c r="BA13" s="19"/>
      <c r="BC13" s="38"/>
      <c r="BE13" s="116"/>
      <c r="BF13" s="19"/>
      <c r="BH13" s="38"/>
      <c r="BJ13" s="116"/>
      <c r="BK13" s="19"/>
      <c r="BM13" s="38"/>
      <c r="BO13" s="116"/>
      <c r="BP13" s="19"/>
      <c r="BR13" s="38"/>
      <c r="BT13" s="116"/>
      <c r="BU13" s="19"/>
      <c r="BW13" s="38"/>
      <c r="BY13" s="116"/>
      <c r="BZ13" s="19"/>
      <c r="CB13" s="38"/>
      <c r="CD13" s="116"/>
      <c r="CE13" s="19"/>
      <c r="CG13" s="38"/>
      <c r="CI13" s="116"/>
      <c r="CJ13" s="19"/>
      <c r="CL13" s="38"/>
      <c r="CN13" s="116"/>
      <c r="CO13" s="19"/>
      <c r="CQ13" s="38"/>
      <c r="CS13" s="116"/>
      <c r="CT13" s="19"/>
      <c r="CV13" s="38"/>
      <c r="CX13" s="38"/>
      <c r="CY13" s="19"/>
      <c r="DA13" s="38"/>
      <c r="DC13" s="116"/>
      <c r="DD13" s="19"/>
      <c r="DF13" s="38"/>
      <c r="DH13" s="116"/>
      <c r="DI13" s="19"/>
      <c r="DK13" s="38"/>
      <c r="DM13" s="116"/>
      <c r="DN13" s="19"/>
      <c r="DP13" s="38"/>
      <c r="DR13" s="116"/>
      <c r="DS13" s="19"/>
      <c r="DU13" s="38"/>
      <c r="DW13" s="116"/>
    </row>
    <row r="14" spans="1:127" ht="13.5" customHeight="1">
      <c r="A14" s="71" t="s">
        <v>304</v>
      </c>
      <c r="B14" s="2" t="s">
        <v>432</v>
      </c>
      <c r="C14" s="19"/>
      <c r="E14" s="38"/>
      <c r="G14" s="116"/>
      <c r="H14" s="19"/>
      <c r="I14" s="2">
        <v>24</v>
      </c>
      <c r="J14" s="152">
        <v>0.155</v>
      </c>
      <c r="K14" s="2">
        <v>4</v>
      </c>
      <c r="L14" s="162">
        <v>0.28600000000000003</v>
      </c>
      <c r="M14" s="19"/>
      <c r="N14" s="2">
        <v>14</v>
      </c>
      <c r="O14" s="152">
        <v>9.3000000000000013E-2</v>
      </c>
      <c r="P14" s="2">
        <v>3</v>
      </c>
      <c r="Q14" s="162">
        <v>0.214</v>
      </c>
      <c r="R14" s="19"/>
      <c r="S14" s="2">
        <v>14</v>
      </c>
      <c r="T14" s="152">
        <v>9.3000000000000013E-2</v>
      </c>
      <c r="U14" s="2">
        <v>3</v>
      </c>
      <c r="V14" s="162">
        <v>0.2</v>
      </c>
      <c r="W14" s="19"/>
      <c r="Y14" s="152"/>
      <c r="AA14" s="162"/>
      <c r="AB14" s="19"/>
      <c r="AC14" s="2">
        <v>6</v>
      </c>
      <c r="AD14" s="152">
        <v>0.04</v>
      </c>
      <c r="AE14" s="2">
        <v>2</v>
      </c>
      <c r="AF14" s="162">
        <v>0.125</v>
      </c>
      <c r="AG14" s="19"/>
      <c r="AI14" s="152"/>
      <c r="AK14" s="162"/>
      <c r="AL14" s="19"/>
      <c r="AN14" s="152"/>
      <c r="AP14" s="162"/>
      <c r="AQ14" s="19"/>
      <c r="AS14" s="38"/>
      <c r="AU14" s="116"/>
      <c r="AV14" s="19"/>
      <c r="AX14" s="38"/>
      <c r="AZ14" s="116"/>
      <c r="BA14" s="19"/>
      <c r="BC14" s="38"/>
      <c r="BE14" s="116"/>
      <c r="BF14" s="19"/>
      <c r="BH14" s="38"/>
      <c r="BJ14" s="116"/>
      <c r="BK14" s="19"/>
      <c r="BM14" s="38"/>
      <c r="BO14" s="116"/>
      <c r="BP14" s="19"/>
      <c r="BR14" s="38"/>
      <c r="BT14" s="116"/>
      <c r="BU14" s="19"/>
      <c r="BW14" s="38"/>
      <c r="BY14" s="116"/>
      <c r="BZ14" s="19"/>
      <c r="CB14" s="38"/>
      <c r="CD14" s="116"/>
      <c r="CE14" s="19"/>
      <c r="CG14" s="38"/>
      <c r="CI14" s="116"/>
      <c r="CJ14" s="19"/>
      <c r="CL14" s="38"/>
      <c r="CN14" s="116"/>
      <c r="CO14" s="19"/>
      <c r="CQ14" s="38"/>
      <c r="CS14" s="116"/>
      <c r="CT14" s="19"/>
      <c r="CV14" s="38"/>
      <c r="CX14" s="116"/>
      <c r="CY14" s="19"/>
      <c r="DA14" s="38"/>
      <c r="DC14" s="116"/>
      <c r="DD14" s="19"/>
      <c r="DF14" s="38"/>
      <c r="DH14" s="116"/>
      <c r="DI14" s="19"/>
      <c r="DK14" s="38"/>
      <c r="DM14" s="116"/>
      <c r="DN14" s="19"/>
      <c r="DP14" s="38"/>
      <c r="DR14" s="116"/>
      <c r="DS14" s="19"/>
      <c r="DU14" s="38"/>
      <c r="DW14" s="116"/>
    </row>
    <row r="15" spans="1:127" ht="13.5" customHeight="1">
      <c r="A15" s="71" t="s">
        <v>306</v>
      </c>
      <c r="B15" s="2" t="s">
        <v>433</v>
      </c>
      <c r="C15" s="19"/>
      <c r="E15" s="38"/>
      <c r="G15" s="116"/>
      <c r="H15" s="19"/>
      <c r="J15" s="152"/>
      <c r="L15" s="162"/>
      <c r="M15" s="19"/>
      <c r="O15" s="152"/>
      <c r="Q15" s="116"/>
      <c r="R15" s="19"/>
      <c r="T15" s="152"/>
      <c r="V15" s="162"/>
      <c r="W15" s="19"/>
      <c r="X15" s="2">
        <v>26</v>
      </c>
      <c r="Y15" s="152">
        <v>0.17300000000000001</v>
      </c>
      <c r="Z15" s="2">
        <v>2</v>
      </c>
      <c r="AA15" s="162">
        <v>0.18</v>
      </c>
      <c r="AB15" s="19"/>
      <c r="AD15" s="152"/>
      <c r="AF15" s="162"/>
      <c r="AG15" s="19"/>
      <c r="AI15" s="38"/>
      <c r="AK15" s="162"/>
      <c r="AL15" s="19"/>
      <c r="AN15" s="152"/>
      <c r="AP15" s="162"/>
      <c r="AQ15" s="19"/>
      <c r="AS15" s="38"/>
      <c r="AU15" s="116"/>
      <c r="AV15" s="19"/>
      <c r="AX15" s="38"/>
      <c r="AZ15" s="116"/>
      <c r="BA15" s="19"/>
      <c r="BC15" s="38"/>
      <c r="BE15" s="116"/>
      <c r="BF15" s="19"/>
      <c r="BH15" s="38"/>
      <c r="BJ15" s="116"/>
      <c r="BK15" s="19"/>
      <c r="BM15" s="38"/>
      <c r="BO15" s="116"/>
      <c r="BP15" s="19"/>
      <c r="BR15" s="38"/>
      <c r="BT15" s="116"/>
      <c r="BU15" s="19"/>
      <c r="BW15" s="38"/>
      <c r="BY15" s="116"/>
      <c r="BZ15" s="19"/>
      <c r="CB15" s="38"/>
      <c r="CD15" s="116"/>
      <c r="CE15" s="19"/>
      <c r="CG15" s="38"/>
      <c r="CI15" s="116"/>
      <c r="CJ15" s="19"/>
      <c r="CL15" s="38"/>
      <c r="CN15" s="116"/>
      <c r="CO15" s="19"/>
      <c r="CQ15" s="38"/>
      <c r="CS15" s="116"/>
      <c r="CT15" s="19"/>
      <c r="CV15" s="38"/>
      <c r="CX15" s="38"/>
      <c r="CY15" s="19"/>
      <c r="DA15" s="38"/>
      <c r="DC15" s="116"/>
      <c r="DD15" s="19"/>
      <c r="DF15" s="38"/>
      <c r="DH15" s="116"/>
      <c r="DI15" s="19"/>
      <c r="DK15" s="38"/>
      <c r="DM15" s="116"/>
      <c r="DN15" s="19"/>
      <c r="DP15" s="38"/>
      <c r="DR15" s="116"/>
      <c r="DS15" s="19"/>
      <c r="DU15" s="38"/>
      <c r="DW15" s="116"/>
    </row>
    <row r="16" spans="1:127" ht="13.5" customHeight="1">
      <c r="A16" s="71" t="s">
        <v>309</v>
      </c>
      <c r="B16" s="2" t="s">
        <v>434</v>
      </c>
      <c r="C16" s="19"/>
      <c r="E16" s="38"/>
      <c r="G16" s="116"/>
      <c r="H16" s="19"/>
      <c r="J16" s="38"/>
      <c r="L16" s="116"/>
      <c r="M16" s="19"/>
      <c r="O16" s="152"/>
      <c r="Q16" s="116"/>
      <c r="R16" s="19"/>
      <c r="T16" s="152"/>
      <c r="V16" s="162"/>
      <c r="W16" s="19"/>
      <c r="Y16" s="38"/>
      <c r="AA16" s="162"/>
      <c r="AB16" s="19"/>
      <c r="AD16" s="152"/>
      <c r="AF16" s="116"/>
      <c r="AG16" s="19"/>
      <c r="AI16" s="38"/>
      <c r="AK16" s="116"/>
      <c r="AL16" s="19"/>
      <c r="AM16" s="2">
        <v>6</v>
      </c>
      <c r="AN16" s="152">
        <v>0.04</v>
      </c>
      <c r="AO16" s="2">
        <v>2</v>
      </c>
      <c r="AP16" s="162">
        <v>0.125</v>
      </c>
      <c r="AQ16" s="19"/>
      <c r="AS16" s="38"/>
      <c r="AU16" s="116"/>
      <c r="AV16" s="19"/>
      <c r="AX16" s="38"/>
      <c r="AZ16" s="116"/>
      <c r="BA16" s="19"/>
      <c r="BC16" s="38"/>
      <c r="BE16" s="116"/>
      <c r="BF16" s="19"/>
      <c r="BH16" s="38"/>
      <c r="BJ16" s="116"/>
      <c r="BK16" s="19"/>
      <c r="BM16" s="38"/>
      <c r="BO16" s="116"/>
      <c r="BP16" s="19"/>
      <c r="BR16" s="38"/>
      <c r="BT16" s="116"/>
      <c r="BU16" s="19"/>
      <c r="BW16" s="38"/>
      <c r="BY16" s="116"/>
      <c r="BZ16" s="19"/>
      <c r="CB16" s="38"/>
      <c r="CD16" s="116"/>
      <c r="CE16" s="19"/>
      <c r="CG16" s="38"/>
      <c r="CI16" s="116"/>
      <c r="CJ16" s="19"/>
      <c r="CL16" s="38"/>
      <c r="CN16" s="116"/>
      <c r="CO16" s="19"/>
      <c r="CQ16" s="38"/>
      <c r="CS16" s="116"/>
      <c r="CT16" s="19"/>
      <c r="CV16" s="38"/>
      <c r="CX16" s="38"/>
      <c r="CY16" s="19"/>
      <c r="DA16" s="38"/>
      <c r="DC16" s="116"/>
      <c r="DD16" s="19"/>
      <c r="DF16" s="38"/>
      <c r="DH16" s="116"/>
      <c r="DI16" s="19"/>
      <c r="DK16" s="38"/>
      <c r="DM16" s="116"/>
      <c r="DN16" s="19"/>
      <c r="DP16" s="38"/>
      <c r="DR16" s="116"/>
      <c r="DS16" s="19"/>
      <c r="DU16" s="38"/>
      <c r="DW16" s="116"/>
    </row>
    <row r="17" spans="1:127" ht="13.5" customHeight="1">
      <c r="A17" s="71"/>
      <c r="C17" s="19"/>
      <c r="E17" s="38"/>
      <c r="G17" s="116"/>
      <c r="H17" s="19"/>
      <c r="J17" s="38"/>
      <c r="L17" s="116"/>
      <c r="M17" s="19"/>
      <c r="O17" s="152"/>
      <c r="Q17" s="116"/>
      <c r="R17" s="19"/>
      <c r="T17" s="38"/>
      <c r="V17" s="116"/>
      <c r="W17" s="19"/>
      <c r="Y17" s="38"/>
      <c r="AA17" s="116"/>
      <c r="AB17" s="19"/>
      <c r="AD17" s="38"/>
      <c r="AF17" s="116"/>
      <c r="AG17" s="19"/>
      <c r="AI17" s="38"/>
      <c r="AK17" s="116"/>
      <c r="AL17" s="19"/>
      <c r="AN17" s="152"/>
      <c r="AP17" s="116"/>
      <c r="AQ17" s="19"/>
      <c r="AS17" s="38"/>
      <c r="AU17" s="116"/>
      <c r="AV17" s="19"/>
      <c r="AX17" s="38"/>
      <c r="AZ17" s="116"/>
      <c r="BA17" s="19"/>
      <c r="BC17" s="38"/>
      <c r="BE17" s="116"/>
      <c r="BF17" s="19"/>
      <c r="BH17" s="38"/>
      <c r="BJ17" s="116"/>
      <c r="BK17" s="19"/>
      <c r="BM17" s="38"/>
      <c r="BO17" s="116"/>
      <c r="BP17" s="19"/>
      <c r="BR17" s="38"/>
      <c r="BT17" s="116"/>
      <c r="BU17" s="19"/>
      <c r="BW17" s="38"/>
      <c r="BY17" s="116"/>
      <c r="BZ17" s="19"/>
      <c r="CB17" s="38"/>
      <c r="CD17" s="116"/>
      <c r="CE17" s="19"/>
      <c r="CG17" s="38"/>
      <c r="CI17" s="116"/>
      <c r="CJ17" s="19"/>
      <c r="CL17" s="38"/>
      <c r="CN17" s="116"/>
      <c r="CO17" s="19"/>
      <c r="CQ17" s="38"/>
      <c r="CS17" s="116"/>
      <c r="CT17" s="19"/>
      <c r="CV17" s="38"/>
      <c r="CX17" s="116"/>
      <c r="CY17" s="19"/>
      <c r="DA17" s="38"/>
      <c r="DC17" s="116"/>
      <c r="DD17" s="19"/>
      <c r="DF17" s="38"/>
      <c r="DH17" s="116"/>
      <c r="DI17" s="19"/>
      <c r="DK17" s="38"/>
      <c r="DM17" s="116"/>
      <c r="DN17" s="19"/>
      <c r="DP17" s="38"/>
      <c r="DR17" s="116"/>
      <c r="DS17" s="19"/>
      <c r="DU17" s="38"/>
      <c r="DW17" s="116"/>
    </row>
    <row r="18" spans="1:127" ht="13.5" customHeight="1">
      <c r="A18" s="71"/>
      <c r="C18" s="19"/>
      <c r="E18" s="38"/>
      <c r="G18" s="116"/>
      <c r="H18" s="19"/>
      <c r="J18" s="38"/>
      <c r="L18" s="116"/>
      <c r="M18" s="19"/>
      <c r="O18" s="38"/>
      <c r="Q18" s="116"/>
      <c r="R18" s="19"/>
      <c r="T18" s="38"/>
      <c r="V18" s="116"/>
      <c r="W18" s="19"/>
      <c r="Y18" s="38"/>
      <c r="AA18" s="116"/>
      <c r="AB18" s="19"/>
      <c r="AD18" s="38"/>
      <c r="AF18" s="116"/>
      <c r="AG18" s="19"/>
      <c r="AI18" s="38"/>
      <c r="AK18" s="116"/>
      <c r="AL18" s="19"/>
      <c r="AN18" s="38"/>
      <c r="AP18" s="116"/>
      <c r="AQ18" s="19"/>
      <c r="AS18" s="38"/>
      <c r="AU18" s="116"/>
      <c r="AV18" s="19"/>
      <c r="AX18" s="38"/>
      <c r="AZ18" s="116"/>
      <c r="BA18" s="19"/>
      <c r="BC18" s="38"/>
      <c r="BE18" s="116"/>
      <c r="BF18" s="19"/>
      <c r="BH18" s="38"/>
      <c r="BJ18" s="116"/>
      <c r="BK18" s="19"/>
      <c r="BM18" s="38"/>
      <c r="BO18" s="116"/>
      <c r="BP18" s="19"/>
      <c r="BR18" s="38"/>
      <c r="BT18" s="116"/>
      <c r="BU18" s="19"/>
      <c r="BW18" s="38"/>
      <c r="BY18" s="116"/>
      <c r="BZ18" s="19"/>
      <c r="CB18" s="38"/>
      <c r="CD18" s="116"/>
      <c r="CE18" s="19"/>
      <c r="CG18" s="38"/>
      <c r="CI18" s="116"/>
      <c r="CJ18" s="19"/>
      <c r="CL18" s="38"/>
      <c r="CN18" s="116"/>
      <c r="CO18" s="19"/>
      <c r="CQ18" s="38"/>
      <c r="CS18" s="116"/>
      <c r="CT18" s="19"/>
      <c r="CV18" s="38"/>
      <c r="CX18" s="38"/>
      <c r="CY18" s="19"/>
      <c r="DA18" s="38"/>
      <c r="DC18" s="38"/>
      <c r="DD18" s="19"/>
      <c r="DF18" s="38"/>
      <c r="DH18" s="116"/>
      <c r="DI18" s="19"/>
      <c r="DK18" s="38"/>
      <c r="DM18" s="116"/>
      <c r="DN18" s="19"/>
      <c r="DP18" s="38"/>
      <c r="DR18" s="116"/>
      <c r="DS18" s="19"/>
      <c r="DU18" s="38"/>
      <c r="DW18" s="116"/>
    </row>
    <row r="19" spans="1:127" ht="13.5" customHeight="1">
      <c r="A19" s="71"/>
      <c r="C19" s="19"/>
      <c r="E19" s="38"/>
      <c r="G19" s="116"/>
      <c r="H19" s="19"/>
      <c r="J19" s="38"/>
      <c r="L19" s="116"/>
      <c r="M19" s="19"/>
      <c r="O19" s="38"/>
      <c r="Q19" s="116"/>
      <c r="R19" s="19"/>
      <c r="T19" s="38"/>
      <c r="V19" s="116"/>
      <c r="W19" s="19"/>
      <c r="Y19" s="38"/>
      <c r="AA19" s="116"/>
      <c r="AB19" s="19"/>
      <c r="AD19" s="38"/>
      <c r="AF19" s="116"/>
      <c r="AG19" s="19"/>
      <c r="AI19" s="38"/>
      <c r="AK19" s="116"/>
      <c r="AL19" s="19"/>
      <c r="AN19" s="38"/>
      <c r="AP19" s="116"/>
      <c r="AQ19" s="19"/>
      <c r="AS19" s="38"/>
      <c r="AU19" s="116"/>
      <c r="AV19" s="19"/>
      <c r="AX19" s="38"/>
      <c r="AZ19" s="116"/>
      <c r="BA19" s="19"/>
      <c r="BC19" s="38"/>
      <c r="BE19" s="116"/>
      <c r="BF19" s="19"/>
      <c r="BH19" s="38"/>
      <c r="BJ19" s="116"/>
      <c r="BK19" s="19"/>
      <c r="BM19" s="38"/>
      <c r="BO19" s="116"/>
      <c r="BP19" s="19"/>
      <c r="BR19" s="38"/>
      <c r="BT19" s="116"/>
      <c r="BU19" s="19"/>
      <c r="BW19" s="38"/>
      <c r="BY19" s="116"/>
      <c r="BZ19" s="19"/>
      <c r="CB19" s="38"/>
      <c r="CD19" s="116"/>
      <c r="CE19" s="19"/>
      <c r="CG19" s="38"/>
      <c r="CI19" s="116"/>
      <c r="CJ19" s="19"/>
      <c r="CL19" s="38"/>
      <c r="CN19" s="116"/>
      <c r="CO19" s="19"/>
      <c r="CQ19" s="38"/>
      <c r="CS19" s="116"/>
      <c r="CT19" s="19"/>
      <c r="CV19" s="38"/>
      <c r="CX19" s="116"/>
      <c r="CY19" s="19"/>
      <c r="DA19" s="38"/>
      <c r="DC19" s="116"/>
      <c r="DD19" s="19"/>
      <c r="DF19" s="38"/>
      <c r="DH19" s="116"/>
      <c r="DI19" s="19"/>
      <c r="DK19" s="38"/>
      <c r="DM19" s="116"/>
      <c r="DN19" s="19"/>
      <c r="DP19" s="38"/>
      <c r="DR19" s="116"/>
      <c r="DS19" s="19"/>
      <c r="DU19" s="38"/>
      <c r="DW19" s="116"/>
    </row>
    <row r="20" spans="1:127" ht="13.5" customHeight="1">
      <c r="A20" s="71"/>
      <c r="C20" s="19"/>
      <c r="E20" s="38"/>
      <c r="G20" s="116"/>
      <c r="H20" s="19"/>
      <c r="J20" s="38"/>
      <c r="L20" s="116"/>
      <c r="M20" s="19"/>
      <c r="O20" s="38"/>
      <c r="Q20" s="116"/>
      <c r="R20" s="19"/>
      <c r="T20" s="38"/>
      <c r="V20" s="116"/>
      <c r="W20" s="19"/>
      <c r="Y20" s="38"/>
      <c r="AA20" s="116"/>
      <c r="AB20" s="19"/>
      <c r="AD20" s="38"/>
      <c r="AF20" s="116"/>
      <c r="AG20" s="19"/>
      <c r="AI20" s="38"/>
      <c r="AK20" s="116"/>
      <c r="AL20" s="19"/>
      <c r="AN20" s="38"/>
      <c r="AP20" s="116"/>
      <c r="AQ20" s="19"/>
      <c r="AS20" s="38"/>
      <c r="AU20" s="116"/>
      <c r="AV20" s="19"/>
      <c r="AX20" s="38"/>
      <c r="AZ20" s="116"/>
      <c r="BA20" s="19"/>
      <c r="BC20" s="38"/>
      <c r="BE20" s="116"/>
      <c r="BF20" s="19"/>
      <c r="BH20" s="38"/>
      <c r="BJ20" s="116"/>
      <c r="BK20" s="19"/>
      <c r="BM20" s="38"/>
      <c r="BO20" s="116"/>
      <c r="BP20" s="19"/>
      <c r="BR20" s="38"/>
      <c r="BT20" s="116"/>
      <c r="BU20" s="19"/>
      <c r="BW20" s="38"/>
      <c r="BY20" s="116"/>
      <c r="BZ20" s="19"/>
      <c r="CB20" s="38"/>
      <c r="CD20" s="116"/>
      <c r="CE20" s="19"/>
      <c r="CG20" s="38"/>
      <c r="CI20" s="116"/>
      <c r="CJ20" s="19"/>
      <c r="CL20" s="38"/>
      <c r="CN20" s="116"/>
      <c r="CO20" s="19"/>
      <c r="CQ20" s="38"/>
      <c r="CS20" s="116"/>
      <c r="CT20" s="19"/>
      <c r="CV20" s="38"/>
      <c r="CX20" s="116"/>
      <c r="CY20" s="19"/>
      <c r="DA20" s="38"/>
      <c r="DC20" s="116"/>
      <c r="DD20" s="19"/>
      <c r="DF20" s="38"/>
      <c r="DH20" s="116"/>
      <c r="DI20" s="19"/>
      <c r="DK20" s="38"/>
      <c r="DM20" s="116"/>
      <c r="DN20" s="19"/>
      <c r="DP20" s="38"/>
      <c r="DR20" s="116"/>
      <c r="DS20" s="19"/>
      <c r="DU20" s="38"/>
      <c r="DW20" s="116"/>
    </row>
    <row r="21" spans="1:127" ht="13.5" customHeight="1">
      <c r="A21" s="71"/>
      <c r="C21" s="19"/>
      <c r="E21" s="38"/>
      <c r="G21" s="116"/>
      <c r="H21" s="19"/>
      <c r="J21" s="38"/>
      <c r="L21" s="116"/>
      <c r="M21" s="19"/>
      <c r="O21" s="38"/>
      <c r="Q21" s="116"/>
      <c r="R21" s="19"/>
      <c r="T21" s="38"/>
      <c r="V21" s="116"/>
      <c r="W21" s="19"/>
      <c r="Y21" s="38"/>
      <c r="AA21" s="116"/>
      <c r="AB21" s="19"/>
      <c r="AD21" s="38"/>
      <c r="AF21" s="116"/>
      <c r="AG21" s="19"/>
      <c r="AI21" s="38"/>
      <c r="AK21" s="116"/>
      <c r="AL21" s="19"/>
      <c r="AN21" s="38"/>
      <c r="AP21" s="116"/>
      <c r="AQ21" s="19"/>
      <c r="AS21" s="38"/>
      <c r="AU21" s="116"/>
      <c r="AV21" s="19"/>
      <c r="AX21" s="38"/>
      <c r="AZ21" s="116"/>
      <c r="BA21" s="19"/>
      <c r="BC21" s="38"/>
      <c r="BE21" s="116"/>
      <c r="BF21" s="19"/>
      <c r="BH21" s="38"/>
      <c r="BJ21" s="116"/>
      <c r="BK21" s="19"/>
      <c r="BM21" s="38"/>
      <c r="BO21" s="116"/>
      <c r="BP21" s="19"/>
      <c r="BR21" s="38"/>
      <c r="BT21" s="116"/>
      <c r="BU21" s="19"/>
      <c r="BW21" s="38"/>
      <c r="BY21" s="116"/>
      <c r="BZ21" s="19"/>
      <c r="CB21" s="38"/>
      <c r="CD21" s="116"/>
      <c r="CE21" s="19"/>
      <c r="CG21" s="38"/>
      <c r="CI21" s="116"/>
      <c r="CJ21" s="19"/>
      <c r="CL21" s="38"/>
      <c r="CN21" s="116"/>
      <c r="CO21" s="19"/>
      <c r="CQ21" s="38"/>
      <c r="CS21" s="116"/>
      <c r="CT21" s="19"/>
      <c r="CV21" s="38"/>
      <c r="CX21" s="116"/>
      <c r="CY21" s="19"/>
      <c r="DA21" s="38"/>
      <c r="DC21" s="116"/>
      <c r="DD21" s="19"/>
      <c r="DF21" s="38"/>
      <c r="DH21" s="116"/>
      <c r="DI21" s="19"/>
      <c r="DK21" s="38"/>
      <c r="DM21" s="116"/>
      <c r="DN21" s="19"/>
      <c r="DP21" s="38"/>
      <c r="DR21" s="116"/>
      <c r="DS21" s="19"/>
      <c r="DU21" s="38"/>
      <c r="DW21" s="116"/>
    </row>
    <row r="22" spans="1:127" ht="13.5" customHeight="1">
      <c r="A22" s="71"/>
      <c r="C22" s="19"/>
      <c r="E22" s="38"/>
      <c r="G22" s="116"/>
      <c r="H22" s="19"/>
      <c r="J22" s="38"/>
      <c r="L22" s="116"/>
      <c r="M22" s="19"/>
      <c r="O22" s="38"/>
      <c r="Q22" s="116"/>
      <c r="R22" s="19"/>
      <c r="T22" s="38"/>
      <c r="V22" s="116"/>
      <c r="W22" s="19"/>
      <c r="Y22" s="38"/>
      <c r="AA22" s="116"/>
      <c r="AB22" s="19"/>
      <c r="AD22" s="38"/>
      <c r="AF22" s="116"/>
      <c r="AG22" s="19"/>
      <c r="AI22" s="38"/>
      <c r="AK22" s="116"/>
      <c r="AL22" s="19"/>
      <c r="AN22" s="38"/>
      <c r="AP22" s="116"/>
      <c r="AQ22" s="19"/>
      <c r="AS22" s="38"/>
      <c r="AU22" s="116"/>
      <c r="AV22" s="19"/>
      <c r="AX22" s="38"/>
      <c r="AZ22" s="116"/>
      <c r="BA22" s="19"/>
      <c r="BC22" s="38"/>
      <c r="BE22" s="116"/>
      <c r="BF22" s="19"/>
      <c r="BH22" s="38"/>
      <c r="BJ22" s="116"/>
      <c r="BK22" s="19"/>
      <c r="BM22" s="38"/>
      <c r="BO22" s="116"/>
      <c r="BP22" s="19"/>
      <c r="BR22" s="38"/>
      <c r="BT22" s="116"/>
      <c r="BU22" s="19"/>
      <c r="BW22" s="38"/>
      <c r="BY22" s="116"/>
      <c r="BZ22" s="19"/>
      <c r="CB22" s="38"/>
      <c r="CD22" s="116"/>
      <c r="CE22" s="19"/>
      <c r="CG22" s="38"/>
      <c r="CI22" s="116"/>
      <c r="CJ22" s="19"/>
      <c r="CL22" s="38"/>
      <c r="CN22" s="116"/>
      <c r="CO22" s="19"/>
      <c r="CQ22" s="38"/>
      <c r="CS22" s="116"/>
      <c r="CT22" s="19"/>
      <c r="CV22" s="38"/>
      <c r="CX22" s="116"/>
      <c r="CY22" s="19"/>
      <c r="DA22" s="38"/>
      <c r="DC22" s="116"/>
      <c r="DD22" s="19"/>
      <c r="DF22" s="38"/>
      <c r="DH22" s="116"/>
      <c r="DI22" s="19"/>
      <c r="DK22" s="38"/>
      <c r="DM22" s="116"/>
      <c r="DN22" s="19"/>
      <c r="DP22" s="38"/>
      <c r="DR22" s="116"/>
      <c r="DS22" s="19"/>
      <c r="DU22" s="38"/>
      <c r="DW22" s="116"/>
    </row>
    <row r="23" spans="1:127" ht="13.5" customHeight="1">
      <c r="A23" s="71"/>
      <c r="C23" s="19"/>
      <c r="E23" s="38"/>
      <c r="G23" s="116"/>
      <c r="H23" s="19"/>
      <c r="J23" s="38"/>
      <c r="L23" s="116"/>
      <c r="M23" s="19"/>
      <c r="O23" s="38"/>
      <c r="Q23" s="116"/>
      <c r="R23" s="19"/>
      <c r="T23" s="38"/>
      <c r="V23" s="116"/>
      <c r="W23" s="19"/>
      <c r="Y23" s="38"/>
      <c r="AA23" s="116"/>
      <c r="AB23" s="19"/>
      <c r="AD23" s="38"/>
      <c r="AF23" s="116"/>
      <c r="AG23" s="19"/>
      <c r="AI23" s="38"/>
      <c r="AK23" s="116"/>
      <c r="AL23" s="19"/>
      <c r="AN23" s="38"/>
      <c r="AP23" s="116"/>
      <c r="AQ23" s="19"/>
      <c r="AS23" s="38"/>
      <c r="AU23" s="116"/>
      <c r="AV23" s="19"/>
      <c r="AX23" s="38"/>
      <c r="AZ23" s="116"/>
      <c r="BA23" s="19"/>
      <c r="BC23" s="38"/>
      <c r="BE23" s="116"/>
      <c r="BF23" s="19"/>
      <c r="BH23" s="38"/>
      <c r="BJ23" s="116"/>
      <c r="BK23" s="19"/>
      <c r="BM23" s="38"/>
      <c r="BO23" s="116"/>
      <c r="BP23" s="19"/>
      <c r="BR23" s="38"/>
      <c r="BT23" s="116"/>
      <c r="BU23" s="19"/>
      <c r="BW23" s="38"/>
      <c r="BY23" s="116"/>
      <c r="BZ23" s="19"/>
      <c r="CB23" s="38"/>
      <c r="CD23" s="116"/>
      <c r="CE23" s="19"/>
      <c r="CG23" s="38"/>
      <c r="CI23" s="116"/>
      <c r="CJ23" s="19"/>
      <c r="CL23" s="38"/>
      <c r="CN23" s="116"/>
      <c r="CO23" s="19"/>
      <c r="CQ23" s="38"/>
      <c r="CS23" s="116"/>
      <c r="CT23" s="19"/>
      <c r="CV23" s="38"/>
      <c r="CX23" s="116"/>
      <c r="CY23" s="19"/>
      <c r="DA23" s="38"/>
      <c r="DC23" s="116"/>
      <c r="DD23" s="19"/>
      <c r="DF23" s="38"/>
      <c r="DH23" s="116"/>
      <c r="DI23" s="19"/>
      <c r="DK23" s="38"/>
      <c r="DM23" s="116"/>
      <c r="DN23" s="19"/>
      <c r="DP23" s="38"/>
      <c r="DR23" s="116"/>
      <c r="DS23" s="19"/>
      <c r="DU23" s="38"/>
      <c r="DW23" s="116"/>
    </row>
    <row r="24" spans="1:127" ht="13.5" customHeight="1">
      <c r="A24" s="71"/>
      <c r="C24" s="19"/>
      <c r="E24" s="38"/>
      <c r="G24" s="116"/>
      <c r="H24" s="19"/>
      <c r="J24" s="38"/>
      <c r="L24" s="116"/>
      <c r="M24" s="19"/>
      <c r="O24" s="38"/>
      <c r="Q24" s="116"/>
      <c r="R24" s="19"/>
      <c r="T24" s="38"/>
      <c r="V24" s="116"/>
      <c r="W24" s="19"/>
      <c r="Y24" s="38"/>
      <c r="AA24" s="116"/>
      <c r="AB24" s="19"/>
      <c r="AD24" s="38"/>
      <c r="AF24" s="116"/>
      <c r="AG24" s="19"/>
      <c r="AI24" s="38"/>
      <c r="AK24" s="116"/>
      <c r="AL24" s="19"/>
      <c r="AN24" s="38"/>
      <c r="AP24" s="116"/>
      <c r="AQ24" s="19"/>
      <c r="AS24" s="38"/>
      <c r="AU24" s="116"/>
      <c r="AV24" s="19"/>
      <c r="AX24" s="38"/>
      <c r="AZ24" s="116"/>
      <c r="BA24" s="19"/>
      <c r="BC24" s="38"/>
      <c r="BE24" s="116"/>
      <c r="BF24" s="19"/>
      <c r="BH24" s="38"/>
      <c r="BJ24" s="116"/>
      <c r="BK24" s="19"/>
      <c r="BM24" s="38"/>
      <c r="BO24" s="116"/>
      <c r="BP24" s="19"/>
      <c r="BR24" s="38"/>
      <c r="BT24" s="116"/>
      <c r="BU24" s="19"/>
      <c r="BW24" s="38"/>
      <c r="BY24" s="116"/>
      <c r="BZ24" s="19"/>
      <c r="CB24" s="38"/>
      <c r="CD24" s="116"/>
      <c r="CE24" s="19"/>
      <c r="CG24" s="38"/>
      <c r="CI24" s="116"/>
      <c r="CJ24" s="19"/>
      <c r="CL24" s="38"/>
      <c r="CN24" s="116"/>
      <c r="CO24" s="19"/>
      <c r="CQ24" s="38"/>
      <c r="CS24" s="116"/>
      <c r="CT24" s="19"/>
      <c r="CV24" s="38"/>
      <c r="CX24" s="116"/>
      <c r="CY24" s="19"/>
      <c r="DA24" s="38"/>
      <c r="DC24" s="116"/>
      <c r="DD24" s="19"/>
      <c r="DF24" s="38"/>
      <c r="DH24" s="116"/>
      <c r="DI24" s="19"/>
      <c r="DK24" s="38"/>
      <c r="DM24" s="116"/>
      <c r="DN24" s="19"/>
      <c r="DP24" s="38"/>
      <c r="DR24" s="116"/>
      <c r="DS24" s="19"/>
      <c r="DU24" s="38"/>
      <c r="DW24" s="116"/>
    </row>
    <row r="25" spans="1:127" ht="13.5" customHeight="1">
      <c r="A25" s="71"/>
      <c r="C25" s="19"/>
      <c r="E25" s="38"/>
      <c r="G25" s="116"/>
      <c r="H25" s="19"/>
      <c r="J25" s="38"/>
      <c r="L25" s="116"/>
      <c r="M25" s="19"/>
      <c r="O25" s="38"/>
      <c r="Q25" s="116"/>
      <c r="R25" s="19"/>
      <c r="T25" s="38"/>
      <c r="V25" s="116"/>
      <c r="W25" s="19"/>
      <c r="Y25" s="38"/>
      <c r="AA25" s="116"/>
      <c r="AB25" s="19"/>
      <c r="AD25" s="38"/>
      <c r="AF25" s="116"/>
      <c r="AG25" s="19"/>
      <c r="AI25" s="38"/>
      <c r="AK25" s="116"/>
      <c r="AL25" s="19"/>
      <c r="AN25" s="38"/>
      <c r="AP25" s="116"/>
      <c r="AQ25" s="19"/>
      <c r="AS25" s="38"/>
      <c r="AU25" s="116"/>
      <c r="AV25" s="19"/>
      <c r="AX25" s="38"/>
      <c r="AZ25" s="116"/>
      <c r="BA25" s="19"/>
      <c r="BC25" s="38"/>
      <c r="BE25" s="116"/>
      <c r="BF25" s="19"/>
      <c r="BH25" s="38"/>
      <c r="BJ25" s="116"/>
      <c r="BK25" s="19"/>
      <c r="BM25" s="38"/>
      <c r="BO25" s="116"/>
      <c r="BP25" s="19"/>
      <c r="BR25" s="38"/>
      <c r="BT25" s="116"/>
      <c r="BU25" s="19"/>
      <c r="BW25" s="38"/>
      <c r="BY25" s="116"/>
      <c r="BZ25" s="19"/>
      <c r="CB25" s="38"/>
      <c r="CD25" s="116"/>
      <c r="CE25" s="19"/>
      <c r="CG25" s="38"/>
      <c r="CI25" s="116"/>
      <c r="CJ25" s="19"/>
      <c r="CL25" s="38"/>
      <c r="CN25" s="116"/>
      <c r="CO25" s="19"/>
      <c r="CQ25" s="38"/>
      <c r="CS25" s="116"/>
      <c r="CT25" s="19"/>
      <c r="CV25" s="38"/>
      <c r="CX25" s="116"/>
      <c r="CY25" s="19"/>
      <c r="DA25" s="38"/>
      <c r="DC25" s="116"/>
      <c r="DD25" s="19"/>
      <c r="DF25" s="38"/>
      <c r="DH25" s="116"/>
      <c r="DI25" s="19"/>
      <c r="DK25" s="38"/>
      <c r="DM25" s="116"/>
      <c r="DN25" s="19"/>
      <c r="DP25" s="38"/>
      <c r="DR25" s="116"/>
      <c r="DS25" s="19"/>
      <c r="DU25" s="38"/>
      <c r="DW25" s="116"/>
    </row>
    <row r="26" spans="1:127" ht="13.5" customHeight="1">
      <c r="A26" s="71"/>
      <c r="C26" s="19"/>
      <c r="E26" s="38"/>
      <c r="G26" s="116"/>
      <c r="H26" s="19"/>
      <c r="J26" s="38"/>
      <c r="L26" s="116"/>
      <c r="M26" s="19"/>
      <c r="O26" s="38"/>
      <c r="Q26" s="116"/>
      <c r="R26" s="19"/>
      <c r="T26" s="38"/>
      <c r="V26" s="116"/>
      <c r="W26" s="19"/>
      <c r="Y26" s="38"/>
      <c r="AA26" s="116"/>
      <c r="AB26" s="19"/>
      <c r="AD26" s="38"/>
      <c r="AF26" s="116"/>
      <c r="AG26" s="19"/>
      <c r="AI26" s="38"/>
      <c r="AK26" s="116"/>
      <c r="AL26" s="19"/>
      <c r="AN26" s="38"/>
      <c r="AP26" s="116"/>
      <c r="AQ26" s="19"/>
      <c r="AS26" s="38"/>
      <c r="AU26" s="116"/>
      <c r="AV26" s="19"/>
      <c r="AX26" s="38"/>
      <c r="AZ26" s="116"/>
      <c r="BA26" s="19"/>
      <c r="BC26" s="38"/>
      <c r="BE26" s="116"/>
      <c r="BF26" s="19"/>
      <c r="BH26" s="38"/>
      <c r="BJ26" s="116"/>
      <c r="BK26" s="19"/>
      <c r="BM26" s="38"/>
      <c r="BO26" s="116"/>
      <c r="BP26" s="19"/>
      <c r="BR26" s="38"/>
      <c r="BT26" s="116"/>
      <c r="BU26" s="19"/>
      <c r="BW26" s="38"/>
      <c r="BY26" s="116"/>
      <c r="BZ26" s="19"/>
      <c r="CB26" s="38"/>
      <c r="CD26" s="116"/>
      <c r="CE26" s="19"/>
      <c r="CG26" s="38"/>
      <c r="CI26" s="116"/>
      <c r="CJ26" s="19"/>
      <c r="CL26" s="38"/>
      <c r="CN26" s="116"/>
      <c r="CO26" s="19"/>
      <c r="CQ26" s="38"/>
      <c r="CS26" s="116"/>
      <c r="CT26" s="19"/>
      <c r="CV26" s="38"/>
      <c r="CX26" s="116"/>
      <c r="CY26" s="19"/>
      <c r="DA26" s="38"/>
      <c r="DC26" s="116"/>
      <c r="DD26" s="19"/>
      <c r="DF26" s="38"/>
      <c r="DH26" s="116"/>
      <c r="DI26" s="19"/>
      <c r="DK26" s="38"/>
      <c r="DM26" s="116"/>
      <c r="DN26" s="19"/>
      <c r="DP26" s="38"/>
      <c r="DR26" s="116"/>
      <c r="DS26" s="19"/>
      <c r="DU26" s="38"/>
      <c r="DW26" s="116"/>
    </row>
    <row r="27" spans="1:127" ht="13.5" customHeight="1">
      <c r="A27" s="71"/>
      <c r="C27" s="19"/>
      <c r="E27" s="38"/>
      <c r="G27" s="116"/>
      <c r="H27" s="19"/>
      <c r="J27" s="38"/>
      <c r="L27" s="116"/>
      <c r="M27" s="19"/>
      <c r="O27" s="38"/>
      <c r="Q27" s="116"/>
      <c r="R27" s="19"/>
      <c r="T27" s="38"/>
      <c r="V27" s="116"/>
      <c r="W27" s="19"/>
      <c r="Y27" s="38"/>
      <c r="AA27" s="116"/>
      <c r="AB27" s="19"/>
      <c r="AD27" s="38"/>
      <c r="AF27" s="116"/>
      <c r="AG27" s="19"/>
      <c r="AI27" s="38"/>
      <c r="AK27" s="116"/>
      <c r="AL27" s="19"/>
      <c r="AN27" s="38"/>
      <c r="AP27" s="116"/>
      <c r="AQ27" s="19"/>
      <c r="AS27" s="38"/>
      <c r="AU27" s="116"/>
      <c r="AV27" s="19"/>
      <c r="AX27" s="38"/>
      <c r="AZ27" s="116"/>
      <c r="BA27" s="19"/>
      <c r="BC27" s="38"/>
      <c r="BE27" s="116"/>
      <c r="BF27" s="19"/>
      <c r="BH27" s="38"/>
      <c r="BJ27" s="116"/>
      <c r="BK27" s="19"/>
      <c r="BM27" s="38"/>
      <c r="BO27" s="116"/>
      <c r="BP27" s="19"/>
      <c r="BR27" s="38"/>
      <c r="BT27" s="116"/>
      <c r="BU27" s="19"/>
      <c r="BW27" s="38"/>
      <c r="BY27" s="116"/>
      <c r="BZ27" s="19"/>
      <c r="CB27" s="38"/>
      <c r="CD27" s="116"/>
      <c r="CE27" s="19"/>
      <c r="CG27" s="38"/>
      <c r="CI27" s="116"/>
      <c r="CJ27" s="19"/>
      <c r="CL27" s="38"/>
      <c r="CN27" s="116"/>
      <c r="CO27" s="19"/>
      <c r="CQ27" s="38"/>
      <c r="CS27" s="116"/>
      <c r="CT27" s="19"/>
      <c r="CV27" s="38"/>
      <c r="CX27" s="116"/>
      <c r="CY27" s="19"/>
      <c r="DA27" s="38"/>
      <c r="DC27" s="116"/>
      <c r="DD27" s="19"/>
      <c r="DF27" s="38"/>
      <c r="DH27" s="116"/>
      <c r="DI27" s="19"/>
      <c r="DK27" s="38"/>
      <c r="DM27" s="116"/>
      <c r="DN27" s="19"/>
      <c r="DP27" s="38"/>
      <c r="DR27" s="116"/>
      <c r="DS27" s="19"/>
      <c r="DU27" s="38"/>
      <c r="DW27" s="116"/>
    </row>
    <row r="28" spans="1:127" ht="13.5" customHeight="1">
      <c r="A28" s="71"/>
      <c r="C28" s="19"/>
      <c r="E28" s="38"/>
      <c r="G28" s="116"/>
      <c r="H28" s="19"/>
      <c r="J28" s="38"/>
      <c r="L28" s="116"/>
      <c r="M28" s="19"/>
      <c r="O28" s="38"/>
      <c r="Q28" s="116"/>
      <c r="R28" s="19"/>
      <c r="T28" s="38"/>
      <c r="V28" s="116"/>
      <c r="W28" s="19"/>
      <c r="Y28" s="38"/>
      <c r="AA28" s="116"/>
      <c r="AB28" s="19"/>
      <c r="AD28" s="38"/>
      <c r="AF28" s="116"/>
      <c r="AG28" s="19"/>
      <c r="AI28" s="38"/>
      <c r="AK28" s="116"/>
      <c r="AL28" s="19"/>
      <c r="AN28" s="38"/>
      <c r="AP28" s="116"/>
      <c r="AQ28" s="19"/>
      <c r="AS28" s="38"/>
      <c r="AU28" s="116"/>
      <c r="AV28" s="19"/>
      <c r="AX28" s="38"/>
      <c r="AZ28" s="116"/>
      <c r="BA28" s="19"/>
      <c r="BC28" s="38"/>
      <c r="BE28" s="116"/>
      <c r="BF28" s="19"/>
      <c r="BH28" s="38"/>
      <c r="BJ28" s="116"/>
      <c r="BK28" s="19"/>
      <c r="BM28" s="38"/>
      <c r="BO28" s="116"/>
      <c r="BP28" s="19"/>
      <c r="BR28" s="38"/>
      <c r="BT28" s="116"/>
      <c r="BU28" s="19"/>
      <c r="BW28" s="38"/>
      <c r="BY28" s="116"/>
      <c r="BZ28" s="19"/>
      <c r="CB28" s="38"/>
      <c r="CD28" s="116"/>
      <c r="CE28" s="19"/>
      <c r="CG28" s="38"/>
      <c r="CI28" s="116"/>
      <c r="CJ28" s="19"/>
      <c r="CL28" s="38"/>
      <c r="CN28" s="116"/>
      <c r="CO28" s="19"/>
      <c r="CQ28" s="38"/>
      <c r="CS28" s="116"/>
      <c r="CT28" s="19"/>
      <c r="CV28" s="38"/>
      <c r="CX28" s="116"/>
      <c r="CY28" s="19"/>
      <c r="DA28" s="38"/>
      <c r="DC28" s="116"/>
      <c r="DD28" s="19"/>
      <c r="DF28" s="38"/>
      <c r="DH28" s="116"/>
      <c r="DI28" s="19"/>
      <c r="DK28" s="38"/>
      <c r="DM28" s="116"/>
      <c r="DN28" s="19"/>
      <c r="DP28" s="38"/>
      <c r="DR28" s="116"/>
      <c r="DS28" s="19"/>
      <c r="DU28" s="38"/>
      <c r="DW28" s="116"/>
    </row>
    <row r="29" spans="1:127" ht="13.5" customHeight="1">
      <c r="A29" s="71"/>
      <c r="C29" s="19"/>
      <c r="E29" s="38"/>
      <c r="G29" s="116"/>
      <c r="H29" s="19"/>
      <c r="J29" s="38"/>
      <c r="L29" s="116"/>
      <c r="M29" s="19"/>
      <c r="O29" s="38"/>
      <c r="Q29" s="116"/>
      <c r="R29" s="19"/>
      <c r="T29" s="38"/>
      <c r="V29" s="116"/>
      <c r="W29" s="19"/>
      <c r="Y29" s="38"/>
      <c r="AA29" s="116"/>
      <c r="AB29" s="19"/>
      <c r="AD29" s="38"/>
      <c r="AF29" s="116"/>
      <c r="AG29" s="19"/>
      <c r="AI29" s="38"/>
      <c r="AK29" s="116"/>
      <c r="AL29" s="19"/>
      <c r="AN29" s="38"/>
      <c r="AP29" s="116"/>
      <c r="AQ29" s="19"/>
      <c r="AS29" s="38"/>
      <c r="AU29" s="116"/>
      <c r="AV29" s="19"/>
      <c r="AX29" s="38"/>
      <c r="AZ29" s="116"/>
      <c r="BA29" s="19"/>
      <c r="BC29" s="38"/>
      <c r="BE29" s="116"/>
      <c r="BF29" s="19"/>
      <c r="BH29" s="38"/>
      <c r="BJ29" s="116"/>
      <c r="BK29" s="19"/>
      <c r="BM29" s="38"/>
      <c r="BO29" s="116"/>
      <c r="BP29" s="19"/>
      <c r="BR29" s="38"/>
      <c r="BT29" s="116"/>
      <c r="BU29" s="19"/>
      <c r="BW29" s="38"/>
      <c r="BY29" s="116"/>
      <c r="BZ29" s="19"/>
      <c r="CB29" s="38"/>
      <c r="CD29" s="116"/>
      <c r="CE29" s="19"/>
      <c r="CG29" s="38"/>
      <c r="CI29" s="116"/>
      <c r="CJ29" s="19"/>
      <c r="CL29" s="38"/>
      <c r="CN29" s="116"/>
      <c r="CO29" s="19"/>
      <c r="CQ29" s="38"/>
      <c r="CS29" s="116"/>
      <c r="CT29" s="19"/>
      <c r="CV29" s="38"/>
      <c r="CX29" s="116"/>
      <c r="CY29" s="19"/>
      <c r="DA29" s="38"/>
      <c r="DC29" s="116"/>
      <c r="DD29" s="19"/>
      <c r="DF29" s="38"/>
      <c r="DH29" s="116"/>
      <c r="DI29" s="19"/>
      <c r="DK29" s="38"/>
      <c r="DM29" s="116"/>
      <c r="DN29" s="19"/>
      <c r="DP29" s="38"/>
      <c r="DR29" s="116"/>
      <c r="DS29" s="19"/>
      <c r="DU29" s="38"/>
      <c r="DW29" s="116"/>
    </row>
    <row r="30" spans="1:127" ht="13.5" customHeight="1">
      <c r="A30" s="71"/>
      <c r="C30" s="19"/>
      <c r="E30" s="38"/>
      <c r="G30" s="116"/>
      <c r="H30" s="19"/>
      <c r="J30" s="38"/>
      <c r="L30" s="116"/>
      <c r="M30" s="19"/>
      <c r="O30" s="38"/>
      <c r="Q30" s="116"/>
      <c r="R30" s="19"/>
      <c r="T30" s="38"/>
      <c r="V30" s="116"/>
      <c r="W30" s="19"/>
      <c r="Y30" s="38"/>
      <c r="AA30" s="116"/>
      <c r="AB30" s="19"/>
      <c r="AD30" s="38"/>
      <c r="AF30" s="116"/>
      <c r="AG30" s="19"/>
      <c r="AI30" s="38"/>
      <c r="AK30" s="116"/>
      <c r="AL30" s="19"/>
      <c r="AN30" s="38"/>
      <c r="AP30" s="116"/>
      <c r="AQ30" s="19"/>
      <c r="AS30" s="38"/>
      <c r="AU30" s="116"/>
      <c r="AV30" s="19"/>
      <c r="AX30" s="38"/>
      <c r="AZ30" s="116"/>
      <c r="BA30" s="19"/>
      <c r="BC30" s="38"/>
      <c r="BE30" s="116"/>
      <c r="BF30" s="19"/>
      <c r="BH30" s="38"/>
      <c r="BJ30" s="116"/>
      <c r="BK30" s="19"/>
      <c r="BM30" s="38"/>
      <c r="BO30" s="116"/>
      <c r="BP30" s="19"/>
      <c r="BR30" s="38"/>
      <c r="BT30" s="116"/>
      <c r="BU30" s="19"/>
      <c r="BW30" s="38"/>
      <c r="BY30" s="116"/>
      <c r="BZ30" s="19"/>
      <c r="CB30" s="38"/>
      <c r="CD30" s="116"/>
      <c r="CE30" s="19"/>
      <c r="CG30" s="38"/>
      <c r="CI30" s="116"/>
      <c r="CJ30" s="19"/>
      <c r="CL30" s="38"/>
      <c r="CN30" s="116"/>
      <c r="CO30" s="19"/>
      <c r="CQ30" s="38"/>
      <c r="CS30" s="116"/>
      <c r="CT30" s="19"/>
      <c r="CV30" s="38"/>
      <c r="CX30" s="116"/>
      <c r="CY30" s="19"/>
      <c r="DA30" s="38"/>
      <c r="DC30" s="116"/>
      <c r="DD30" s="19"/>
      <c r="DF30" s="38"/>
      <c r="DH30" s="116"/>
      <c r="DI30" s="19"/>
      <c r="DK30" s="38"/>
      <c r="DM30" s="116"/>
      <c r="DN30" s="19"/>
      <c r="DP30" s="38"/>
      <c r="DR30" s="116"/>
      <c r="DS30" s="19"/>
      <c r="DU30" s="38"/>
      <c r="DW30" s="116"/>
    </row>
    <row r="31" spans="1:127" ht="13.5" customHeight="1">
      <c r="A31" s="71"/>
      <c r="C31" s="19"/>
      <c r="E31" s="38"/>
      <c r="G31" s="116"/>
      <c r="H31" s="19"/>
      <c r="J31" s="38"/>
      <c r="L31" s="116"/>
      <c r="M31" s="19"/>
      <c r="O31" s="38"/>
      <c r="Q31" s="116"/>
      <c r="R31" s="19"/>
      <c r="T31" s="38"/>
      <c r="V31" s="116"/>
      <c r="W31" s="19"/>
      <c r="Y31" s="38"/>
      <c r="AA31" s="116"/>
      <c r="AB31" s="19"/>
      <c r="AD31" s="38"/>
      <c r="AF31" s="116"/>
      <c r="AG31" s="19"/>
      <c r="AI31" s="38"/>
      <c r="AK31" s="116"/>
      <c r="AL31" s="19"/>
      <c r="AN31" s="38"/>
      <c r="AP31" s="116"/>
      <c r="AQ31" s="19"/>
      <c r="AS31" s="38"/>
      <c r="AU31" s="116"/>
      <c r="AV31" s="19"/>
      <c r="AX31" s="38"/>
      <c r="AZ31" s="116"/>
      <c r="BA31" s="19"/>
      <c r="BC31" s="38"/>
      <c r="BE31" s="116"/>
      <c r="BF31" s="19"/>
      <c r="BH31" s="38"/>
      <c r="BJ31" s="116"/>
      <c r="BK31" s="19"/>
      <c r="BM31" s="38"/>
      <c r="BO31" s="116"/>
      <c r="BP31" s="19"/>
      <c r="BR31" s="38"/>
      <c r="BT31" s="116"/>
      <c r="BU31" s="19"/>
      <c r="BW31" s="38"/>
      <c r="BY31" s="116"/>
      <c r="BZ31" s="19"/>
      <c r="CB31" s="38"/>
      <c r="CD31" s="116"/>
      <c r="CE31" s="19"/>
      <c r="CG31" s="38"/>
      <c r="CI31" s="116"/>
      <c r="CJ31" s="19"/>
      <c r="CL31" s="38"/>
      <c r="CN31" s="116"/>
      <c r="CO31" s="19"/>
      <c r="CQ31" s="38"/>
      <c r="CS31" s="116"/>
      <c r="CT31" s="19"/>
      <c r="CV31" s="38"/>
      <c r="CX31" s="116"/>
      <c r="CY31" s="19"/>
      <c r="DA31" s="38"/>
      <c r="DC31" s="116"/>
      <c r="DD31" s="19"/>
      <c r="DF31" s="38"/>
      <c r="DH31" s="116"/>
      <c r="DI31" s="19"/>
      <c r="DK31" s="38"/>
      <c r="DM31" s="116"/>
      <c r="DN31" s="19"/>
      <c r="DP31" s="38"/>
      <c r="DR31" s="116"/>
      <c r="DS31" s="19"/>
      <c r="DU31" s="38"/>
      <c r="DW31" s="116"/>
    </row>
    <row r="32" spans="1:127" ht="13.5" customHeight="1">
      <c r="A32" s="71"/>
      <c r="C32" s="19"/>
      <c r="E32" s="38"/>
      <c r="G32" s="116"/>
      <c r="H32" s="19"/>
      <c r="J32" s="38"/>
      <c r="L32" s="116"/>
      <c r="M32" s="19"/>
      <c r="O32" s="38"/>
      <c r="Q32" s="116"/>
      <c r="R32" s="19"/>
      <c r="T32" s="38"/>
      <c r="V32" s="116"/>
      <c r="W32" s="19"/>
      <c r="Y32" s="38"/>
      <c r="AA32" s="116"/>
      <c r="AB32" s="19"/>
      <c r="AD32" s="38"/>
      <c r="AF32" s="116"/>
      <c r="AG32" s="19"/>
      <c r="AI32" s="38"/>
      <c r="AK32" s="116"/>
      <c r="AL32" s="19"/>
      <c r="AN32" s="38"/>
      <c r="AP32" s="116"/>
      <c r="AQ32" s="19"/>
      <c r="AS32" s="38"/>
      <c r="AU32" s="116"/>
      <c r="AV32" s="19"/>
      <c r="AX32" s="38"/>
      <c r="AZ32" s="116"/>
      <c r="BA32" s="19"/>
      <c r="BC32" s="38"/>
      <c r="BE32" s="116"/>
      <c r="BF32" s="19"/>
      <c r="BH32" s="38"/>
      <c r="BJ32" s="116"/>
      <c r="BK32" s="19"/>
      <c r="BM32" s="38"/>
      <c r="BO32" s="116"/>
      <c r="BP32" s="19"/>
      <c r="BR32" s="38"/>
      <c r="BT32" s="116"/>
      <c r="BU32" s="19"/>
      <c r="BW32" s="38"/>
      <c r="BY32" s="116"/>
      <c r="BZ32" s="19"/>
      <c r="CB32" s="38"/>
      <c r="CD32" s="116"/>
      <c r="CE32" s="19"/>
      <c r="CG32" s="38"/>
      <c r="CI32" s="116"/>
      <c r="CJ32" s="19"/>
      <c r="CL32" s="38"/>
      <c r="CN32" s="116"/>
      <c r="CO32" s="19"/>
      <c r="CQ32" s="38"/>
      <c r="CS32" s="116"/>
      <c r="CT32" s="19"/>
      <c r="CV32" s="38"/>
      <c r="CX32" s="116"/>
      <c r="CY32" s="19"/>
      <c r="DA32" s="38"/>
      <c r="DC32" s="116"/>
      <c r="DD32" s="19"/>
      <c r="DF32" s="38"/>
      <c r="DH32" s="116"/>
      <c r="DI32" s="19"/>
      <c r="DK32" s="38"/>
      <c r="DM32" s="116"/>
      <c r="DN32" s="19"/>
      <c r="DP32" s="38"/>
      <c r="DR32" s="116"/>
      <c r="DS32" s="19"/>
      <c r="DU32" s="38"/>
      <c r="DW32" s="116"/>
    </row>
    <row r="33" spans="1:127" ht="13.5" customHeight="1">
      <c r="A33" s="71"/>
      <c r="C33" s="19"/>
      <c r="E33" s="38"/>
      <c r="G33" s="116"/>
      <c r="H33" s="19"/>
      <c r="J33" s="38"/>
      <c r="L33" s="116"/>
      <c r="M33" s="19"/>
      <c r="O33" s="38"/>
      <c r="Q33" s="116"/>
      <c r="R33" s="19"/>
      <c r="T33" s="38"/>
      <c r="V33" s="116"/>
      <c r="W33" s="19"/>
      <c r="Y33" s="38"/>
      <c r="AA33" s="116"/>
      <c r="AB33" s="19"/>
      <c r="AD33" s="38"/>
      <c r="AF33" s="116"/>
      <c r="AG33" s="19"/>
      <c r="AI33" s="38"/>
      <c r="AK33" s="116"/>
      <c r="AL33" s="19"/>
      <c r="AN33" s="38"/>
      <c r="AP33" s="116"/>
      <c r="AQ33" s="19"/>
      <c r="AS33" s="38"/>
      <c r="AU33" s="116"/>
      <c r="AV33" s="19"/>
      <c r="AX33" s="38"/>
      <c r="AZ33" s="116"/>
      <c r="BA33" s="19"/>
      <c r="BC33" s="38"/>
      <c r="BE33" s="116"/>
      <c r="BF33" s="19"/>
      <c r="BH33" s="38"/>
      <c r="BJ33" s="116"/>
      <c r="BK33" s="19"/>
      <c r="BM33" s="38"/>
      <c r="BO33" s="116"/>
      <c r="BP33" s="19"/>
      <c r="BR33" s="38"/>
      <c r="BT33" s="116"/>
      <c r="BU33" s="19"/>
      <c r="BW33" s="38"/>
      <c r="BY33" s="116"/>
      <c r="BZ33" s="19"/>
      <c r="CB33" s="38"/>
      <c r="CD33" s="116"/>
      <c r="CE33" s="19"/>
      <c r="CG33" s="38"/>
      <c r="CI33" s="116"/>
      <c r="CJ33" s="19"/>
      <c r="CL33" s="38"/>
      <c r="CN33" s="116"/>
      <c r="CO33" s="19"/>
      <c r="CQ33" s="38"/>
      <c r="CS33" s="116"/>
      <c r="CT33" s="19"/>
      <c r="CV33" s="38"/>
      <c r="CX33" s="116"/>
      <c r="CY33" s="19"/>
      <c r="DA33" s="38"/>
      <c r="DC33" s="116"/>
      <c r="DD33" s="19"/>
      <c r="DF33" s="38"/>
      <c r="DH33" s="116"/>
      <c r="DI33" s="19"/>
      <c r="DK33" s="38"/>
      <c r="DM33" s="116"/>
      <c r="DN33" s="19"/>
      <c r="DP33" s="38"/>
      <c r="DR33" s="116"/>
      <c r="DS33" s="19"/>
      <c r="DU33" s="38"/>
      <c r="DW33" s="116"/>
    </row>
    <row r="34" spans="1:127" ht="13.5" customHeight="1">
      <c r="A34" s="71"/>
      <c r="C34" s="19"/>
      <c r="E34" s="38"/>
      <c r="G34" s="116"/>
      <c r="H34" s="19"/>
      <c r="J34" s="38"/>
      <c r="L34" s="116"/>
      <c r="M34" s="19"/>
      <c r="O34" s="38"/>
      <c r="Q34" s="116"/>
      <c r="R34" s="19"/>
      <c r="T34" s="38"/>
      <c r="V34" s="116"/>
      <c r="W34" s="19"/>
      <c r="Y34" s="38"/>
      <c r="AA34" s="116"/>
      <c r="AB34" s="19"/>
      <c r="AD34" s="38"/>
      <c r="AF34" s="116"/>
      <c r="AG34" s="19"/>
      <c r="AI34" s="38"/>
      <c r="AK34" s="116"/>
      <c r="AL34" s="19"/>
      <c r="AN34" s="38"/>
      <c r="AP34" s="116"/>
      <c r="AQ34" s="19"/>
      <c r="AS34" s="38"/>
      <c r="AU34" s="116"/>
      <c r="AV34" s="19"/>
      <c r="AX34" s="38"/>
      <c r="AZ34" s="116"/>
      <c r="BA34" s="19"/>
      <c r="BC34" s="38"/>
      <c r="BE34" s="116"/>
      <c r="BF34" s="19"/>
      <c r="BH34" s="38"/>
      <c r="BJ34" s="116"/>
      <c r="BK34" s="19"/>
      <c r="BM34" s="38"/>
      <c r="BO34" s="116"/>
      <c r="BP34" s="19"/>
      <c r="BR34" s="38"/>
      <c r="BT34" s="116"/>
      <c r="BU34" s="19"/>
      <c r="BW34" s="38"/>
      <c r="BY34" s="116"/>
      <c r="BZ34" s="19"/>
      <c r="CB34" s="38"/>
      <c r="CD34" s="116"/>
      <c r="CE34" s="19"/>
      <c r="CG34" s="38"/>
      <c r="CI34" s="116"/>
      <c r="CJ34" s="19"/>
      <c r="CL34" s="38"/>
      <c r="CN34" s="116"/>
      <c r="CO34" s="19"/>
      <c r="CQ34" s="38"/>
      <c r="CS34" s="116"/>
      <c r="CT34" s="19"/>
      <c r="CV34" s="38"/>
      <c r="CX34" s="116"/>
      <c r="CY34" s="19"/>
      <c r="DA34" s="38"/>
      <c r="DC34" s="116"/>
      <c r="DD34" s="19"/>
      <c r="DF34" s="38"/>
      <c r="DH34" s="116"/>
      <c r="DI34" s="19"/>
      <c r="DK34" s="38"/>
      <c r="DM34" s="116"/>
      <c r="DN34" s="19"/>
      <c r="DP34" s="38"/>
      <c r="DR34" s="116"/>
      <c r="DS34" s="19"/>
      <c r="DU34" s="38"/>
      <c r="DW34" s="116"/>
    </row>
    <row r="35" spans="1:127" ht="13.5" customHeight="1">
      <c r="A35" s="71"/>
      <c r="C35" s="19"/>
      <c r="E35" s="38"/>
      <c r="G35" s="116"/>
      <c r="H35" s="19"/>
      <c r="J35" s="38"/>
      <c r="L35" s="116"/>
      <c r="M35" s="19"/>
      <c r="O35" s="38"/>
      <c r="Q35" s="116"/>
      <c r="R35" s="19"/>
      <c r="T35" s="38"/>
      <c r="V35" s="116"/>
      <c r="W35" s="19"/>
      <c r="Y35" s="38"/>
      <c r="AA35" s="116"/>
      <c r="AB35" s="19"/>
      <c r="AD35" s="38"/>
      <c r="AF35" s="116"/>
      <c r="AG35" s="19"/>
      <c r="AI35" s="38"/>
      <c r="AK35" s="116"/>
      <c r="AL35" s="19"/>
      <c r="AN35" s="38"/>
      <c r="AP35" s="116"/>
      <c r="AQ35" s="19"/>
      <c r="AS35" s="38"/>
      <c r="AU35" s="116"/>
      <c r="AV35" s="19"/>
      <c r="AX35" s="38"/>
      <c r="AZ35" s="116"/>
      <c r="BA35" s="19"/>
      <c r="BC35" s="38"/>
      <c r="BE35" s="116"/>
      <c r="BF35" s="19"/>
      <c r="BH35" s="38"/>
      <c r="BJ35" s="116"/>
      <c r="BK35" s="19"/>
      <c r="BM35" s="38"/>
      <c r="BO35" s="116"/>
      <c r="BP35" s="19"/>
      <c r="BR35" s="38"/>
      <c r="BT35" s="116"/>
      <c r="BU35" s="19"/>
      <c r="BW35" s="38"/>
      <c r="BY35" s="116"/>
      <c r="BZ35" s="19"/>
      <c r="CB35" s="38"/>
      <c r="CD35" s="116"/>
      <c r="CE35" s="19"/>
      <c r="CG35" s="38"/>
      <c r="CI35" s="116"/>
      <c r="CJ35" s="19"/>
      <c r="CL35" s="38"/>
      <c r="CN35" s="116"/>
      <c r="CO35" s="19"/>
      <c r="CQ35" s="38"/>
      <c r="CS35" s="116"/>
      <c r="CT35" s="19"/>
      <c r="CV35" s="38"/>
      <c r="CX35" s="116"/>
      <c r="CY35" s="19"/>
      <c r="DA35" s="38"/>
      <c r="DC35" s="116"/>
      <c r="DD35" s="19"/>
      <c r="DF35" s="38"/>
      <c r="DH35" s="116"/>
      <c r="DI35" s="19"/>
      <c r="DK35" s="38"/>
      <c r="DM35" s="116"/>
      <c r="DN35" s="19"/>
      <c r="DP35" s="38"/>
      <c r="DR35" s="116"/>
      <c r="DS35" s="19"/>
      <c r="DU35" s="38"/>
      <c r="DW35" s="116"/>
    </row>
    <row r="36" spans="1:127" ht="13.5" customHeight="1">
      <c r="A36" s="71"/>
      <c r="C36" s="19"/>
      <c r="E36" s="38"/>
      <c r="G36" s="116"/>
      <c r="H36" s="19"/>
      <c r="J36" s="38"/>
      <c r="L36" s="116"/>
      <c r="M36" s="19"/>
      <c r="O36" s="38"/>
      <c r="Q36" s="116"/>
      <c r="R36" s="19"/>
      <c r="T36" s="38"/>
      <c r="V36" s="116"/>
      <c r="W36" s="19"/>
      <c r="Y36" s="38"/>
      <c r="AA36" s="116"/>
      <c r="AB36" s="19"/>
      <c r="AD36" s="38"/>
      <c r="AF36" s="116"/>
      <c r="AG36" s="19"/>
      <c r="AI36" s="38"/>
      <c r="AK36" s="116"/>
      <c r="AL36" s="19"/>
      <c r="AN36" s="38"/>
      <c r="AP36" s="116"/>
      <c r="AQ36" s="19"/>
      <c r="AS36" s="38"/>
      <c r="AU36" s="116"/>
      <c r="AV36" s="19"/>
      <c r="AX36" s="38"/>
      <c r="AZ36" s="116"/>
      <c r="BA36" s="19"/>
      <c r="BC36" s="38"/>
      <c r="BE36" s="116"/>
      <c r="BF36" s="19"/>
      <c r="BH36" s="38"/>
      <c r="BJ36" s="116"/>
      <c r="BK36" s="19"/>
      <c r="BM36" s="38"/>
      <c r="BO36" s="116"/>
      <c r="BP36" s="19"/>
      <c r="BR36" s="38"/>
      <c r="BT36" s="116"/>
      <c r="BU36" s="19"/>
      <c r="BW36" s="38"/>
      <c r="BY36" s="116"/>
      <c r="BZ36" s="19"/>
      <c r="CB36" s="38"/>
      <c r="CD36" s="116"/>
      <c r="CE36" s="19"/>
      <c r="CG36" s="38"/>
      <c r="CI36" s="116"/>
      <c r="CJ36" s="19"/>
      <c r="CL36" s="38"/>
      <c r="CN36" s="116"/>
      <c r="CO36" s="19"/>
      <c r="CQ36" s="38"/>
      <c r="CS36" s="116"/>
      <c r="CT36" s="19"/>
      <c r="CV36" s="38"/>
      <c r="CX36" s="116"/>
      <c r="CY36" s="19"/>
      <c r="DA36" s="38"/>
      <c r="DC36" s="116"/>
      <c r="DD36" s="19"/>
      <c r="DF36" s="38"/>
      <c r="DH36" s="116"/>
      <c r="DI36" s="19"/>
      <c r="DK36" s="38"/>
      <c r="DM36" s="116"/>
      <c r="DN36" s="19"/>
      <c r="DP36" s="38"/>
      <c r="DR36" s="116"/>
      <c r="DS36" s="19"/>
      <c r="DU36" s="38"/>
      <c r="DW36" s="116"/>
    </row>
    <row r="37" spans="1:127" ht="13.5" customHeight="1">
      <c r="A37" s="71"/>
      <c r="C37" s="19"/>
      <c r="E37" s="38"/>
      <c r="G37" s="116"/>
      <c r="H37" s="19"/>
      <c r="J37" s="38"/>
      <c r="L37" s="116"/>
      <c r="M37" s="19"/>
      <c r="O37" s="38"/>
      <c r="Q37" s="116"/>
      <c r="R37" s="19"/>
      <c r="T37" s="38"/>
      <c r="V37" s="116"/>
      <c r="W37" s="19"/>
      <c r="Y37" s="38"/>
      <c r="AA37" s="116"/>
      <c r="AB37" s="19"/>
      <c r="AD37" s="38"/>
      <c r="AF37" s="116"/>
      <c r="AG37" s="19"/>
      <c r="AI37" s="38"/>
      <c r="AK37" s="116"/>
      <c r="AL37" s="19"/>
      <c r="AN37" s="38"/>
      <c r="AP37" s="116"/>
      <c r="AQ37" s="19"/>
      <c r="AS37" s="38"/>
      <c r="AU37" s="116"/>
      <c r="AV37" s="19"/>
      <c r="AX37" s="38"/>
      <c r="AZ37" s="116"/>
      <c r="BA37" s="19"/>
      <c r="BC37" s="38"/>
      <c r="BE37" s="116"/>
      <c r="BF37" s="19"/>
      <c r="BH37" s="38"/>
      <c r="BJ37" s="116"/>
      <c r="BK37" s="19"/>
      <c r="BM37" s="38"/>
      <c r="BO37" s="116"/>
      <c r="BP37" s="19"/>
      <c r="BR37" s="38"/>
      <c r="BT37" s="116"/>
      <c r="BU37" s="19"/>
      <c r="BW37" s="38"/>
      <c r="BY37" s="116"/>
      <c r="BZ37" s="19"/>
      <c r="CB37" s="38"/>
      <c r="CD37" s="116"/>
      <c r="CE37" s="19"/>
      <c r="CG37" s="38"/>
      <c r="CI37" s="116"/>
      <c r="CJ37" s="19"/>
      <c r="CL37" s="38"/>
      <c r="CN37" s="116"/>
      <c r="CO37" s="19"/>
      <c r="CQ37" s="38"/>
      <c r="CS37" s="116"/>
      <c r="CT37" s="19"/>
      <c r="CV37" s="38"/>
      <c r="CX37" s="116"/>
      <c r="CY37" s="19"/>
      <c r="DA37" s="38"/>
      <c r="DC37" s="116"/>
      <c r="DD37" s="19"/>
      <c r="DF37" s="38"/>
      <c r="DH37" s="116"/>
      <c r="DI37" s="19"/>
      <c r="DK37" s="38"/>
      <c r="DM37" s="116"/>
      <c r="DN37" s="19"/>
      <c r="DP37" s="38"/>
      <c r="DR37" s="116"/>
      <c r="DS37" s="19"/>
      <c r="DU37" s="38"/>
      <c r="DW37" s="116"/>
    </row>
    <row r="38" spans="1:127" ht="13.5" customHeight="1">
      <c r="A38" s="71"/>
      <c r="C38" s="19"/>
      <c r="E38" s="38"/>
      <c r="G38" s="116"/>
      <c r="H38" s="19"/>
      <c r="J38" s="38"/>
      <c r="L38" s="116"/>
      <c r="M38" s="19"/>
      <c r="O38" s="38"/>
      <c r="Q38" s="116"/>
      <c r="R38" s="19"/>
      <c r="T38" s="38"/>
      <c r="V38" s="116"/>
      <c r="W38" s="19"/>
      <c r="Y38" s="38"/>
      <c r="AA38" s="116"/>
      <c r="AB38" s="19"/>
      <c r="AD38" s="38"/>
      <c r="AF38" s="116"/>
      <c r="AG38" s="19"/>
      <c r="AI38" s="38"/>
      <c r="AK38" s="116"/>
      <c r="AL38" s="19"/>
      <c r="AN38" s="38"/>
      <c r="AP38" s="116"/>
      <c r="AQ38" s="19"/>
      <c r="AS38" s="38"/>
      <c r="AU38" s="116"/>
      <c r="AV38" s="19"/>
      <c r="AX38" s="38"/>
      <c r="AZ38" s="116"/>
      <c r="BA38" s="19"/>
      <c r="BC38" s="38"/>
      <c r="BE38" s="116"/>
      <c r="BF38" s="19"/>
      <c r="BH38" s="38"/>
      <c r="BJ38" s="116"/>
      <c r="BK38" s="19"/>
      <c r="BM38" s="38"/>
      <c r="BO38" s="116"/>
      <c r="BP38" s="19"/>
      <c r="BR38" s="38"/>
      <c r="BT38" s="116"/>
      <c r="BU38" s="19"/>
      <c r="BW38" s="38"/>
      <c r="BY38" s="116"/>
      <c r="BZ38" s="19"/>
      <c r="CB38" s="38"/>
      <c r="CD38" s="116"/>
      <c r="CE38" s="19"/>
      <c r="CG38" s="38"/>
      <c r="CI38" s="116"/>
      <c r="CJ38" s="19"/>
      <c r="CL38" s="38"/>
      <c r="CN38" s="116"/>
      <c r="CO38" s="19"/>
      <c r="CQ38" s="38"/>
      <c r="CS38" s="116"/>
      <c r="CT38" s="19"/>
      <c r="CV38" s="38"/>
      <c r="CX38" s="116"/>
      <c r="CY38" s="19"/>
      <c r="DA38" s="38"/>
      <c r="DC38" s="116"/>
      <c r="DD38" s="19"/>
      <c r="DF38" s="38"/>
      <c r="DH38" s="116"/>
      <c r="DI38" s="19"/>
      <c r="DK38" s="38"/>
      <c r="DM38" s="116"/>
      <c r="DN38" s="19"/>
      <c r="DP38" s="38"/>
      <c r="DR38" s="116"/>
      <c r="DS38" s="19"/>
      <c r="DU38" s="38"/>
      <c r="DW38" s="116"/>
    </row>
    <row r="39" spans="1:127" ht="13.5" customHeight="1">
      <c r="A39" s="71"/>
      <c r="C39" s="19"/>
      <c r="E39" s="38"/>
      <c r="G39" s="116"/>
      <c r="H39" s="19"/>
      <c r="J39" s="38"/>
      <c r="L39" s="116"/>
      <c r="M39" s="19"/>
      <c r="O39" s="38"/>
      <c r="Q39" s="116"/>
      <c r="R39" s="19"/>
      <c r="T39" s="38"/>
      <c r="V39" s="116"/>
      <c r="W39" s="19"/>
      <c r="Y39" s="38"/>
      <c r="AA39" s="116"/>
      <c r="AB39" s="19"/>
      <c r="AD39" s="38"/>
      <c r="AF39" s="116"/>
      <c r="AG39" s="19"/>
      <c r="AI39" s="38"/>
      <c r="AK39" s="116"/>
      <c r="AL39" s="19"/>
      <c r="AN39" s="38"/>
      <c r="AP39" s="116"/>
      <c r="AQ39" s="19"/>
      <c r="AS39" s="38"/>
      <c r="AU39" s="116"/>
      <c r="AV39" s="19"/>
      <c r="AX39" s="38"/>
      <c r="AZ39" s="116"/>
      <c r="BA39" s="19"/>
      <c r="BC39" s="38"/>
      <c r="BE39" s="116"/>
      <c r="BF39" s="19"/>
      <c r="BH39" s="38"/>
      <c r="BJ39" s="116"/>
      <c r="BK39" s="19"/>
      <c r="BM39" s="38"/>
      <c r="BO39" s="116"/>
      <c r="BP39" s="19"/>
      <c r="BR39" s="38"/>
      <c r="BT39" s="116"/>
      <c r="BU39" s="19"/>
      <c r="BW39" s="38"/>
      <c r="BY39" s="116"/>
      <c r="BZ39" s="19"/>
      <c r="CB39" s="38"/>
      <c r="CD39" s="116"/>
      <c r="CE39" s="19"/>
      <c r="CG39" s="38"/>
      <c r="CI39" s="116"/>
      <c r="CJ39" s="19"/>
      <c r="CL39" s="38"/>
      <c r="CN39" s="116"/>
      <c r="CO39" s="19"/>
      <c r="CQ39" s="38"/>
      <c r="CS39" s="116"/>
      <c r="CT39" s="19"/>
      <c r="CV39" s="38"/>
      <c r="CX39" s="116"/>
      <c r="CY39" s="19"/>
      <c r="DA39" s="38"/>
      <c r="DC39" s="116"/>
      <c r="DD39" s="19"/>
      <c r="DF39" s="38"/>
      <c r="DH39" s="116"/>
      <c r="DI39" s="19"/>
      <c r="DK39" s="38"/>
      <c r="DM39" s="116"/>
      <c r="DN39" s="19"/>
      <c r="DP39" s="38"/>
      <c r="DR39" s="116"/>
      <c r="DS39" s="19"/>
      <c r="DU39" s="38"/>
      <c r="DW39" s="116"/>
    </row>
    <row r="40" spans="1:127" ht="13.5" customHeight="1">
      <c r="A40" s="71"/>
      <c r="C40" s="19"/>
      <c r="E40" s="38"/>
      <c r="G40" s="116"/>
      <c r="H40" s="19"/>
      <c r="J40" s="38"/>
      <c r="L40" s="116"/>
      <c r="M40" s="19"/>
      <c r="O40" s="38"/>
      <c r="Q40" s="116"/>
      <c r="R40" s="19"/>
      <c r="T40" s="38"/>
      <c r="V40" s="116"/>
      <c r="W40" s="19"/>
      <c r="Y40" s="38"/>
      <c r="AA40" s="116"/>
      <c r="AB40" s="19"/>
      <c r="AD40" s="38"/>
      <c r="AF40" s="116"/>
      <c r="AG40" s="19"/>
      <c r="AI40" s="38"/>
      <c r="AK40" s="116"/>
      <c r="AL40" s="19"/>
      <c r="AN40" s="38"/>
      <c r="AP40" s="116"/>
      <c r="AQ40" s="19"/>
      <c r="AS40" s="38"/>
      <c r="AU40" s="116"/>
      <c r="AV40" s="19"/>
      <c r="AX40" s="38"/>
      <c r="AZ40" s="116"/>
      <c r="BA40" s="19"/>
      <c r="BC40" s="38"/>
      <c r="BE40" s="116"/>
      <c r="BF40" s="19"/>
      <c r="BH40" s="38"/>
      <c r="BJ40" s="116"/>
      <c r="BK40" s="19"/>
      <c r="BM40" s="38"/>
      <c r="BO40" s="116"/>
      <c r="BP40" s="19"/>
      <c r="BR40" s="38"/>
      <c r="BT40" s="116"/>
      <c r="BU40" s="19"/>
      <c r="BW40" s="38"/>
      <c r="BY40" s="116"/>
      <c r="BZ40" s="19"/>
      <c r="CB40" s="38"/>
      <c r="CD40" s="116"/>
      <c r="CE40" s="19"/>
      <c r="CG40" s="38"/>
      <c r="CI40" s="116"/>
      <c r="CJ40" s="19"/>
      <c r="CL40" s="38"/>
      <c r="CN40" s="116"/>
      <c r="CO40" s="19"/>
      <c r="CQ40" s="38"/>
      <c r="CS40" s="116"/>
      <c r="CT40" s="19"/>
      <c r="CV40" s="38"/>
      <c r="CX40" s="116"/>
      <c r="CY40" s="19"/>
      <c r="DA40" s="38"/>
      <c r="DC40" s="116"/>
      <c r="DD40" s="19"/>
      <c r="DF40" s="38"/>
      <c r="DH40" s="116"/>
      <c r="DI40" s="19"/>
      <c r="DK40" s="38"/>
      <c r="DM40" s="116"/>
      <c r="DN40" s="19"/>
      <c r="DP40" s="38"/>
      <c r="DR40" s="116"/>
      <c r="DS40" s="19"/>
      <c r="DU40" s="38"/>
      <c r="DW40" s="116"/>
    </row>
    <row r="41" spans="1:127" ht="13.5" customHeight="1">
      <c r="A41" s="71"/>
      <c r="C41" s="19"/>
      <c r="E41" s="38"/>
      <c r="G41" s="116"/>
      <c r="H41" s="19"/>
      <c r="J41" s="38"/>
      <c r="L41" s="116"/>
      <c r="M41" s="19"/>
      <c r="O41" s="38"/>
      <c r="Q41" s="116"/>
      <c r="R41" s="19"/>
      <c r="T41" s="38"/>
      <c r="V41" s="116"/>
      <c r="W41" s="19"/>
      <c r="Y41" s="38"/>
      <c r="AA41" s="116"/>
      <c r="AB41" s="19"/>
      <c r="AD41" s="38"/>
      <c r="AF41" s="116"/>
      <c r="AG41" s="19"/>
      <c r="AI41" s="38"/>
      <c r="AK41" s="116"/>
      <c r="AL41" s="19"/>
      <c r="AN41" s="38"/>
      <c r="AP41" s="116"/>
      <c r="AQ41" s="19"/>
      <c r="AS41" s="38"/>
      <c r="AU41" s="116"/>
      <c r="AV41" s="19"/>
      <c r="AX41" s="38"/>
      <c r="AZ41" s="116"/>
      <c r="BA41" s="19"/>
      <c r="BC41" s="38"/>
      <c r="BE41" s="116"/>
      <c r="BF41" s="19"/>
      <c r="BH41" s="38"/>
      <c r="BJ41" s="116"/>
      <c r="BK41" s="19"/>
      <c r="BM41" s="38"/>
      <c r="BO41" s="116"/>
      <c r="BP41" s="19"/>
      <c r="BR41" s="38"/>
      <c r="BT41" s="116"/>
      <c r="BU41" s="19"/>
      <c r="BW41" s="38"/>
      <c r="BY41" s="116"/>
      <c r="BZ41" s="19"/>
      <c r="CB41" s="38"/>
      <c r="CD41" s="116"/>
      <c r="CE41" s="19"/>
      <c r="CG41" s="38"/>
      <c r="CI41" s="116"/>
      <c r="CJ41" s="19"/>
      <c r="CL41" s="38"/>
      <c r="CN41" s="116"/>
      <c r="CO41" s="19"/>
      <c r="CQ41" s="38"/>
      <c r="CS41" s="116"/>
      <c r="CT41" s="19"/>
      <c r="CV41" s="38"/>
      <c r="CX41" s="116"/>
      <c r="CY41" s="19"/>
      <c r="DA41" s="38"/>
      <c r="DC41" s="116"/>
      <c r="DD41" s="19"/>
      <c r="DF41" s="38"/>
      <c r="DH41" s="116"/>
      <c r="DI41" s="19"/>
      <c r="DK41" s="38"/>
      <c r="DM41" s="116"/>
      <c r="DN41" s="19"/>
      <c r="DP41" s="38"/>
      <c r="DR41" s="116"/>
      <c r="DS41" s="19"/>
      <c r="DU41" s="38"/>
      <c r="DW41" s="116"/>
    </row>
    <row r="42" spans="1:127" ht="13.5" customHeight="1">
      <c r="A42" s="71"/>
      <c r="C42" s="19"/>
      <c r="E42" s="38"/>
      <c r="G42" s="116"/>
      <c r="H42" s="19"/>
      <c r="J42" s="38"/>
      <c r="L42" s="116"/>
      <c r="M42" s="19"/>
      <c r="O42" s="38"/>
      <c r="Q42" s="116"/>
      <c r="R42" s="19"/>
      <c r="T42" s="38"/>
      <c r="V42" s="116"/>
      <c r="W42" s="19"/>
      <c r="Y42" s="38"/>
      <c r="AA42" s="116"/>
      <c r="AB42" s="19"/>
      <c r="AD42" s="38"/>
      <c r="AF42" s="116"/>
      <c r="AG42" s="19"/>
      <c r="AI42" s="38"/>
      <c r="AK42" s="116"/>
      <c r="AL42" s="19"/>
      <c r="AN42" s="38"/>
      <c r="AP42" s="116"/>
      <c r="AQ42" s="19"/>
      <c r="AS42" s="38"/>
      <c r="AU42" s="116"/>
      <c r="AV42" s="19"/>
      <c r="AX42" s="38"/>
      <c r="AZ42" s="116"/>
      <c r="BA42" s="19"/>
      <c r="BC42" s="38"/>
      <c r="BE42" s="116"/>
      <c r="BF42" s="19"/>
      <c r="BH42" s="38"/>
      <c r="BJ42" s="116"/>
      <c r="BK42" s="19"/>
      <c r="BM42" s="38"/>
      <c r="BO42" s="116"/>
      <c r="BP42" s="19"/>
      <c r="BR42" s="38"/>
      <c r="BT42" s="116"/>
      <c r="BU42" s="19"/>
      <c r="BW42" s="38"/>
      <c r="BY42" s="116"/>
      <c r="BZ42" s="19"/>
      <c r="CB42" s="38"/>
      <c r="CD42" s="116"/>
      <c r="CE42" s="19"/>
      <c r="CG42" s="38"/>
      <c r="CI42" s="116"/>
      <c r="CJ42" s="19"/>
      <c r="CL42" s="38"/>
      <c r="CN42" s="116"/>
      <c r="CO42" s="19"/>
      <c r="CQ42" s="38"/>
      <c r="CS42" s="116"/>
      <c r="CT42" s="19"/>
      <c r="CV42" s="38"/>
      <c r="CX42" s="116"/>
      <c r="CY42" s="19"/>
      <c r="DA42" s="38"/>
      <c r="DC42" s="116"/>
      <c r="DD42" s="19"/>
      <c r="DF42" s="38"/>
      <c r="DH42" s="116"/>
      <c r="DI42" s="19"/>
      <c r="DK42" s="38"/>
      <c r="DM42" s="116"/>
      <c r="DN42" s="19"/>
      <c r="DP42" s="38"/>
      <c r="DR42" s="116"/>
      <c r="DS42" s="19"/>
      <c r="DU42" s="38"/>
      <c r="DW42" s="116"/>
    </row>
    <row r="43" spans="1:127" ht="13.5" customHeight="1">
      <c r="A43" s="71"/>
      <c r="C43" s="19"/>
      <c r="E43" s="38"/>
      <c r="G43" s="116"/>
      <c r="H43" s="19"/>
      <c r="J43" s="38"/>
      <c r="L43" s="116"/>
      <c r="M43" s="19"/>
      <c r="O43" s="38"/>
      <c r="Q43" s="116"/>
      <c r="R43" s="19"/>
      <c r="T43" s="38"/>
      <c r="V43" s="116"/>
      <c r="W43" s="19"/>
      <c r="Y43" s="38"/>
      <c r="AA43" s="116"/>
      <c r="AB43" s="19"/>
      <c r="AD43" s="38"/>
      <c r="AF43" s="116"/>
      <c r="AG43" s="19"/>
      <c r="AI43" s="38"/>
      <c r="AK43" s="116"/>
      <c r="AL43" s="19"/>
      <c r="AN43" s="38"/>
      <c r="AP43" s="116"/>
      <c r="AQ43" s="19"/>
      <c r="AS43" s="38"/>
      <c r="AU43" s="116"/>
      <c r="AV43" s="19"/>
      <c r="AX43" s="38"/>
      <c r="AZ43" s="116"/>
      <c r="BA43" s="19"/>
      <c r="BC43" s="38"/>
      <c r="BE43" s="116"/>
      <c r="BF43" s="19"/>
      <c r="BH43" s="38"/>
      <c r="BJ43" s="116"/>
      <c r="BK43" s="19"/>
      <c r="BM43" s="38"/>
      <c r="BO43" s="116"/>
      <c r="BP43" s="19"/>
      <c r="BR43" s="38"/>
      <c r="BT43" s="116"/>
      <c r="BU43" s="19"/>
      <c r="BW43" s="38"/>
      <c r="BY43" s="116"/>
      <c r="BZ43" s="19"/>
      <c r="CB43" s="38"/>
      <c r="CD43" s="116"/>
      <c r="CE43" s="19"/>
      <c r="CG43" s="38"/>
      <c r="CI43" s="116"/>
      <c r="CJ43" s="19"/>
      <c r="CL43" s="38"/>
      <c r="CN43" s="116"/>
      <c r="CO43" s="19"/>
      <c r="CQ43" s="38"/>
      <c r="CS43" s="116"/>
      <c r="CT43" s="19"/>
      <c r="CV43" s="38"/>
      <c r="CX43" s="116"/>
      <c r="CY43" s="19"/>
      <c r="DA43" s="38"/>
      <c r="DC43" s="116"/>
      <c r="DD43" s="19"/>
      <c r="DF43" s="38"/>
      <c r="DH43" s="116"/>
      <c r="DI43" s="19"/>
      <c r="DK43" s="38"/>
      <c r="DM43" s="116"/>
      <c r="DN43" s="19"/>
      <c r="DP43" s="38"/>
      <c r="DR43" s="116"/>
      <c r="DS43" s="19"/>
      <c r="DU43" s="38"/>
      <c r="DW43" s="116"/>
    </row>
    <row r="44" spans="1:127" ht="13.5" customHeight="1">
      <c r="A44" s="71"/>
      <c r="C44" s="19"/>
      <c r="E44" s="38"/>
      <c r="G44" s="116"/>
      <c r="H44" s="19"/>
      <c r="J44" s="38"/>
      <c r="L44" s="116"/>
      <c r="M44" s="19"/>
      <c r="O44" s="38"/>
      <c r="Q44" s="116"/>
      <c r="R44" s="19"/>
      <c r="T44" s="38"/>
      <c r="V44" s="116"/>
      <c r="W44" s="19"/>
      <c r="Y44" s="38"/>
      <c r="AA44" s="116"/>
      <c r="AB44" s="19"/>
      <c r="AD44" s="38"/>
      <c r="AF44" s="116"/>
      <c r="AG44" s="19"/>
      <c r="AI44" s="38"/>
      <c r="AK44" s="116"/>
      <c r="AL44" s="19"/>
      <c r="AN44" s="38"/>
      <c r="AP44" s="116"/>
      <c r="AQ44" s="19"/>
      <c r="AS44" s="38"/>
      <c r="AU44" s="116"/>
      <c r="AV44" s="19"/>
      <c r="AX44" s="38"/>
      <c r="AZ44" s="116"/>
      <c r="BA44" s="19"/>
      <c r="BC44" s="38"/>
      <c r="BE44" s="116"/>
      <c r="BF44" s="19"/>
      <c r="BH44" s="38"/>
      <c r="BJ44" s="116"/>
      <c r="BK44" s="19"/>
      <c r="BM44" s="38"/>
      <c r="BO44" s="116"/>
      <c r="BP44" s="19"/>
      <c r="BR44" s="38"/>
      <c r="BT44" s="116"/>
      <c r="BU44" s="19"/>
      <c r="BW44" s="38"/>
      <c r="BY44" s="116"/>
      <c r="BZ44" s="19"/>
      <c r="CB44" s="38"/>
      <c r="CD44" s="116"/>
      <c r="CE44" s="19"/>
      <c r="CG44" s="38"/>
      <c r="CI44" s="116"/>
      <c r="CJ44" s="19"/>
      <c r="CL44" s="38"/>
      <c r="CN44" s="116"/>
      <c r="CO44" s="19"/>
      <c r="CQ44" s="38"/>
      <c r="CS44" s="116"/>
      <c r="CT44" s="19"/>
      <c r="CV44" s="38"/>
      <c r="CX44" s="116"/>
      <c r="CY44" s="19"/>
      <c r="DA44" s="38"/>
      <c r="DC44" s="116"/>
      <c r="DD44" s="19"/>
      <c r="DF44" s="38"/>
      <c r="DH44" s="116"/>
      <c r="DI44" s="19"/>
      <c r="DK44" s="38"/>
      <c r="DM44" s="116"/>
      <c r="DN44" s="19"/>
      <c r="DP44" s="38"/>
      <c r="DR44" s="116"/>
      <c r="DS44" s="19"/>
      <c r="DU44" s="38"/>
      <c r="DW44" s="116"/>
    </row>
    <row r="45" spans="1:127" ht="13.5" customHeight="1">
      <c r="A45" s="71"/>
      <c r="C45" s="19"/>
      <c r="E45" s="38"/>
      <c r="G45" s="116"/>
      <c r="H45" s="19"/>
      <c r="J45" s="38"/>
      <c r="L45" s="116"/>
      <c r="M45" s="19"/>
      <c r="O45" s="38"/>
      <c r="Q45" s="116"/>
      <c r="R45" s="19"/>
      <c r="T45" s="38"/>
      <c r="V45" s="116"/>
      <c r="W45" s="19"/>
      <c r="Y45" s="38"/>
      <c r="AA45" s="116"/>
      <c r="AB45" s="19"/>
      <c r="AD45" s="38"/>
      <c r="AF45" s="116"/>
      <c r="AG45" s="19"/>
      <c r="AI45" s="38"/>
      <c r="AK45" s="116"/>
      <c r="AL45" s="19"/>
      <c r="AN45" s="38"/>
      <c r="AP45" s="116"/>
      <c r="AQ45" s="19"/>
      <c r="AS45" s="38"/>
      <c r="AU45" s="116"/>
      <c r="AV45" s="19"/>
      <c r="AX45" s="38"/>
      <c r="AZ45" s="116"/>
      <c r="BA45" s="19"/>
      <c r="BC45" s="38"/>
      <c r="BE45" s="116"/>
      <c r="BF45" s="19"/>
      <c r="BH45" s="38"/>
      <c r="BJ45" s="116"/>
      <c r="BK45" s="19"/>
      <c r="BM45" s="38"/>
      <c r="BO45" s="116"/>
      <c r="BP45" s="19"/>
      <c r="BR45" s="38"/>
      <c r="BT45" s="116"/>
      <c r="BU45" s="19"/>
      <c r="BW45" s="38"/>
      <c r="BY45" s="116"/>
      <c r="BZ45" s="19"/>
      <c r="CB45" s="38"/>
      <c r="CD45" s="116"/>
      <c r="CE45" s="19"/>
      <c r="CG45" s="38"/>
      <c r="CI45" s="116"/>
      <c r="CJ45" s="19"/>
      <c r="CL45" s="38"/>
      <c r="CN45" s="116"/>
      <c r="CO45" s="19"/>
      <c r="CQ45" s="38"/>
      <c r="CS45" s="116"/>
      <c r="CT45" s="19"/>
      <c r="CV45" s="38"/>
      <c r="CX45" s="116"/>
      <c r="CY45" s="19"/>
      <c r="DA45" s="38"/>
      <c r="DC45" s="116"/>
      <c r="DD45" s="19"/>
      <c r="DF45" s="38"/>
      <c r="DH45" s="116"/>
      <c r="DI45" s="19"/>
      <c r="DK45" s="38"/>
      <c r="DM45" s="116"/>
      <c r="DN45" s="19"/>
      <c r="DP45" s="38"/>
      <c r="DR45" s="116"/>
      <c r="DS45" s="19"/>
      <c r="DU45" s="38"/>
      <c r="DW45" s="116"/>
    </row>
    <row r="46" spans="1:127" ht="13.5" customHeight="1">
      <c r="A46" s="71"/>
      <c r="C46" s="19"/>
      <c r="E46" s="38"/>
      <c r="G46" s="116"/>
      <c r="H46" s="19"/>
      <c r="J46" s="38"/>
      <c r="L46" s="116"/>
      <c r="M46" s="19"/>
      <c r="O46" s="38"/>
      <c r="Q46" s="116"/>
      <c r="R46" s="19"/>
      <c r="T46" s="38"/>
      <c r="V46" s="116"/>
      <c r="W46" s="19"/>
      <c r="Y46" s="38"/>
      <c r="AA46" s="116"/>
      <c r="AB46" s="19"/>
      <c r="AD46" s="38"/>
      <c r="AF46" s="116"/>
      <c r="AG46" s="19"/>
      <c r="AI46" s="38"/>
      <c r="AK46" s="116"/>
      <c r="AL46" s="19"/>
      <c r="AN46" s="38"/>
      <c r="AP46" s="116"/>
      <c r="AQ46" s="19"/>
      <c r="AS46" s="38"/>
      <c r="AU46" s="116"/>
      <c r="AV46" s="19"/>
      <c r="AX46" s="38"/>
      <c r="AZ46" s="116"/>
      <c r="BA46" s="19"/>
      <c r="BC46" s="38"/>
      <c r="BE46" s="116"/>
      <c r="BF46" s="19"/>
      <c r="BH46" s="38"/>
      <c r="BJ46" s="116"/>
      <c r="BK46" s="19"/>
      <c r="BM46" s="38"/>
      <c r="BO46" s="116"/>
      <c r="BP46" s="19"/>
      <c r="BR46" s="38"/>
      <c r="BT46" s="116"/>
      <c r="BU46" s="19"/>
      <c r="BW46" s="38"/>
      <c r="BY46" s="116"/>
      <c r="BZ46" s="19"/>
      <c r="CB46" s="38"/>
      <c r="CD46" s="116"/>
      <c r="CE46" s="19"/>
      <c r="CG46" s="38"/>
      <c r="CI46" s="116"/>
      <c r="CJ46" s="19"/>
      <c r="CL46" s="38"/>
      <c r="CN46" s="116"/>
      <c r="CO46" s="19"/>
      <c r="CQ46" s="38"/>
      <c r="CS46" s="116"/>
      <c r="CT46" s="19"/>
      <c r="CV46" s="38"/>
      <c r="CX46" s="116"/>
      <c r="CY46" s="19"/>
      <c r="DA46" s="38"/>
      <c r="DC46" s="116"/>
      <c r="DD46" s="19"/>
      <c r="DF46" s="38"/>
      <c r="DH46" s="116"/>
      <c r="DI46" s="19"/>
      <c r="DK46" s="38"/>
      <c r="DM46" s="116"/>
      <c r="DN46" s="19"/>
      <c r="DP46" s="38"/>
      <c r="DR46" s="116"/>
      <c r="DS46" s="19"/>
      <c r="DU46" s="38"/>
      <c r="DW46" s="116"/>
    </row>
    <row r="47" spans="1:127" ht="13.5" customHeight="1">
      <c r="A47" s="71"/>
      <c r="C47" s="19"/>
      <c r="E47" s="38"/>
      <c r="G47" s="116"/>
      <c r="H47" s="19"/>
      <c r="J47" s="38"/>
      <c r="L47" s="116"/>
      <c r="M47" s="19"/>
      <c r="O47" s="38"/>
      <c r="Q47" s="116"/>
      <c r="R47" s="19"/>
      <c r="T47" s="38"/>
      <c r="V47" s="116"/>
      <c r="W47" s="19"/>
      <c r="Y47" s="38"/>
      <c r="AA47" s="116"/>
      <c r="AB47" s="19"/>
      <c r="AD47" s="38"/>
      <c r="AF47" s="116"/>
      <c r="AG47" s="19"/>
      <c r="AI47" s="38"/>
      <c r="AK47" s="116"/>
      <c r="AL47" s="19"/>
      <c r="AN47" s="38"/>
      <c r="AP47" s="116"/>
      <c r="AQ47" s="19"/>
      <c r="AS47" s="38"/>
      <c r="AU47" s="116"/>
      <c r="AV47" s="19"/>
      <c r="AX47" s="38"/>
      <c r="AZ47" s="116"/>
      <c r="BA47" s="19"/>
      <c r="BC47" s="38"/>
      <c r="BE47" s="116"/>
      <c r="BF47" s="19"/>
      <c r="BH47" s="38"/>
      <c r="BJ47" s="116"/>
      <c r="BK47" s="19"/>
      <c r="BM47" s="38"/>
      <c r="BO47" s="116"/>
      <c r="BP47" s="19"/>
      <c r="BR47" s="38"/>
      <c r="BT47" s="116"/>
      <c r="BU47" s="19"/>
      <c r="BW47" s="38"/>
      <c r="BY47" s="116"/>
      <c r="BZ47" s="19"/>
      <c r="CB47" s="38"/>
      <c r="CD47" s="116"/>
      <c r="CE47" s="19"/>
      <c r="CG47" s="38"/>
      <c r="CI47" s="116"/>
      <c r="CJ47" s="19"/>
      <c r="CL47" s="38"/>
      <c r="CN47" s="116"/>
      <c r="CO47" s="19"/>
      <c r="CQ47" s="38"/>
      <c r="CS47" s="116"/>
      <c r="CT47" s="19"/>
      <c r="CV47" s="38"/>
      <c r="CX47" s="116"/>
      <c r="CY47" s="19"/>
      <c r="DA47" s="38"/>
      <c r="DC47" s="116"/>
      <c r="DD47" s="19"/>
      <c r="DF47" s="38"/>
      <c r="DH47" s="116"/>
      <c r="DI47" s="19"/>
      <c r="DK47" s="38"/>
      <c r="DM47" s="116"/>
      <c r="DN47" s="19"/>
      <c r="DP47" s="38"/>
      <c r="DR47" s="116"/>
      <c r="DS47" s="19"/>
      <c r="DU47" s="38"/>
      <c r="DW47" s="116"/>
    </row>
    <row r="48" spans="1:127" ht="13.5" customHeight="1">
      <c r="A48" s="71"/>
      <c r="C48" s="19"/>
      <c r="E48" s="38"/>
      <c r="G48" s="116"/>
      <c r="H48" s="19"/>
      <c r="J48" s="38"/>
      <c r="L48" s="116"/>
      <c r="M48" s="19"/>
      <c r="O48" s="38"/>
      <c r="Q48" s="116"/>
      <c r="R48" s="19"/>
      <c r="T48" s="38"/>
      <c r="V48" s="116"/>
      <c r="W48" s="19"/>
      <c r="Y48" s="38"/>
      <c r="AA48" s="116"/>
      <c r="AB48" s="19"/>
      <c r="AD48" s="38"/>
      <c r="AF48" s="116"/>
      <c r="AG48" s="19"/>
      <c r="AI48" s="38"/>
      <c r="AK48" s="116"/>
      <c r="AL48" s="19"/>
      <c r="AN48" s="38"/>
      <c r="AP48" s="116"/>
      <c r="AQ48" s="19"/>
      <c r="AS48" s="38"/>
      <c r="AU48" s="116"/>
      <c r="AV48" s="19"/>
      <c r="AX48" s="38"/>
      <c r="AZ48" s="116"/>
      <c r="BA48" s="19"/>
      <c r="BC48" s="38"/>
      <c r="BE48" s="116"/>
      <c r="BF48" s="19"/>
      <c r="BH48" s="38"/>
      <c r="BJ48" s="116"/>
      <c r="BK48" s="19"/>
      <c r="BM48" s="38"/>
      <c r="BO48" s="116"/>
      <c r="BP48" s="19"/>
      <c r="BR48" s="38"/>
      <c r="BT48" s="116"/>
      <c r="BU48" s="19"/>
      <c r="BW48" s="38"/>
      <c r="BY48" s="116"/>
      <c r="BZ48" s="19"/>
      <c r="CB48" s="38"/>
      <c r="CD48" s="116"/>
      <c r="CE48" s="19"/>
      <c r="CG48" s="38"/>
      <c r="CI48" s="116"/>
      <c r="CJ48" s="19"/>
      <c r="CL48" s="38"/>
      <c r="CN48" s="116"/>
      <c r="CO48" s="19"/>
      <c r="CQ48" s="38"/>
      <c r="CS48" s="116"/>
      <c r="CT48" s="19"/>
      <c r="CV48" s="38"/>
      <c r="CX48" s="116"/>
      <c r="CY48" s="19"/>
      <c r="DA48" s="38"/>
      <c r="DC48" s="116"/>
      <c r="DD48" s="19"/>
      <c r="DF48" s="38"/>
      <c r="DH48" s="116"/>
      <c r="DI48" s="19"/>
      <c r="DK48" s="38"/>
      <c r="DM48" s="116"/>
      <c r="DN48" s="19"/>
      <c r="DP48" s="38"/>
      <c r="DR48" s="116"/>
      <c r="DS48" s="19"/>
      <c r="DU48" s="38"/>
      <c r="DW48" s="116"/>
    </row>
    <row r="49" spans="1:127" ht="13.5" customHeight="1">
      <c r="A49" s="71"/>
      <c r="C49" s="19"/>
      <c r="E49" s="38"/>
      <c r="G49" s="116"/>
      <c r="H49" s="19"/>
      <c r="J49" s="38"/>
      <c r="L49" s="116"/>
      <c r="M49" s="19"/>
      <c r="O49" s="38"/>
      <c r="Q49" s="116"/>
      <c r="R49" s="19"/>
      <c r="T49" s="38"/>
      <c r="V49" s="116"/>
      <c r="W49" s="19"/>
      <c r="Y49" s="38"/>
      <c r="AA49" s="116"/>
      <c r="AB49" s="19"/>
      <c r="AD49" s="38"/>
      <c r="AF49" s="116"/>
      <c r="AG49" s="19"/>
      <c r="AI49" s="38"/>
      <c r="AK49" s="116"/>
      <c r="AL49" s="19"/>
      <c r="AN49" s="38"/>
      <c r="AP49" s="116"/>
      <c r="AQ49" s="19"/>
      <c r="AS49" s="38"/>
      <c r="AU49" s="116"/>
      <c r="AV49" s="19"/>
      <c r="AX49" s="38"/>
      <c r="AZ49" s="116"/>
      <c r="BA49" s="19"/>
      <c r="BC49" s="38"/>
      <c r="BE49" s="116"/>
      <c r="BF49" s="19"/>
      <c r="BH49" s="38"/>
      <c r="BJ49" s="116"/>
      <c r="BK49" s="19"/>
      <c r="BM49" s="38"/>
      <c r="BO49" s="116"/>
      <c r="BP49" s="19"/>
      <c r="BR49" s="38"/>
      <c r="BT49" s="116"/>
      <c r="BU49" s="19"/>
      <c r="BW49" s="38"/>
      <c r="BY49" s="116"/>
      <c r="BZ49" s="19"/>
      <c r="CB49" s="38"/>
      <c r="CD49" s="116"/>
      <c r="CE49" s="19"/>
      <c r="CG49" s="38"/>
      <c r="CI49" s="116"/>
      <c r="CJ49" s="19"/>
      <c r="CL49" s="38"/>
      <c r="CN49" s="116"/>
      <c r="CO49" s="19"/>
      <c r="CQ49" s="38"/>
      <c r="CS49" s="116"/>
      <c r="CT49" s="19"/>
      <c r="CV49" s="38"/>
      <c r="CX49" s="116"/>
      <c r="CY49" s="19"/>
      <c r="DA49" s="38"/>
      <c r="DC49" s="116"/>
      <c r="DD49" s="19"/>
      <c r="DF49" s="38"/>
      <c r="DH49" s="116"/>
      <c r="DI49" s="19"/>
      <c r="DK49" s="38"/>
      <c r="DM49" s="116"/>
      <c r="DN49" s="19"/>
      <c r="DP49" s="38"/>
      <c r="DR49" s="116"/>
      <c r="DS49" s="19"/>
      <c r="DU49" s="38"/>
      <c r="DW49" s="116"/>
    </row>
    <row r="50" spans="1:127" ht="13.5" customHeight="1">
      <c r="A50" s="71"/>
      <c r="C50" s="19"/>
      <c r="E50" s="38"/>
      <c r="G50" s="116"/>
      <c r="H50" s="19"/>
      <c r="J50" s="38"/>
      <c r="L50" s="116"/>
      <c r="M50" s="19"/>
      <c r="O50" s="38"/>
      <c r="Q50" s="116"/>
      <c r="R50" s="19"/>
      <c r="T50" s="38"/>
      <c r="V50" s="116"/>
      <c r="W50" s="19"/>
      <c r="Y50" s="38"/>
      <c r="AA50" s="116"/>
      <c r="AB50" s="19"/>
      <c r="AD50" s="38"/>
      <c r="AF50" s="116"/>
      <c r="AG50" s="19"/>
      <c r="AI50" s="38"/>
      <c r="AK50" s="116"/>
      <c r="AL50" s="19"/>
      <c r="AN50" s="38"/>
      <c r="AP50" s="116"/>
      <c r="AQ50" s="19"/>
      <c r="AS50" s="38"/>
      <c r="AU50" s="116"/>
      <c r="AV50" s="19"/>
      <c r="AX50" s="38"/>
      <c r="AZ50" s="116"/>
      <c r="BA50" s="19"/>
      <c r="BC50" s="38"/>
      <c r="BE50" s="116"/>
      <c r="BF50" s="19"/>
      <c r="BH50" s="38"/>
      <c r="BJ50" s="116"/>
      <c r="BK50" s="19"/>
      <c r="BM50" s="38"/>
      <c r="BO50" s="116"/>
      <c r="BP50" s="19"/>
      <c r="BR50" s="38"/>
      <c r="BT50" s="116"/>
      <c r="BU50" s="19"/>
      <c r="BW50" s="38"/>
      <c r="BY50" s="116"/>
      <c r="BZ50" s="19"/>
      <c r="CB50" s="38"/>
      <c r="CD50" s="116"/>
      <c r="CE50" s="19"/>
      <c r="CG50" s="38"/>
      <c r="CI50" s="116"/>
      <c r="CJ50" s="19"/>
      <c r="CL50" s="38"/>
      <c r="CN50" s="116"/>
      <c r="CO50" s="19"/>
      <c r="CQ50" s="38"/>
      <c r="CS50" s="116"/>
      <c r="CT50" s="19"/>
      <c r="CV50" s="38"/>
      <c r="CX50" s="116"/>
      <c r="CY50" s="19"/>
      <c r="DA50" s="38"/>
      <c r="DC50" s="116"/>
      <c r="DD50" s="19"/>
      <c r="DF50" s="38"/>
      <c r="DH50" s="116"/>
      <c r="DI50" s="19"/>
      <c r="DK50" s="38"/>
      <c r="DM50" s="116"/>
      <c r="DN50" s="19"/>
      <c r="DP50" s="38"/>
      <c r="DR50" s="116"/>
      <c r="DS50" s="19"/>
      <c r="DU50" s="38"/>
      <c r="DW50" s="116"/>
    </row>
    <row r="51" spans="1:127" ht="13.5" customHeight="1">
      <c r="A51" s="71"/>
      <c r="C51" s="19"/>
      <c r="E51" s="38"/>
      <c r="G51" s="116"/>
      <c r="H51" s="19"/>
      <c r="J51" s="38"/>
      <c r="L51" s="116"/>
      <c r="M51" s="19"/>
      <c r="O51" s="38"/>
      <c r="Q51" s="116"/>
      <c r="R51" s="19"/>
      <c r="T51" s="38"/>
      <c r="V51" s="116"/>
      <c r="W51" s="19"/>
      <c r="Y51" s="38"/>
      <c r="AA51" s="116"/>
      <c r="AB51" s="19"/>
      <c r="AD51" s="38"/>
      <c r="AF51" s="116"/>
      <c r="AG51" s="19"/>
      <c r="AI51" s="38"/>
      <c r="AK51" s="116"/>
      <c r="AL51" s="19"/>
      <c r="AN51" s="38"/>
      <c r="AP51" s="116"/>
      <c r="AQ51" s="19"/>
      <c r="AS51" s="38"/>
      <c r="AU51" s="116"/>
      <c r="AV51" s="19"/>
      <c r="AX51" s="38"/>
      <c r="AZ51" s="116"/>
      <c r="BA51" s="19"/>
      <c r="BC51" s="38"/>
      <c r="BE51" s="116"/>
      <c r="BF51" s="19"/>
      <c r="BH51" s="38"/>
      <c r="BJ51" s="116"/>
      <c r="BK51" s="19"/>
      <c r="BM51" s="38"/>
      <c r="BO51" s="116"/>
      <c r="BP51" s="19"/>
      <c r="BR51" s="38"/>
      <c r="BT51" s="116"/>
      <c r="BU51" s="19"/>
      <c r="BW51" s="38"/>
      <c r="BY51" s="116"/>
      <c r="BZ51" s="19"/>
      <c r="CB51" s="38"/>
      <c r="CD51" s="116"/>
      <c r="CE51" s="19"/>
      <c r="CG51" s="38"/>
      <c r="CI51" s="116"/>
      <c r="CJ51" s="19"/>
      <c r="CL51" s="38"/>
      <c r="CN51" s="116"/>
      <c r="CO51" s="19"/>
      <c r="CQ51" s="38"/>
      <c r="CS51" s="116"/>
      <c r="CT51" s="19"/>
      <c r="CV51" s="38"/>
      <c r="CX51" s="116"/>
      <c r="CY51" s="19"/>
      <c r="DA51" s="38"/>
      <c r="DC51" s="116"/>
      <c r="DD51" s="19"/>
      <c r="DF51" s="38"/>
      <c r="DH51" s="116"/>
      <c r="DI51" s="19"/>
      <c r="DK51" s="38"/>
      <c r="DM51" s="116"/>
      <c r="DN51" s="19"/>
      <c r="DP51" s="38"/>
      <c r="DR51" s="116"/>
      <c r="DS51" s="19"/>
      <c r="DU51" s="38"/>
      <c r="DW51" s="116"/>
    </row>
    <row r="52" spans="1:127" ht="13.5" customHeight="1">
      <c r="A52" s="71"/>
      <c r="C52" s="19"/>
      <c r="E52" s="38"/>
      <c r="G52" s="116"/>
      <c r="H52" s="19"/>
      <c r="J52" s="38"/>
      <c r="L52" s="116"/>
      <c r="M52" s="19"/>
      <c r="O52" s="38"/>
      <c r="Q52" s="116"/>
      <c r="R52" s="19"/>
      <c r="T52" s="38"/>
      <c r="V52" s="116"/>
      <c r="W52" s="19"/>
      <c r="Y52" s="38"/>
      <c r="AA52" s="116"/>
      <c r="AB52" s="19"/>
      <c r="AD52" s="38"/>
      <c r="AF52" s="116"/>
      <c r="AG52" s="19"/>
      <c r="AI52" s="38"/>
      <c r="AK52" s="116"/>
      <c r="AL52" s="19"/>
      <c r="AN52" s="38"/>
      <c r="AP52" s="116"/>
      <c r="AQ52" s="19"/>
      <c r="AS52" s="38"/>
      <c r="AU52" s="116"/>
      <c r="AV52" s="19"/>
      <c r="AX52" s="38"/>
      <c r="AZ52" s="116"/>
      <c r="BA52" s="19"/>
      <c r="BC52" s="38"/>
      <c r="BE52" s="116"/>
      <c r="BF52" s="19"/>
      <c r="BH52" s="38"/>
      <c r="BJ52" s="116"/>
      <c r="BK52" s="19"/>
      <c r="BM52" s="38"/>
      <c r="BO52" s="116"/>
      <c r="BP52" s="19"/>
      <c r="BR52" s="38"/>
      <c r="BT52" s="116"/>
      <c r="BU52" s="19"/>
      <c r="BW52" s="38"/>
      <c r="BY52" s="116"/>
      <c r="BZ52" s="19"/>
      <c r="CB52" s="38"/>
      <c r="CD52" s="116"/>
      <c r="CE52" s="19"/>
      <c r="CG52" s="38"/>
      <c r="CI52" s="116"/>
      <c r="CJ52" s="19"/>
      <c r="CL52" s="38"/>
      <c r="CN52" s="116"/>
      <c r="CO52" s="19"/>
      <c r="CQ52" s="38"/>
      <c r="CS52" s="116"/>
      <c r="CT52" s="19"/>
      <c r="CV52" s="38"/>
      <c r="CX52" s="116"/>
      <c r="CY52" s="19"/>
      <c r="DA52" s="38"/>
      <c r="DC52" s="116"/>
      <c r="DD52" s="19"/>
      <c r="DF52" s="38"/>
      <c r="DH52" s="116"/>
      <c r="DI52" s="19"/>
      <c r="DK52" s="38"/>
      <c r="DM52" s="116"/>
      <c r="DN52" s="19"/>
      <c r="DP52" s="38"/>
      <c r="DR52" s="116"/>
      <c r="DS52" s="19"/>
      <c r="DU52" s="38"/>
      <c r="DW52" s="116"/>
    </row>
    <row r="53" spans="1:127" ht="13.5" customHeight="1">
      <c r="A53" s="71"/>
      <c r="C53" s="19"/>
      <c r="E53" s="38"/>
      <c r="G53" s="116"/>
      <c r="H53" s="19"/>
      <c r="J53" s="38"/>
      <c r="L53" s="116"/>
      <c r="M53" s="19"/>
      <c r="O53" s="38"/>
      <c r="Q53" s="116"/>
      <c r="R53" s="19"/>
      <c r="T53" s="38"/>
      <c r="V53" s="116"/>
      <c r="W53" s="19"/>
      <c r="Y53" s="38"/>
      <c r="AA53" s="116"/>
      <c r="AB53" s="19"/>
      <c r="AD53" s="38"/>
      <c r="AF53" s="116"/>
      <c r="AG53" s="19"/>
      <c r="AI53" s="38"/>
      <c r="AK53" s="116"/>
      <c r="AL53" s="19"/>
      <c r="AN53" s="38"/>
      <c r="AP53" s="116"/>
      <c r="AQ53" s="19"/>
      <c r="AS53" s="38"/>
      <c r="AU53" s="116"/>
      <c r="AV53" s="19"/>
      <c r="AX53" s="38"/>
      <c r="AZ53" s="116"/>
      <c r="BA53" s="19"/>
      <c r="BC53" s="38"/>
      <c r="BE53" s="116"/>
      <c r="BF53" s="19"/>
      <c r="BH53" s="38"/>
      <c r="BJ53" s="116"/>
      <c r="BK53" s="19"/>
      <c r="BM53" s="38"/>
      <c r="BO53" s="116"/>
      <c r="BP53" s="19"/>
      <c r="BR53" s="38"/>
      <c r="BT53" s="116"/>
      <c r="BU53" s="19"/>
      <c r="BW53" s="38"/>
      <c r="BY53" s="116"/>
      <c r="BZ53" s="19"/>
      <c r="CB53" s="38"/>
      <c r="CD53" s="116"/>
      <c r="CE53" s="19"/>
      <c r="CG53" s="38"/>
      <c r="CI53" s="116"/>
      <c r="CJ53" s="19"/>
      <c r="CL53" s="38"/>
      <c r="CN53" s="116"/>
      <c r="CO53" s="19"/>
      <c r="CQ53" s="38"/>
      <c r="CS53" s="116"/>
      <c r="CT53" s="19"/>
      <c r="CV53" s="38"/>
      <c r="CX53" s="116"/>
      <c r="CY53" s="19"/>
      <c r="DA53" s="38"/>
      <c r="DC53" s="116"/>
      <c r="DD53" s="19"/>
      <c r="DF53" s="38"/>
      <c r="DH53" s="116"/>
      <c r="DI53" s="19"/>
      <c r="DK53" s="38"/>
      <c r="DM53" s="116"/>
      <c r="DN53" s="19"/>
      <c r="DP53" s="38"/>
      <c r="DR53" s="116"/>
      <c r="DS53" s="19"/>
      <c r="DU53" s="38"/>
      <c r="DW53" s="116"/>
    </row>
    <row r="54" spans="1:127" ht="13.5" customHeight="1">
      <c r="A54" s="71"/>
      <c r="C54" s="19"/>
      <c r="E54" s="38"/>
      <c r="G54" s="116"/>
      <c r="H54" s="19"/>
      <c r="J54" s="38"/>
      <c r="L54" s="116"/>
      <c r="M54" s="19"/>
      <c r="O54" s="38"/>
      <c r="Q54" s="116"/>
      <c r="R54" s="19"/>
      <c r="T54" s="38"/>
      <c r="V54" s="116"/>
      <c r="W54" s="19"/>
      <c r="Y54" s="38"/>
      <c r="AA54" s="116"/>
      <c r="AB54" s="19"/>
      <c r="AD54" s="38"/>
      <c r="AF54" s="116"/>
      <c r="AG54" s="19"/>
      <c r="AI54" s="38"/>
      <c r="AK54" s="116"/>
      <c r="AL54" s="19"/>
      <c r="AN54" s="38"/>
      <c r="AP54" s="116"/>
      <c r="AQ54" s="19"/>
      <c r="AS54" s="38"/>
      <c r="AU54" s="116"/>
      <c r="AV54" s="19"/>
      <c r="AX54" s="38"/>
      <c r="AZ54" s="116"/>
      <c r="BA54" s="19"/>
      <c r="BC54" s="38"/>
      <c r="BE54" s="116"/>
      <c r="BF54" s="19"/>
      <c r="BH54" s="38"/>
      <c r="BJ54" s="116"/>
      <c r="BK54" s="19"/>
      <c r="BM54" s="38"/>
      <c r="BO54" s="116"/>
      <c r="BP54" s="19"/>
      <c r="BR54" s="38"/>
      <c r="BT54" s="116"/>
      <c r="BU54" s="19"/>
      <c r="BW54" s="38"/>
      <c r="BY54" s="116"/>
      <c r="BZ54" s="19"/>
      <c r="CB54" s="38"/>
      <c r="CD54" s="116"/>
      <c r="CE54" s="19"/>
      <c r="CG54" s="38"/>
      <c r="CI54" s="116"/>
      <c r="CJ54" s="19"/>
      <c r="CL54" s="38"/>
      <c r="CN54" s="116"/>
      <c r="CO54" s="19"/>
      <c r="CQ54" s="38"/>
      <c r="CS54" s="116"/>
      <c r="CT54" s="19"/>
      <c r="CV54" s="38"/>
      <c r="CX54" s="116"/>
      <c r="CY54" s="19"/>
      <c r="DA54" s="38"/>
      <c r="DC54" s="116"/>
      <c r="DD54" s="19"/>
      <c r="DF54" s="38"/>
      <c r="DH54" s="116"/>
      <c r="DI54" s="19"/>
      <c r="DK54" s="38"/>
      <c r="DM54" s="116"/>
      <c r="DN54" s="19"/>
      <c r="DP54" s="38"/>
      <c r="DR54" s="116"/>
      <c r="DS54" s="19"/>
      <c r="DU54" s="38"/>
      <c r="DW54" s="116"/>
    </row>
    <row r="55" spans="1:127" ht="13.5" customHeight="1">
      <c r="A55" s="71"/>
      <c r="C55" s="19"/>
      <c r="E55" s="38"/>
      <c r="G55" s="116"/>
      <c r="H55" s="19"/>
      <c r="J55" s="38"/>
      <c r="L55" s="116"/>
      <c r="M55" s="19"/>
      <c r="O55" s="38"/>
      <c r="Q55" s="116"/>
      <c r="R55" s="19"/>
      <c r="T55" s="38"/>
      <c r="V55" s="116"/>
      <c r="W55" s="19"/>
      <c r="Y55" s="38"/>
      <c r="AA55" s="116"/>
      <c r="AB55" s="19"/>
      <c r="AD55" s="38"/>
      <c r="AF55" s="116"/>
      <c r="AG55" s="19"/>
      <c r="AI55" s="38"/>
      <c r="AK55" s="116"/>
      <c r="AL55" s="19"/>
      <c r="AN55" s="38"/>
      <c r="AP55" s="116"/>
      <c r="AQ55" s="19"/>
      <c r="AS55" s="38"/>
      <c r="AU55" s="116"/>
      <c r="AV55" s="19"/>
      <c r="AX55" s="38"/>
      <c r="AZ55" s="116"/>
      <c r="BA55" s="19"/>
      <c r="BC55" s="38"/>
      <c r="BE55" s="116"/>
      <c r="BF55" s="19"/>
      <c r="BH55" s="38"/>
      <c r="BJ55" s="116"/>
      <c r="BK55" s="19"/>
      <c r="BM55" s="38"/>
      <c r="BO55" s="116"/>
      <c r="BP55" s="19"/>
      <c r="BR55" s="38"/>
      <c r="BT55" s="116"/>
      <c r="BU55" s="19"/>
      <c r="BW55" s="38"/>
      <c r="BY55" s="116"/>
      <c r="BZ55" s="19"/>
      <c r="CB55" s="38"/>
      <c r="CD55" s="116"/>
      <c r="CE55" s="19"/>
      <c r="CG55" s="38"/>
      <c r="CI55" s="116"/>
      <c r="CJ55" s="19"/>
      <c r="CL55" s="38"/>
      <c r="CN55" s="116"/>
      <c r="CO55" s="19"/>
      <c r="CQ55" s="38"/>
      <c r="CS55" s="116"/>
      <c r="CT55" s="19"/>
      <c r="CV55" s="38"/>
      <c r="CX55" s="116"/>
      <c r="CY55" s="19"/>
      <c r="DA55" s="38"/>
      <c r="DC55" s="116"/>
      <c r="DD55" s="19"/>
      <c r="DF55" s="38"/>
      <c r="DH55" s="116"/>
      <c r="DI55" s="19"/>
      <c r="DK55" s="38"/>
      <c r="DM55" s="116"/>
      <c r="DN55" s="19"/>
      <c r="DP55" s="38"/>
      <c r="DR55" s="116"/>
      <c r="DS55" s="19"/>
      <c r="DU55" s="38"/>
      <c r="DW55" s="116"/>
    </row>
    <row r="56" spans="1:127" ht="13.5" customHeight="1">
      <c r="A56" s="71"/>
      <c r="C56" s="19"/>
      <c r="E56" s="38"/>
      <c r="G56" s="116"/>
      <c r="H56" s="19"/>
      <c r="J56" s="38"/>
      <c r="L56" s="116"/>
      <c r="M56" s="19"/>
      <c r="O56" s="38"/>
      <c r="Q56" s="116"/>
      <c r="R56" s="19"/>
      <c r="T56" s="38"/>
      <c r="V56" s="116"/>
      <c r="W56" s="19"/>
      <c r="Y56" s="38"/>
      <c r="AA56" s="116"/>
      <c r="AB56" s="19"/>
      <c r="AD56" s="38"/>
      <c r="AF56" s="116"/>
      <c r="AG56" s="19"/>
      <c r="AI56" s="38"/>
      <c r="AK56" s="116"/>
      <c r="AL56" s="19"/>
      <c r="AN56" s="38"/>
      <c r="AP56" s="116"/>
      <c r="AQ56" s="19"/>
      <c r="AS56" s="38"/>
      <c r="AU56" s="116"/>
      <c r="AV56" s="19"/>
      <c r="AX56" s="38"/>
      <c r="AZ56" s="116"/>
      <c r="BA56" s="19"/>
      <c r="BC56" s="38"/>
      <c r="BE56" s="116"/>
      <c r="BF56" s="19"/>
      <c r="BH56" s="38"/>
      <c r="BJ56" s="116"/>
      <c r="BK56" s="19"/>
      <c r="BM56" s="38"/>
      <c r="BO56" s="116"/>
      <c r="BP56" s="19"/>
      <c r="BR56" s="38"/>
      <c r="BT56" s="116"/>
      <c r="BU56" s="19"/>
      <c r="BW56" s="38"/>
      <c r="BY56" s="116"/>
      <c r="BZ56" s="19"/>
      <c r="CB56" s="38"/>
      <c r="CD56" s="116"/>
      <c r="CE56" s="19"/>
      <c r="CG56" s="38"/>
      <c r="CI56" s="116"/>
      <c r="CJ56" s="19"/>
      <c r="CL56" s="38"/>
      <c r="CN56" s="116"/>
      <c r="CO56" s="19"/>
      <c r="CQ56" s="38"/>
      <c r="CS56" s="116"/>
      <c r="CT56" s="19"/>
      <c r="CV56" s="38"/>
      <c r="CX56" s="116"/>
      <c r="CY56" s="19"/>
      <c r="DA56" s="38"/>
      <c r="DC56" s="116"/>
      <c r="DD56" s="19"/>
      <c r="DF56" s="38"/>
      <c r="DH56" s="116"/>
      <c r="DI56" s="19"/>
      <c r="DK56" s="38"/>
      <c r="DM56" s="116"/>
      <c r="DN56" s="19"/>
      <c r="DP56" s="38"/>
      <c r="DR56" s="116"/>
      <c r="DS56" s="19"/>
      <c r="DU56" s="38"/>
      <c r="DW56" s="116"/>
    </row>
    <row r="57" spans="1:127" ht="13.5" customHeight="1">
      <c r="A57" s="71"/>
      <c r="C57" s="19"/>
      <c r="E57" s="38"/>
      <c r="G57" s="116"/>
      <c r="H57" s="19"/>
      <c r="J57" s="38"/>
      <c r="L57" s="116"/>
      <c r="M57" s="19"/>
      <c r="O57" s="38"/>
      <c r="Q57" s="116"/>
      <c r="R57" s="19"/>
      <c r="T57" s="38"/>
      <c r="V57" s="116"/>
      <c r="W57" s="19"/>
      <c r="Y57" s="38"/>
      <c r="AA57" s="116"/>
      <c r="AB57" s="19"/>
      <c r="AD57" s="38"/>
      <c r="AF57" s="116"/>
      <c r="AG57" s="19"/>
      <c r="AI57" s="38"/>
      <c r="AK57" s="116"/>
      <c r="AL57" s="19"/>
      <c r="AN57" s="38"/>
      <c r="AP57" s="116"/>
      <c r="AQ57" s="19"/>
      <c r="AS57" s="38"/>
      <c r="AU57" s="116"/>
      <c r="AV57" s="19"/>
      <c r="AX57" s="38"/>
      <c r="AZ57" s="116"/>
      <c r="BA57" s="19"/>
      <c r="BC57" s="38"/>
      <c r="BE57" s="116"/>
      <c r="BF57" s="19"/>
      <c r="BH57" s="38"/>
      <c r="BJ57" s="116"/>
      <c r="BK57" s="19"/>
      <c r="BM57" s="38"/>
      <c r="BO57" s="116"/>
      <c r="BP57" s="19"/>
      <c r="BR57" s="38"/>
      <c r="BT57" s="116"/>
      <c r="BU57" s="19"/>
      <c r="BW57" s="38"/>
      <c r="BY57" s="116"/>
      <c r="BZ57" s="19"/>
      <c r="CB57" s="38"/>
      <c r="CD57" s="116"/>
      <c r="CE57" s="19"/>
      <c r="CG57" s="38"/>
      <c r="CI57" s="116"/>
      <c r="CJ57" s="19"/>
      <c r="CL57" s="38"/>
      <c r="CN57" s="116"/>
      <c r="CO57" s="19"/>
      <c r="CQ57" s="38"/>
      <c r="CS57" s="116"/>
      <c r="CT57" s="19"/>
      <c r="CV57" s="38"/>
      <c r="CX57" s="116"/>
      <c r="CY57" s="19"/>
      <c r="DA57" s="38"/>
      <c r="DC57" s="116"/>
      <c r="DD57" s="19"/>
      <c r="DF57" s="38"/>
      <c r="DH57" s="116"/>
      <c r="DI57" s="19"/>
      <c r="DK57" s="38"/>
      <c r="DM57" s="116"/>
      <c r="DN57" s="19"/>
      <c r="DP57" s="38"/>
      <c r="DR57" s="116"/>
      <c r="DS57" s="19"/>
      <c r="DU57" s="38"/>
      <c r="DW57" s="116"/>
    </row>
    <row r="58" spans="1:127" ht="13.5" customHeight="1">
      <c r="A58" s="71"/>
      <c r="C58" s="19"/>
      <c r="E58" s="38"/>
      <c r="G58" s="116"/>
      <c r="H58" s="19"/>
      <c r="J58" s="38"/>
      <c r="L58" s="116"/>
      <c r="M58" s="19"/>
      <c r="O58" s="38"/>
      <c r="Q58" s="116"/>
      <c r="R58" s="19"/>
      <c r="T58" s="38"/>
      <c r="V58" s="116"/>
      <c r="W58" s="19"/>
      <c r="Y58" s="38"/>
      <c r="AA58" s="116"/>
      <c r="AB58" s="19"/>
      <c r="AD58" s="38"/>
      <c r="AF58" s="116"/>
      <c r="AG58" s="19"/>
      <c r="AI58" s="38"/>
      <c r="AK58" s="116"/>
      <c r="AL58" s="19"/>
      <c r="AN58" s="38"/>
      <c r="AP58" s="116"/>
      <c r="AQ58" s="19"/>
      <c r="AS58" s="38"/>
      <c r="AU58" s="116"/>
      <c r="AV58" s="19"/>
      <c r="AX58" s="38"/>
      <c r="AZ58" s="116"/>
      <c r="BA58" s="19"/>
      <c r="BC58" s="38"/>
      <c r="BE58" s="116"/>
      <c r="BF58" s="19"/>
      <c r="BH58" s="38"/>
      <c r="BJ58" s="116"/>
      <c r="BK58" s="19"/>
      <c r="BM58" s="38"/>
      <c r="BO58" s="116"/>
      <c r="BP58" s="19"/>
      <c r="BR58" s="38"/>
      <c r="BT58" s="116"/>
      <c r="BU58" s="19"/>
      <c r="BW58" s="38"/>
      <c r="BY58" s="116"/>
      <c r="BZ58" s="19"/>
      <c r="CB58" s="38"/>
      <c r="CD58" s="116"/>
      <c r="CE58" s="19"/>
      <c r="CG58" s="38"/>
      <c r="CI58" s="116"/>
      <c r="CJ58" s="19"/>
      <c r="CL58" s="38"/>
      <c r="CN58" s="116"/>
      <c r="CO58" s="19"/>
      <c r="CQ58" s="38"/>
      <c r="CS58" s="116"/>
      <c r="CT58" s="19"/>
      <c r="CV58" s="38"/>
      <c r="CX58" s="116"/>
      <c r="CY58" s="19"/>
      <c r="DA58" s="38"/>
      <c r="DC58" s="116"/>
      <c r="DD58" s="19"/>
      <c r="DF58" s="38"/>
      <c r="DH58" s="116"/>
      <c r="DI58" s="19"/>
      <c r="DK58" s="38"/>
      <c r="DM58" s="116"/>
      <c r="DN58" s="19"/>
      <c r="DP58" s="38"/>
      <c r="DR58" s="116"/>
      <c r="DS58" s="19"/>
      <c r="DU58" s="38"/>
      <c r="DW58" s="116"/>
    </row>
    <row r="59" spans="1:127" ht="13.5" customHeight="1">
      <c r="A59" s="71"/>
      <c r="C59" s="19"/>
      <c r="E59" s="38"/>
      <c r="G59" s="116"/>
      <c r="H59" s="19"/>
      <c r="J59" s="38"/>
      <c r="L59" s="116"/>
      <c r="M59" s="19"/>
      <c r="O59" s="38"/>
      <c r="Q59" s="116"/>
      <c r="R59" s="19"/>
      <c r="T59" s="38"/>
      <c r="V59" s="116"/>
      <c r="W59" s="19"/>
      <c r="Y59" s="38"/>
      <c r="AA59" s="116"/>
      <c r="AB59" s="19"/>
      <c r="AD59" s="38"/>
      <c r="AF59" s="116"/>
      <c r="AG59" s="19"/>
      <c r="AI59" s="38"/>
      <c r="AK59" s="116"/>
      <c r="AL59" s="19"/>
      <c r="AN59" s="38"/>
      <c r="AP59" s="116"/>
      <c r="AQ59" s="19"/>
      <c r="AS59" s="38"/>
      <c r="AU59" s="116"/>
      <c r="AV59" s="19"/>
      <c r="AX59" s="38"/>
      <c r="AZ59" s="116"/>
      <c r="BA59" s="19"/>
      <c r="BC59" s="38"/>
      <c r="BE59" s="116"/>
      <c r="BF59" s="19"/>
      <c r="BH59" s="38"/>
      <c r="BJ59" s="116"/>
      <c r="BK59" s="19"/>
      <c r="BM59" s="38"/>
      <c r="BO59" s="116"/>
      <c r="BP59" s="19"/>
      <c r="BR59" s="38"/>
      <c r="BT59" s="116"/>
      <c r="BU59" s="19"/>
      <c r="BW59" s="38"/>
      <c r="BY59" s="116"/>
      <c r="BZ59" s="19"/>
      <c r="CB59" s="38"/>
      <c r="CD59" s="116"/>
      <c r="CE59" s="19"/>
      <c r="CG59" s="38"/>
      <c r="CI59" s="116"/>
      <c r="CJ59" s="19"/>
      <c r="CL59" s="38"/>
      <c r="CN59" s="116"/>
      <c r="CO59" s="19"/>
      <c r="CQ59" s="38"/>
      <c r="CS59" s="116"/>
      <c r="CT59" s="19"/>
      <c r="CV59" s="38"/>
      <c r="CX59" s="116"/>
      <c r="CY59" s="19"/>
      <c r="DA59" s="38"/>
      <c r="DC59" s="116"/>
      <c r="DD59" s="19"/>
      <c r="DF59" s="38"/>
      <c r="DH59" s="116"/>
      <c r="DI59" s="19"/>
      <c r="DK59" s="38"/>
      <c r="DM59" s="116"/>
      <c r="DN59" s="19"/>
      <c r="DP59" s="38"/>
      <c r="DR59" s="116"/>
      <c r="DS59" s="19"/>
      <c r="DU59" s="38"/>
      <c r="DW59" s="116"/>
    </row>
    <row r="60" spans="1:127" ht="13.5" customHeight="1">
      <c r="A60" s="71"/>
      <c r="C60" s="19"/>
      <c r="E60" s="38"/>
      <c r="G60" s="116"/>
      <c r="H60" s="19"/>
      <c r="J60" s="38"/>
      <c r="L60" s="116"/>
      <c r="M60" s="19"/>
      <c r="O60" s="38"/>
      <c r="Q60" s="116"/>
      <c r="R60" s="19"/>
      <c r="T60" s="38"/>
      <c r="V60" s="116"/>
      <c r="W60" s="19"/>
      <c r="Y60" s="38"/>
      <c r="AA60" s="116"/>
      <c r="AB60" s="19"/>
      <c r="AD60" s="38"/>
      <c r="AF60" s="116"/>
      <c r="AG60" s="19"/>
      <c r="AI60" s="38"/>
      <c r="AK60" s="116"/>
      <c r="AL60" s="19"/>
      <c r="AN60" s="38"/>
      <c r="AP60" s="116"/>
      <c r="AQ60" s="19"/>
      <c r="AS60" s="38"/>
      <c r="AU60" s="116"/>
      <c r="AV60" s="19"/>
      <c r="AX60" s="38"/>
      <c r="AZ60" s="116"/>
      <c r="BA60" s="19"/>
      <c r="BC60" s="38"/>
      <c r="BE60" s="116"/>
      <c r="BF60" s="19"/>
      <c r="BH60" s="38"/>
      <c r="BJ60" s="116"/>
      <c r="BK60" s="19"/>
      <c r="BM60" s="38"/>
      <c r="BO60" s="116"/>
      <c r="BP60" s="19"/>
      <c r="BR60" s="38"/>
      <c r="BT60" s="116"/>
      <c r="BU60" s="19"/>
      <c r="BW60" s="38"/>
      <c r="BY60" s="116"/>
      <c r="BZ60" s="19"/>
      <c r="CB60" s="38"/>
      <c r="CD60" s="116"/>
      <c r="CE60" s="19"/>
      <c r="CG60" s="38"/>
      <c r="CI60" s="116"/>
      <c r="CJ60" s="19"/>
      <c r="CL60" s="38"/>
      <c r="CN60" s="116"/>
      <c r="CO60" s="19"/>
      <c r="CQ60" s="38"/>
      <c r="CS60" s="116"/>
      <c r="CT60" s="19"/>
      <c r="CV60" s="38"/>
      <c r="CX60" s="116"/>
      <c r="CY60" s="19"/>
      <c r="DA60" s="38"/>
      <c r="DC60" s="116"/>
      <c r="DD60" s="19"/>
      <c r="DF60" s="38"/>
      <c r="DH60" s="116"/>
      <c r="DI60" s="19"/>
      <c r="DK60" s="38"/>
      <c r="DM60" s="116"/>
      <c r="DN60" s="19"/>
      <c r="DP60" s="38"/>
      <c r="DR60" s="116"/>
      <c r="DS60" s="19"/>
      <c r="DU60" s="38"/>
      <c r="DW60" s="116"/>
    </row>
    <row r="61" spans="1:127" ht="13.5" customHeight="1">
      <c r="A61" s="71"/>
      <c r="C61" s="19"/>
      <c r="E61" s="38"/>
      <c r="G61" s="116"/>
      <c r="H61" s="19"/>
      <c r="J61" s="38"/>
      <c r="L61" s="116"/>
      <c r="M61" s="19"/>
      <c r="O61" s="38"/>
      <c r="Q61" s="116"/>
      <c r="R61" s="19"/>
      <c r="T61" s="38"/>
      <c r="V61" s="116"/>
      <c r="W61" s="19"/>
      <c r="Y61" s="38"/>
      <c r="AA61" s="116"/>
      <c r="AB61" s="19"/>
      <c r="AD61" s="38"/>
      <c r="AF61" s="116"/>
      <c r="AG61" s="19"/>
      <c r="AI61" s="38"/>
      <c r="AK61" s="116"/>
      <c r="AL61" s="19"/>
      <c r="AN61" s="38"/>
      <c r="AP61" s="116"/>
      <c r="AQ61" s="19"/>
      <c r="AS61" s="38"/>
      <c r="AU61" s="116"/>
      <c r="AV61" s="19"/>
      <c r="AX61" s="38"/>
      <c r="AZ61" s="116"/>
      <c r="BA61" s="19"/>
      <c r="BC61" s="38"/>
      <c r="BE61" s="116"/>
      <c r="BF61" s="19"/>
      <c r="BH61" s="38"/>
      <c r="BJ61" s="116"/>
      <c r="BK61" s="19"/>
      <c r="BM61" s="38"/>
      <c r="BO61" s="116"/>
      <c r="BP61" s="19"/>
      <c r="BR61" s="38"/>
      <c r="BT61" s="116"/>
      <c r="BU61" s="19"/>
      <c r="BW61" s="38"/>
      <c r="BY61" s="116"/>
      <c r="BZ61" s="19"/>
      <c r="CB61" s="38"/>
      <c r="CD61" s="116"/>
      <c r="CE61" s="19"/>
      <c r="CG61" s="38"/>
      <c r="CI61" s="116"/>
      <c r="CJ61" s="19"/>
      <c r="CL61" s="38"/>
      <c r="CN61" s="116"/>
      <c r="CO61" s="19"/>
      <c r="CQ61" s="38"/>
      <c r="CS61" s="116"/>
      <c r="CT61" s="19"/>
      <c r="CV61" s="38"/>
      <c r="CX61" s="116"/>
      <c r="CY61" s="19"/>
      <c r="DA61" s="38"/>
      <c r="DC61" s="116"/>
      <c r="DD61" s="19"/>
      <c r="DF61" s="38"/>
      <c r="DH61" s="116"/>
      <c r="DI61" s="19"/>
      <c r="DK61" s="38"/>
      <c r="DM61" s="116"/>
      <c r="DN61" s="19"/>
      <c r="DP61" s="38"/>
      <c r="DR61" s="116"/>
      <c r="DS61" s="19"/>
      <c r="DU61" s="38"/>
      <c r="DW61" s="116"/>
    </row>
    <row r="62" spans="1:127" ht="13.5" customHeight="1">
      <c r="A62" s="71"/>
      <c r="C62" s="19"/>
      <c r="E62" s="38"/>
      <c r="G62" s="116"/>
      <c r="H62" s="19"/>
      <c r="J62" s="38"/>
      <c r="L62" s="116"/>
      <c r="M62" s="19"/>
      <c r="O62" s="38"/>
      <c r="Q62" s="116"/>
      <c r="R62" s="19"/>
      <c r="T62" s="38"/>
      <c r="V62" s="116"/>
      <c r="W62" s="19"/>
      <c r="Y62" s="38"/>
      <c r="AA62" s="116"/>
      <c r="AB62" s="19"/>
      <c r="AD62" s="38"/>
      <c r="AF62" s="116"/>
      <c r="AG62" s="19"/>
      <c r="AI62" s="38"/>
      <c r="AK62" s="116"/>
      <c r="AL62" s="19"/>
      <c r="AN62" s="38"/>
      <c r="AP62" s="116"/>
      <c r="AQ62" s="19"/>
      <c r="AS62" s="38"/>
      <c r="AU62" s="116"/>
      <c r="AV62" s="19"/>
      <c r="AX62" s="38"/>
      <c r="AZ62" s="116"/>
      <c r="BA62" s="19"/>
      <c r="BC62" s="38"/>
      <c r="BE62" s="116"/>
      <c r="BF62" s="19"/>
      <c r="BH62" s="38"/>
      <c r="BJ62" s="116"/>
      <c r="BK62" s="19"/>
      <c r="BM62" s="38"/>
      <c r="BO62" s="116"/>
      <c r="BP62" s="19"/>
      <c r="BR62" s="38"/>
      <c r="BT62" s="116"/>
      <c r="BU62" s="19"/>
      <c r="BW62" s="38"/>
      <c r="BY62" s="116"/>
      <c r="BZ62" s="19"/>
      <c r="CB62" s="38"/>
      <c r="CD62" s="116"/>
      <c r="CE62" s="19"/>
      <c r="CG62" s="38"/>
      <c r="CI62" s="116"/>
      <c r="CJ62" s="19"/>
      <c r="CL62" s="38"/>
      <c r="CN62" s="116"/>
      <c r="CO62" s="19"/>
      <c r="CQ62" s="38"/>
      <c r="CS62" s="116"/>
      <c r="CT62" s="19"/>
      <c r="CV62" s="38"/>
      <c r="CX62" s="116"/>
      <c r="CY62" s="19"/>
      <c r="DA62" s="38"/>
      <c r="DC62" s="116"/>
      <c r="DD62" s="19"/>
      <c r="DF62" s="38"/>
      <c r="DH62" s="116"/>
      <c r="DI62" s="19"/>
      <c r="DK62" s="38"/>
      <c r="DM62" s="116"/>
      <c r="DN62" s="19"/>
      <c r="DP62" s="38"/>
      <c r="DR62" s="116"/>
      <c r="DS62" s="19"/>
      <c r="DU62" s="38"/>
      <c r="DW62" s="116"/>
    </row>
    <row r="63" spans="1:127" ht="13.5" customHeight="1">
      <c r="A63" s="71"/>
      <c r="C63" s="19"/>
      <c r="E63" s="38"/>
      <c r="G63" s="116"/>
      <c r="H63" s="19"/>
      <c r="J63" s="38"/>
      <c r="L63" s="116"/>
      <c r="M63" s="19"/>
      <c r="O63" s="38"/>
      <c r="Q63" s="116"/>
      <c r="R63" s="19"/>
      <c r="T63" s="38"/>
      <c r="V63" s="116"/>
      <c r="W63" s="19"/>
      <c r="Y63" s="38"/>
      <c r="AA63" s="116"/>
      <c r="AB63" s="19"/>
      <c r="AD63" s="38"/>
      <c r="AF63" s="116"/>
      <c r="AG63" s="19"/>
      <c r="AI63" s="38"/>
      <c r="AK63" s="116"/>
      <c r="AL63" s="19"/>
      <c r="AN63" s="38"/>
      <c r="AP63" s="116"/>
      <c r="AQ63" s="19"/>
      <c r="AS63" s="38"/>
      <c r="AU63" s="116"/>
      <c r="AV63" s="19"/>
      <c r="AX63" s="38"/>
      <c r="AZ63" s="116"/>
      <c r="BA63" s="19"/>
      <c r="BC63" s="38"/>
      <c r="BE63" s="116"/>
      <c r="BF63" s="19"/>
      <c r="BH63" s="38"/>
      <c r="BJ63" s="116"/>
      <c r="BK63" s="19"/>
      <c r="BM63" s="38"/>
      <c r="BO63" s="116"/>
      <c r="BP63" s="19"/>
      <c r="BR63" s="38"/>
      <c r="BT63" s="116"/>
      <c r="BU63" s="19"/>
      <c r="BW63" s="38"/>
      <c r="BY63" s="116"/>
      <c r="BZ63" s="19"/>
      <c r="CB63" s="38"/>
      <c r="CD63" s="116"/>
      <c r="CE63" s="19"/>
      <c r="CG63" s="38"/>
      <c r="CI63" s="116"/>
      <c r="CJ63" s="19"/>
      <c r="CL63" s="38"/>
      <c r="CN63" s="116"/>
      <c r="CO63" s="19"/>
      <c r="CQ63" s="38"/>
      <c r="CS63" s="116"/>
      <c r="CT63" s="19"/>
      <c r="CV63" s="38"/>
      <c r="CX63" s="116"/>
      <c r="CY63" s="19"/>
      <c r="DA63" s="38"/>
      <c r="DC63" s="116"/>
      <c r="DD63" s="19"/>
      <c r="DF63" s="38"/>
      <c r="DH63" s="116"/>
      <c r="DI63" s="19"/>
      <c r="DK63" s="38"/>
      <c r="DM63" s="116"/>
      <c r="DN63" s="19"/>
      <c r="DP63" s="38"/>
      <c r="DR63" s="116"/>
      <c r="DS63" s="19"/>
      <c r="DU63" s="38"/>
      <c r="DW63" s="116"/>
    </row>
    <row r="64" spans="1:127" ht="13.5" customHeight="1">
      <c r="A64" s="71"/>
      <c r="C64" s="19"/>
      <c r="E64" s="38"/>
      <c r="G64" s="116"/>
      <c r="H64" s="19"/>
      <c r="J64" s="38"/>
      <c r="L64" s="116"/>
      <c r="M64" s="19"/>
      <c r="O64" s="38"/>
      <c r="Q64" s="116"/>
      <c r="R64" s="19"/>
      <c r="T64" s="38"/>
      <c r="V64" s="116"/>
      <c r="W64" s="19"/>
      <c r="Y64" s="38"/>
      <c r="AA64" s="116"/>
      <c r="AB64" s="19"/>
      <c r="AD64" s="38"/>
      <c r="AF64" s="116"/>
      <c r="AG64" s="19"/>
      <c r="AI64" s="38"/>
      <c r="AK64" s="116"/>
      <c r="AL64" s="19"/>
      <c r="AN64" s="38"/>
      <c r="AP64" s="116"/>
      <c r="AQ64" s="19"/>
      <c r="AS64" s="38"/>
      <c r="AU64" s="116"/>
      <c r="AV64" s="19"/>
      <c r="AX64" s="38"/>
      <c r="AZ64" s="116"/>
      <c r="BA64" s="19"/>
      <c r="BC64" s="38"/>
      <c r="BE64" s="116"/>
      <c r="BF64" s="19"/>
      <c r="BH64" s="38"/>
      <c r="BJ64" s="116"/>
      <c r="BK64" s="19"/>
      <c r="BM64" s="38"/>
      <c r="BO64" s="116"/>
      <c r="BP64" s="19"/>
      <c r="BR64" s="38"/>
      <c r="BT64" s="116"/>
      <c r="BU64" s="19"/>
      <c r="BW64" s="38"/>
      <c r="BY64" s="116"/>
      <c r="BZ64" s="19"/>
      <c r="CB64" s="38"/>
      <c r="CD64" s="116"/>
      <c r="CE64" s="19"/>
      <c r="CG64" s="38"/>
      <c r="CI64" s="116"/>
      <c r="CJ64" s="19"/>
      <c r="CL64" s="38"/>
      <c r="CN64" s="116"/>
      <c r="CO64" s="19"/>
      <c r="CQ64" s="38"/>
      <c r="CS64" s="116"/>
      <c r="CT64" s="19"/>
      <c r="CV64" s="38"/>
      <c r="CX64" s="116"/>
      <c r="CY64" s="19"/>
      <c r="DA64" s="38"/>
      <c r="DC64" s="116"/>
      <c r="DD64" s="19"/>
      <c r="DF64" s="38"/>
      <c r="DH64" s="116"/>
      <c r="DI64" s="19"/>
      <c r="DK64" s="38"/>
      <c r="DM64" s="116"/>
      <c r="DN64" s="19"/>
      <c r="DP64" s="38"/>
      <c r="DR64" s="116"/>
      <c r="DS64" s="19"/>
      <c r="DU64" s="38"/>
      <c r="DW64" s="116"/>
    </row>
    <row r="65" spans="1:127" ht="13.5" customHeight="1">
      <c r="A65" s="71"/>
      <c r="C65" s="19"/>
      <c r="E65" s="38"/>
      <c r="G65" s="116"/>
      <c r="H65" s="19"/>
      <c r="J65" s="38"/>
      <c r="L65" s="116"/>
      <c r="M65" s="19"/>
      <c r="O65" s="38"/>
      <c r="Q65" s="116"/>
      <c r="R65" s="19"/>
      <c r="T65" s="38"/>
      <c r="V65" s="116"/>
      <c r="W65" s="19"/>
      <c r="Y65" s="38"/>
      <c r="AA65" s="116"/>
      <c r="AB65" s="19"/>
      <c r="AD65" s="38"/>
      <c r="AF65" s="116"/>
      <c r="AG65" s="19"/>
      <c r="AI65" s="38"/>
      <c r="AK65" s="116"/>
      <c r="AL65" s="19"/>
      <c r="AN65" s="38"/>
      <c r="AP65" s="116"/>
      <c r="AQ65" s="19"/>
      <c r="AS65" s="38"/>
      <c r="AU65" s="116"/>
      <c r="AV65" s="19"/>
      <c r="AX65" s="38"/>
      <c r="AZ65" s="116"/>
      <c r="BA65" s="19"/>
      <c r="BC65" s="38"/>
      <c r="BE65" s="116"/>
      <c r="BF65" s="19"/>
      <c r="BH65" s="38"/>
      <c r="BJ65" s="116"/>
      <c r="BK65" s="19"/>
      <c r="BM65" s="38"/>
      <c r="BO65" s="116"/>
      <c r="BP65" s="19"/>
      <c r="BR65" s="38"/>
      <c r="BT65" s="116"/>
      <c r="BU65" s="19"/>
      <c r="BW65" s="38"/>
      <c r="BY65" s="116"/>
      <c r="BZ65" s="19"/>
      <c r="CB65" s="38"/>
      <c r="CD65" s="116"/>
      <c r="CE65" s="19"/>
      <c r="CG65" s="38"/>
      <c r="CI65" s="116"/>
      <c r="CJ65" s="19"/>
      <c r="CL65" s="38"/>
      <c r="CN65" s="116"/>
      <c r="CO65" s="19"/>
      <c r="CQ65" s="38"/>
      <c r="CS65" s="116"/>
      <c r="CT65" s="19"/>
      <c r="CV65" s="38"/>
      <c r="CX65" s="116"/>
      <c r="CY65" s="19"/>
      <c r="DA65" s="38"/>
      <c r="DC65" s="116"/>
      <c r="DD65" s="19"/>
      <c r="DF65" s="38"/>
      <c r="DH65" s="116"/>
      <c r="DI65" s="19"/>
      <c r="DK65" s="38"/>
      <c r="DM65" s="116"/>
      <c r="DN65" s="19"/>
      <c r="DP65" s="38"/>
      <c r="DR65" s="116"/>
      <c r="DS65" s="19"/>
      <c r="DU65" s="38"/>
      <c r="DW65" s="116"/>
    </row>
    <row r="66" spans="1:127" ht="13.5" customHeight="1">
      <c r="A66" s="71"/>
      <c r="C66" s="19"/>
      <c r="E66" s="38"/>
      <c r="G66" s="116"/>
      <c r="H66" s="19"/>
      <c r="J66" s="38"/>
      <c r="L66" s="116"/>
      <c r="M66" s="19"/>
      <c r="O66" s="38"/>
      <c r="Q66" s="116"/>
      <c r="R66" s="19"/>
      <c r="T66" s="38"/>
      <c r="V66" s="116"/>
      <c r="W66" s="19"/>
      <c r="Y66" s="38"/>
      <c r="AA66" s="116"/>
      <c r="AB66" s="19"/>
      <c r="AD66" s="38"/>
      <c r="AF66" s="116"/>
      <c r="AG66" s="19"/>
      <c r="AI66" s="38"/>
      <c r="AK66" s="116"/>
      <c r="AL66" s="19"/>
      <c r="AN66" s="38"/>
      <c r="AP66" s="116"/>
      <c r="AQ66" s="19"/>
      <c r="AS66" s="38"/>
      <c r="AU66" s="116"/>
      <c r="AV66" s="19"/>
      <c r="AX66" s="38"/>
      <c r="AZ66" s="116"/>
      <c r="BA66" s="19"/>
      <c r="BC66" s="38"/>
      <c r="BE66" s="116"/>
      <c r="BF66" s="19"/>
      <c r="BH66" s="38"/>
      <c r="BJ66" s="116"/>
      <c r="BK66" s="19"/>
      <c r="BM66" s="38"/>
      <c r="BO66" s="116"/>
      <c r="BP66" s="19"/>
      <c r="BR66" s="38"/>
      <c r="BT66" s="116"/>
      <c r="BU66" s="19"/>
      <c r="BW66" s="38"/>
      <c r="BY66" s="116"/>
      <c r="BZ66" s="19"/>
      <c r="CB66" s="38"/>
      <c r="CD66" s="116"/>
      <c r="CE66" s="19"/>
      <c r="CG66" s="38"/>
      <c r="CI66" s="116"/>
      <c r="CJ66" s="19"/>
      <c r="CL66" s="38"/>
      <c r="CN66" s="116"/>
      <c r="CO66" s="19"/>
      <c r="CQ66" s="38"/>
      <c r="CS66" s="116"/>
      <c r="CT66" s="19"/>
      <c r="CV66" s="38"/>
      <c r="CX66" s="116"/>
      <c r="CY66" s="19"/>
      <c r="DA66" s="38"/>
      <c r="DC66" s="116"/>
      <c r="DD66" s="19"/>
      <c r="DF66" s="38"/>
      <c r="DH66" s="116"/>
      <c r="DI66" s="19"/>
      <c r="DK66" s="38"/>
      <c r="DM66" s="116"/>
      <c r="DN66" s="19"/>
      <c r="DP66" s="38"/>
      <c r="DR66" s="116"/>
      <c r="DS66" s="19"/>
      <c r="DU66" s="38"/>
      <c r="DW66" s="116"/>
    </row>
    <row r="67" spans="1:127" ht="13.5" customHeight="1">
      <c r="A67" s="71"/>
      <c r="C67" s="19"/>
      <c r="E67" s="38"/>
      <c r="G67" s="116"/>
      <c r="H67" s="19"/>
      <c r="J67" s="38"/>
      <c r="L67" s="116"/>
      <c r="M67" s="19"/>
      <c r="O67" s="38"/>
      <c r="Q67" s="116"/>
      <c r="R67" s="19"/>
      <c r="T67" s="38"/>
      <c r="V67" s="116"/>
      <c r="W67" s="19"/>
      <c r="Y67" s="38"/>
      <c r="AA67" s="116"/>
      <c r="AB67" s="19"/>
      <c r="AD67" s="38"/>
      <c r="AF67" s="116"/>
      <c r="AG67" s="19"/>
      <c r="AI67" s="38"/>
      <c r="AK67" s="116"/>
      <c r="AL67" s="19"/>
      <c r="AN67" s="38"/>
      <c r="AP67" s="116"/>
      <c r="AQ67" s="19"/>
      <c r="AS67" s="38"/>
      <c r="AU67" s="116"/>
      <c r="AV67" s="19"/>
      <c r="AX67" s="38"/>
      <c r="AZ67" s="116"/>
      <c r="BA67" s="19"/>
      <c r="BC67" s="38"/>
      <c r="BE67" s="116"/>
      <c r="BF67" s="19"/>
      <c r="BH67" s="38"/>
      <c r="BJ67" s="116"/>
      <c r="BK67" s="19"/>
      <c r="BM67" s="38"/>
      <c r="BO67" s="116"/>
      <c r="BP67" s="19"/>
      <c r="BR67" s="38"/>
      <c r="BT67" s="116"/>
      <c r="BU67" s="19"/>
      <c r="BW67" s="38"/>
      <c r="BY67" s="116"/>
      <c r="BZ67" s="19"/>
      <c r="CB67" s="38"/>
      <c r="CD67" s="116"/>
      <c r="CE67" s="19"/>
      <c r="CG67" s="38"/>
      <c r="CI67" s="116"/>
      <c r="CJ67" s="19"/>
      <c r="CL67" s="38"/>
      <c r="CN67" s="116"/>
      <c r="CO67" s="19"/>
      <c r="CQ67" s="38"/>
      <c r="CS67" s="116"/>
      <c r="CT67" s="19"/>
      <c r="CV67" s="38"/>
      <c r="CX67" s="116"/>
      <c r="CY67" s="19"/>
      <c r="DA67" s="38"/>
      <c r="DC67" s="116"/>
      <c r="DD67" s="19"/>
      <c r="DF67" s="38"/>
      <c r="DH67" s="116"/>
      <c r="DI67" s="19"/>
      <c r="DK67" s="38"/>
      <c r="DM67" s="116"/>
      <c r="DN67" s="19"/>
      <c r="DP67" s="38"/>
      <c r="DR67" s="116"/>
      <c r="DS67" s="19"/>
      <c r="DU67" s="38"/>
      <c r="DW67" s="116"/>
    </row>
    <row r="68" spans="1:127" ht="13.5" customHeight="1">
      <c r="A68" s="71"/>
      <c r="C68" s="19"/>
      <c r="E68" s="38"/>
      <c r="G68" s="116"/>
      <c r="H68" s="19"/>
      <c r="J68" s="38"/>
      <c r="L68" s="116"/>
      <c r="M68" s="19"/>
      <c r="O68" s="38"/>
      <c r="Q68" s="116"/>
      <c r="R68" s="19"/>
      <c r="T68" s="38"/>
      <c r="V68" s="116"/>
      <c r="W68" s="19"/>
      <c r="Y68" s="38"/>
      <c r="AA68" s="116"/>
      <c r="AB68" s="19"/>
      <c r="AD68" s="38"/>
      <c r="AF68" s="116"/>
      <c r="AG68" s="19"/>
      <c r="AI68" s="38"/>
      <c r="AK68" s="116"/>
      <c r="AL68" s="19"/>
      <c r="AN68" s="38"/>
      <c r="AP68" s="116"/>
      <c r="AQ68" s="19"/>
      <c r="AS68" s="38"/>
      <c r="AU68" s="116"/>
      <c r="AV68" s="19"/>
      <c r="AX68" s="38"/>
      <c r="AZ68" s="116"/>
      <c r="BA68" s="19"/>
      <c r="BC68" s="38"/>
      <c r="BE68" s="116"/>
      <c r="BF68" s="19"/>
      <c r="BH68" s="38"/>
      <c r="BJ68" s="116"/>
      <c r="BK68" s="19"/>
      <c r="BM68" s="38"/>
      <c r="BO68" s="116"/>
      <c r="BP68" s="19"/>
      <c r="BR68" s="38"/>
      <c r="BT68" s="116"/>
      <c r="BU68" s="19"/>
      <c r="BW68" s="38"/>
      <c r="BY68" s="116"/>
      <c r="BZ68" s="19"/>
      <c r="CB68" s="38"/>
      <c r="CD68" s="116"/>
      <c r="CE68" s="19"/>
      <c r="CG68" s="38"/>
      <c r="CI68" s="116"/>
      <c r="CJ68" s="19"/>
      <c r="CL68" s="38"/>
      <c r="CN68" s="116"/>
      <c r="CO68" s="19"/>
      <c r="CQ68" s="38"/>
      <c r="CS68" s="116"/>
      <c r="CT68" s="19"/>
      <c r="CV68" s="38"/>
      <c r="CX68" s="116"/>
      <c r="CY68" s="19"/>
      <c r="DA68" s="38"/>
      <c r="DC68" s="116"/>
      <c r="DD68" s="19"/>
      <c r="DF68" s="38"/>
      <c r="DH68" s="116"/>
      <c r="DI68" s="19"/>
      <c r="DK68" s="38"/>
      <c r="DM68" s="116"/>
      <c r="DN68" s="19"/>
      <c r="DP68" s="38"/>
      <c r="DR68" s="116"/>
      <c r="DS68" s="19"/>
      <c r="DU68" s="38"/>
      <c r="DW68" s="116"/>
    </row>
    <row r="69" spans="1:127" ht="13.5" customHeight="1">
      <c r="A69" s="71"/>
      <c r="C69" s="19"/>
      <c r="E69" s="38"/>
      <c r="G69" s="116"/>
      <c r="H69" s="19"/>
      <c r="J69" s="38"/>
      <c r="L69" s="116"/>
      <c r="M69" s="19"/>
      <c r="O69" s="38"/>
      <c r="Q69" s="116"/>
      <c r="R69" s="19"/>
      <c r="T69" s="38"/>
      <c r="V69" s="116"/>
      <c r="W69" s="19"/>
      <c r="Y69" s="38"/>
      <c r="AA69" s="116"/>
      <c r="AB69" s="19"/>
      <c r="AD69" s="38"/>
      <c r="AF69" s="116"/>
      <c r="AG69" s="19"/>
      <c r="AI69" s="38"/>
      <c r="AK69" s="116"/>
      <c r="AL69" s="19"/>
      <c r="AN69" s="38"/>
      <c r="AP69" s="116"/>
      <c r="AQ69" s="19"/>
      <c r="AS69" s="38"/>
      <c r="AU69" s="116"/>
      <c r="AV69" s="19"/>
      <c r="AX69" s="38"/>
      <c r="AZ69" s="116"/>
      <c r="BA69" s="19"/>
      <c r="BC69" s="38"/>
      <c r="BE69" s="116"/>
      <c r="BF69" s="19"/>
      <c r="BH69" s="38"/>
      <c r="BJ69" s="116"/>
      <c r="BK69" s="19"/>
      <c r="BM69" s="38"/>
      <c r="BO69" s="116"/>
      <c r="BP69" s="19"/>
      <c r="BR69" s="38"/>
      <c r="BT69" s="116"/>
      <c r="BU69" s="19"/>
      <c r="BW69" s="38"/>
      <c r="BY69" s="116"/>
      <c r="BZ69" s="19"/>
      <c r="CB69" s="38"/>
      <c r="CD69" s="116"/>
      <c r="CE69" s="19"/>
      <c r="CG69" s="38"/>
      <c r="CI69" s="116"/>
      <c r="CJ69" s="19"/>
      <c r="CL69" s="38"/>
      <c r="CN69" s="116"/>
      <c r="CO69" s="19"/>
      <c r="CQ69" s="38"/>
      <c r="CS69" s="116"/>
      <c r="CT69" s="19"/>
      <c r="CV69" s="38"/>
      <c r="CX69" s="116"/>
      <c r="CY69" s="19"/>
      <c r="DA69" s="38"/>
      <c r="DC69" s="116"/>
      <c r="DD69" s="19"/>
      <c r="DF69" s="38"/>
      <c r="DH69" s="116"/>
      <c r="DI69" s="19"/>
      <c r="DK69" s="38"/>
      <c r="DM69" s="116"/>
      <c r="DN69" s="19"/>
      <c r="DP69" s="38"/>
      <c r="DR69" s="116"/>
      <c r="DS69" s="19"/>
      <c r="DU69" s="38"/>
      <c r="DW69" s="116"/>
    </row>
    <row r="70" spans="1:127" ht="13.5" customHeight="1">
      <c r="A70" s="71"/>
      <c r="C70" s="19"/>
      <c r="E70" s="38"/>
      <c r="G70" s="116"/>
      <c r="H70" s="19"/>
      <c r="J70" s="38"/>
      <c r="L70" s="116"/>
      <c r="M70" s="19"/>
      <c r="O70" s="38"/>
      <c r="Q70" s="116"/>
      <c r="R70" s="19"/>
      <c r="T70" s="38"/>
      <c r="V70" s="116"/>
      <c r="W70" s="19"/>
      <c r="Y70" s="38"/>
      <c r="AA70" s="116"/>
      <c r="AB70" s="19"/>
      <c r="AD70" s="38"/>
      <c r="AF70" s="116"/>
      <c r="AG70" s="19"/>
      <c r="AI70" s="38"/>
      <c r="AK70" s="116"/>
      <c r="AL70" s="19"/>
      <c r="AN70" s="38"/>
      <c r="AP70" s="116"/>
      <c r="AQ70" s="19"/>
      <c r="AS70" s="38"/>
      <c r="AU70" s="116"/>
      <c r="AV70" s="19"/>
      <c r="AX70" s="38"/>
      <c r="AZ70" s="116"/>
      <c r="BA70" s="19"/>
      <c r="BC70" s="38"/>
      <c r="BE70" s="116"/>
      <c r="BF70" s="19"/>
      <c r="BH70" s="38"/>
      <c r="BJ70" s="116"/>
      <c r="BK70" s="19"/>
      <c r="BM70" s="38"/>
      <c r="BO70" s="116"/>
      <c r="BP70" s="19"/>
      <c r="BR70" s="38"/>
      <c r="BT70" s="116"/>
      <c r="BU70" s="19"/>
      <c r="BW70" s="38"/>
      <c r="BY70" s="116"/>
      <c r="BZ70" s="19"/>
      <c r="CB70" s="38"/>
      <c r="CD70" s="116"/>
      <c r="CE70" s="19"/>
      <c r="CG70" s="38"/>
      <c r="CI70" s="116"/>
      <c r="CJ70" s="19"/>
      <c r="CL70" s="38"/>
      <c r="CN70" s="116"/>
      <c r="CO70" s="19"/>
      <c r="CQ70" s="38"/>
      <c r="CS70" s="116"/>
      <c r="CT70" s="19"/>
      <c r="CV70" s="38"/>
      <c r="CX70" s="116"/>
      <c r="CY70" s="19"/>
      <c r="DA70" s="38"/>
      <c r="DC70" s="116"/>
      <c r="DD70" s="19"/>
      <c r="DF70" s="38"/>
      <c r="DH70" s="116"/>
      <c r="DI70" s="19"/>
      <c r="DK70" s="38"/>
      <c r="DM70" s="116"/>
      <c r="DN70" s="19"/>
      <c r="DP70" s="38"/>
      <c r="DR70" s="116"/>
      <c r="DS70" s="19"/>
      <c r="DU70" s="38"/>
      <c r="DW70" s="116"/>
    </row>
    <row r="71" spans="1:127" ht="13.5" customHeight="1">
      <c r="A71" s="71"/>
      <c r="C71" s="19"/>
      <c r="E71" s="38"/>
      <c r="G71" s="116"/>
      <c r="H71" s="19"/>
      <c r="J71" s="38"/>
      <c r="L71" s="116"/>
      <c r="M71" s="19"/>
      <c r="O71" s="38"/>
      <c r="Q71" s="116"/>
      <c r="R71" s="19"/>
      <c r="T71" s="38"/>
      <c r="V71" s="116"/>
      <c r="W71" s="19"/>
      <c r="Y71" s="38"/>
      <c r="AA71" s="116"/>
      <c r="AB71" s="19"/>
      <c r="AD71" s="38"/>
      <c r="AF71" s="116"/>
      <c r="AG71" s="19"/>
      <c r="AI71" s="38"/>
      <c r="AK71" s="116"/>
      <c r="AL71" s="19"/>
      <c r="AN71" s="38"/>
      <c r="AP71" s="116"/>
      <c r="AQ71" s="19"/>
      <c r="AS71" s="38"/>
      <c r="AU71" s="116"/>
      <c r="AV71" s="19"/>
      <c r="AX71" s="38"/>
      <c r="AZ71" s="116"/>
      <c r="BA71" s="19"/>
      <c r="BC71" s="38"/>
      <c r="BE71" s="116"/>
      <c r="BF71" s="19"/>
      <c r="BH71" s="38"/>
      <c r="BJ71" s="116"/>
      <c r="BK71" s="19"/>
      <c r="BM71" s="38"/>
      <c r="BO71" s="116"/>
      <c r="BP71" s="19"/>
      <c r="BR71" s="38"/>
      <c r="BT71" s="116"/>
      <c r="BU71" s="19"/>
      <c r="BW71" s="38"/>
      <c r="BY71" s="116"/>
      <c r="BZ71" s="19"/>
      <c r="CB71" s="38"/>
      <c r="CD71" s="116"/>
      <c r="CE71" s="19"/>
      <c r="CG71" s="38"/>
      <c r="CI71" s="116"/>
      <c r="CJ71" s="19"/>
      <c r="CL71" s="38"/>
      <c r="CN71" s="116"/>
      <c r="CO71" s="19"/>
      <c r="CQ71" s="38"/>
      <c r="CS71" s="116"/>
      <c r="CT71" s="19"/>
      <c r="CV71" s="38"/>
      <c r="CX71" s="116"/>
      <c r="CY71" s="19"/>
      <c r="DA71" s="38"/>
      <c r="DC71" s="116"/>
      <c r="DD71" s="19"/>
      <c r="DF71" s="38"/>
      <c r="DH71" s="116"/>
      <c r="DI71" s="19"/>
      <c r="DK71" s="38"/>
      <c r="DM71" s="116"/>
      <c r="DN71" s="19"/>
      <c r="DP71" s="38"/>
      <c r="DR71" s="116"/>
      <c r="DS71" s="19"/>
      <c r="DU71" s="38"/>
      <c r="DW71" s="116"/>
    </row>
    <row r="72" spans="1:127" ht="13.5" customHeight="1">
      <c r="A72" s="71"/>
      <c r="C72" s="19"/>
      <c r="E72" s="38"/>
      <c r="G72" s="116"/>
      <c r="H72" s="19"/>
      <c r="J72" s="38"/>
      <c r="L72" s="116"/>
      <c r="M72" s="19"/>
      <c r="O72" s="38"/>
      <c r="Q72" s="116"/>
      <c r="R72" s="19"/>
      <c r="T72" s="38"/>
      <c r="V72" s="116"/>
      <c r="W72" s="19"/>
      <c r="Y72" s="38"/>
      <c r="AA72" s="116"/>
      <c r="AB72" s="19"/>
      <c r="AD72" s="38"/>
      <c r="AF72" s="116"/>
      <c r="AG72" s="19"/>
      <c r="AI72" s="38"/>
      <c r="AK72" s="116"/>
      <c r="AL72" s="19"/>
      <c r="AN72" s="38"/>
      <c r="AP72" s="116"/>
      <c r="AQ72" s="19"/>
      <c r="AS72" s="38"/>
      <c r="AU72" s="116"/>
      <c r="AV72" s="19"/>
      <c r="AX72" s="38"/>
      <c r="AZ72" s="116"/>
      <c r="BA72" s="19"/>
      <c r="BC72" s="38"/>
      <c r="BE72" s="116"/>
      <c r="BF72" s="19"/>
      <c r="BH72" s="38"/>
      <c r="BJ72" s="116"/>
      <c r="BK72" s="19"/>
      <c r="BM72" s="38"/>
      <c r="BO72" s="116"/>
      <c r="BP72" s="19"/>
      <c r="BR72" s="38"/>
      <c r="BT72" s="116"/>
      <c r="BU72" s="19"/>
      <c r="BW72" s="38"/>
      <c r="BY72" s="116"/>
      <c r="BZ72" s="19"/>
      <c r="CB72" s="38"/>
      <c r="CD72" s="116"/>
      <c r="CE72" s="19"/>
      <c r="CG72" s="38"/>
      <c r="CI72" s="116"/>
      <c r="CJ72" s="19"/>
      <c r="CL72" s="38"/>
      <c r="CN72" s="116"/>
      <c r="CO72" s="19"/>
      <c r="CQ72" s="38"/>
      <c r="CS72" s="116"/>
      <c r="CT72" s="19"/>
      <c r="CV72" s="38"/>
      <c r="CX72" s="116"/>
      <c r="CY72" s="19"/>
      <c r="DA72" s="38"/>
      <c r="DC72" s="116"/>
      <c r="DD72" s="19"/>
      <c r="DF72" s="38"/>
      <c r="DH72" s="116"/>
      <c r="DI72" s="19"/>
      <c r="DK72" s="38"/>
      <c r="DM72" s="116"/>
      <c r="DN72" s="19"/>
      <c r="DP72" s="38"/>
      <c r="DR72" s="116"/>
      <c r="DS72" s="19"/>
      <c r="DU72" s="38"/>
      <c r="DW72" s="116"/>
    </row>
    <row r="73" spans="1:127" ht="13.5" customHeight="1">
      <c r="A73" s="71"/>
      <c r="C73" s="19"/>
      <c r="E73" s="38"/>
      <c r="G73" s="116"/>
      <c r="H73" s="19"/>
      <c r="J73" s="38"/>
      <c r="L73" s="116"/>
      <c r="M73" s="19"/>
      <c r="O73" s="38"/>
      <c r="Q73" s="116"/>
      <c r="R73" s="19"/>
      <c r="T73" s="38"/>
      <c r="V73" s="116"/>
      <c r="W73" s="19"/>
      <c r="Y73" s="38"/>
      <c r="AA73" s="116"/>
      <c r="AB73" s="19"/>
      <c r="AD73" s="38"/>
      <c r="AF73" s="116"/>
      <c r="AG73" s="19"/>
      <c r="AI73" s="38"/>
      <c r="AK73" s="116"/>
      <c r="AL73" s="19"/>
      <c r="AN73" s="38"/>
      <c r="AP73" s="116"/>
      <c r="AQ73" s="19"/>
      <c r="AS73" s="38"/>
      <c r="AU73" s="116"/>
      <c r="AV73" s="19"/>
      <c r="AX73" s="38"/>
      <c r="AZ73" s="116"/>
      <c r="BA73" s="19"/>
      <c r="BC73" s="38"/>
      <c r="BE73" s="116"/>
      <c r="BF73" s="19"/>
      <c r="BH73" s="38"/>
      <c r="BJ73" s="116"/>
      <c r="BK73" s="19"/>
      <c r="BM73" s="38"/>
      <c r="BO73" s="116"/>
      <c r="BP73" s="19"/>
      <c r="BR73" s="38"/>
      <c r="BT73" s="116"/>
      <c r="BU73" s="19"/>
      <c r="BW73" s="38"/>
      <c r="BY73" s="116"/>
      <c r="BZ73" s="19"/>
      <c r="CB73" s="38"/>
      <c r="CD73" s="116"/>
      <c r="CE73" s="19"/>
      <c r="CG73" s="38"/>
      <c r="CI73" s="116"/>
      <c r="CJ73" s="19"/>
      <c r="CL73" s="38"/>
      <c r="CN73" s="116"/>
      <c r="CO73" s="19"/>
      <c r="CQ73" s="38"/>
      <c r="CS73" s="116"/>
      <c r="CT73" s="19"/>
      <c r="CV73" s="38"/>
      <c r="CX73" s="116"/>
      <c r="CY73" s="19"/>
      <c r="DA73" s="38"/>
      <c r="DC73" s="116"/>
      <c r="DD73" s="19"/>
      <c r="DF73" s="38"/>
      <c r="DH73" s="116"/>
      <c r="DI73" s="19"/>
      <c r="DK73" s="38"/>
      <c r="DM73" s="116"/>
      <c r="DN73" s="19"/>
      <c r="DP73" s="38"/>
      <c r="DR73" s="116"/>
      <c r="DS73" s="19"/>
      <c r="DU73" s="38"/>
      <c r="DW73" s="116"/>
    </row>
    <row r="74" spans="1:127" ht="13.5" customHeight="1">
      <c r="A74" s="71"/>
      <c r="C74" s="19"/>
      <c r="E74" s="38"/>
      <c r="G74" s="116"/>
      <c r="H74" s="19"/>
      <c r="J74" s="38"/>
      <c r="L74" s="116"/>
      <c r="M74" s="19"/>
      <c r="O74" s="38"/>
      <c r="Q74" s="116"/>
      <c r="R74" s="19"/>
      <c r="T74" s="38"/>
      <c r="V74" s="116"/>
      <c r="W74" s="19"/>
      <c r="Y74" s="38"/>
      <c r="AA74" s="116"/>
      <c r="AB74" s="19"/>
      <c r="AD74" s="38"/>
      <c r="AF74" s="116"/>
      <c r="AG74" s="19"/>
      <c r="AI74" s="38"/>
      <c r="AK74" s="116"/>
      <c r="AL74" s="19"/>
      <c r="AN74" s="38"/>
      <c r="AP74" s="116"/>
      <c r="AQ74" s="19"/>
      <c r="AS74" s="38"/>
      <c r="AU74" s="116"/>
      <c r="AV74" s="19"/>
      <c r="AX74" s="38"/>
      <c r="AZ74" s="116"/>
      <c r="BA74" s="19"/>
      <c r="BC74" s="38"/>
      <c r="BE74" s="116"/>
      <c r="BF74" s="19"/>
      <c r="BH74" s="38"/>
      <c r="BJ74" s="116"/>
      <c r="BK74" s="19"/>
      <c r="BM74" s="38"/>
      <c r="BO74" s="116"/>
      <c r="BP74" s="19"/>
      <c r="BR74" s="38"/>
      <c r="BT74" s="116"/>
      <c r="BU74" s="19"/>
      <c r="BW74" s="38"/>
      <c r="BY74" s="116"/>
      <c r="BZ74" s="19"/>
      <c r="CB74" s="38"/>
      <c r="CD74" s="116"/>
      <c r="CE74" s="19"/>
      <c r="CG74" s="38"/>
      <c r="CI74" s="116"/>
      <c r="CJ74" s="19"/>
      <c r="CL74" s="38"/>
      <c r="CN74" s="116"/>
      <c r="CO74" s="19"/>
      <c r="CQ74" s="38"/>
      <c r="CS74" s="116"/>
      <c r="CT74" s="19"/>
      <c r="CV74" s="38"/>
      <c r="CX74" s="116"/>
      <c r="CY74" s="19"/>
      <c r="DA74" s="38"/>
      <c r="DC74" s="116"/>
      <c r="DD74" s="19"/>
      <c r="DF74" s="38"/>
      <c r="DH74" s="116"/>
      <c r="DI74" s="19"/>
      <c r="DK74" s="38"/>
      <c r="DM74" s="116"/>
      <c r="DN74" s="19"/>
      <c r="DP74" s="38"/>
      <c r="DR74" s="116"/>
      <c r="DS74" s="19"/>
      <c r="DU74" s="38"/>
      <c r="DW74" s="116"/>
    </row>
    <row r="75" spans="1:127" ht="13.5" customHeight="1">
      <c r="A75" s="71"/>
      <c r="C75" s="19"/>
      <c r="E75" s="38"/>
      <c r="G75" s="116"/>
      <c r="H75" s="19"/>
      <c r="J75" s="38"/>
      <c r="L75" s="116"/>
      <c r="M75" s="19"/>
      <c r="O75" s="38"/>
      <c r="Q75" s="116"/>
      <c r="R75" s="19"/>
      <c r="T75" s="38"/>
      <c r="V75" s="116"/>
      <c r="W75" s="19"/>
      <c r="Y75" s="38"/>
      <c r="AA75" s="116"/>
      <c r="AB75" s="19"/>
      <c r="AD75" s="38"/>
      <c r="AF75" s="116"/>
      <c r="AG75" s="19"/>
      <c r="AI75" s="38"/>
      <c r="AK75" s="116"/>
      <c r="AL75" s="19"/>
      <c r="AN75" s="38"/>
      <c r="AP75" s="116"/>
      <c r="AQ75" s="19"/>
      <c r="AS75" s="38"/>
      <c r="AU75" s="116"/>
      <c r="AV75" s="19"/>
      <c r="AX75" s="38"/>
      <c r="AZ75" s="116"/>
      <c r="BA75" s="19"/>
      <c r="BC75" s="38"/>
      <c r="BE75" s="116"/>
      <c r="BF75" s="19"/>
      <c r="BH75" s="38"/>
      <c r="BJ75" s="116"/>
      <c r="BK75" s="19"/>
      <c r="BM75" s="38"/>
      <c r="BO75" s="116"/>
      <c r="BP75" s="19"/>
      <c r="BR75" s="38"/>
      <c r="BT75" s="116"/>
      <c r="BU75" s="19"/>
      <c r="BW75" s="38"/>
      <c r="BY75" s="116"/>
      <c r="BZ75" s="19"/>
      <c r="CB75" s="38"/>
      <c r="CD75" s="116"/>
      <c r="CE75" s="19"/>
      <c r="CG75" s="38"/>
      <c r="CI75" s="116"/>
      <c r="CJ75" s="19"/>
      <c r="CL75" s="38"/>
      <c r="CN75" s="116"/>
      <c r="CO75" s="19"/>
      <c r="CQ75" s="38"/>
      <c r="CS75" s="116"/>
      <c r="CT75" s="19"/>
      <c r="CV75" s="38"/>
      <c r="CX75" s="116"/>
      <c r="CY75" s="19"/>
      <c r="DA75" s="38"/>
      <c r="DC75" s="116"/>
      <c r="DD75" s="19"/>
      <c r="DF75" s="38"/>
      <c r="DH75" s="116"/>
      <c r="DI75" s="19"/>
      <c r="DK75" s="38"/>
      <c r="DM75" s="116"/>
      <c r="DN75" s="19"/>
      <c r="DP75" s="38"/>
      <c r="DR75" s="116"/>
      <c r="DS75" s="19"/>
      <c r="DU75" s="38"/>
      <c r="DW75" s="116"/>
    </row>
    <row r="76" spans="1:127" ht="13.5" customHeight="1">
      <c r="A76" s="71"/>
      <c r="C76" s="19"/>
      <c r="E76" s="38"/>
      <c r="G76" s="116"/>
      <c r="H76" s="19"/>
      <c r="J76" s="38"/>
      <c r="L76" s="116"/>
      <c r="M76" s="19"/>
      <c r="O76" s="38"/>
      <c r="Q76" s="116"/>
      <c r="R76" s="19"/>
      <c r="T76" s="38"/>
      <c r="V76" s="116"/>
      <c r="W76" s="19"/>
      <c r="Y76" s="38"/>
      <c r="AA76" s="116"/>
      <c r="AB76" s="19"/>
      <c r="AD76" s="38"/>
      <c r="AF76" s="116"/>
      <c r="AG76" s="19"/>
      <c r="AI76" s="38"/>
      <c r="AK76" s="116"/>
      <c r="AL76" s="19"/>
      <c r="AN76" s="38"/>
      <c r="AP76" s="116"/>
      <c r="AQ76" s="19"/>
      <c r="AS76" s="38"/>
      <c r="AU76" s="116"/>
      <c r="AV76" s="19"/>
      <c r="AX76" s="38"/>
      <c r="AZ76" s="116"/>
      <c r="BA76" s="19"/>
      <c r="BC76" s="38"/>
      <c r="BE76" s="116"/>
      <c r="BF76" s="19"/>
      <c r="BH76" s="38"/>
      <c r="BJ76" s="116"/>
      <c r="BK76" s="19"/>
      <c r="BM76" s="38"/>
      <c r="BO76" s="116"/>
      <c r="BP76" s="19"/>
      <c r="BR76" s="38"/>
      <c r="BT76" s="116"/>
      <c r="BU76" s="19"/>
      <c r="BW76" s="38"/>
      <c r="BY76" s="116"/>
      <c r="BZ76" s="19"/>
      <c r="CB76" s="38"/>
      <c r="CD76" s="116"/>
      <c r="CE76" s="19"/>
      <c r="CG76" s="38"/>
      <c r="CI76" s="116"/>
      <c r="CJ76" s="19"/>
      <c r="CL76" s="38"/>
      <c r="CN76" s="116"/>
      <c r="CO76" s="19"/>
      <c r="CQ76" s="38"/>
      <c r="CS76" s="116"/>
      <c r="CT76" s="19"/>
      <c r="CV76" s="38"/>
      <c r="CX76" s="116"/>
      <c r="CY76" s="19"/>
      <c r="DA76" s="38"/>
      <c r="DC76" s="116"/>
      <c r="DD76" s="19"/>
      <c r="DF76" s="38"/>
      <c r="DH76" s="116"/>
      <c r="DI76" s="19"/>
      <c r="DK76" s="38"/>
      <c r="DM76" s="116"/>
      <c r="DN76" s="19"/>
      <c r="DP76" s="38"/>
      <c r="DR76" s="116"/>
      <c r="DS76" s="19"/>
      <c r="DU76" s="38"/>
      <c r="DW76" s="116"/>
    </row>
    <row r="77" spans="1:127" ht="13.5" customHeight="1">
      <c r="A77" s="71"/>
      <c r="C77" s="19"/>
      <c r="E77" s="38"/>
      <c r="G77" s="116"/>
      <c r="H77" s="19"/>
      <c r="J77" s="38"/>
      <c r="L77" s="116"/>
      <c r="M77" s="19"/>
      <c r="O77" s="38"/>
      <c r="Q77" s="116"/>
      <c r="R77" s="19"/>
      <c r="T77" s="38"/>
      <c r="V77" s="116"/>
      <c r="W77" s="19"/>
      <c r="Y77" s="38"/>
      <c r="AA77" s="116"/>
      <c r="AB77" s="19"/>
      <c r="AD77" s="38"/>
      <c r="AF77" s="116"/>
      <c r="AG77" s="19"/>
      <c r="AI77" s="38"/>
      <c r="AK77" s="116"/>
      <c r="AL77" s="19"/>
      <c r="AN77" s="38"/>
      <c r="AP77" s="116"/>
      <c r="AQ77" s="19"/>
      <c r="AS77" s="38"/>
      <c r="AU77" s="116"/>
      <c r="AV77" s="19"/>
      <c r="AX77" s="38"/>
      <c r="AZ77" s="116"/>
      <c r="BA77" s="19"/>
      <c r="BC77" s="38"/>
      <c r="BE77" s="116"/>
      <c r="BF77" s="19"/>
      <c r="BH77" s="38"/>
      <c r="BJ77" s="116"/>
      <c r="BK77" s="19"/>
      <c r="BM77" s="38"/>
      <c r="BO77" s="116"/>
      <c r="BP77" s="19"/>
      <c r="BR77" s="38"/>
      <c r="BT77" s="116"/>
      <c r="BU77" s="19"/>
      <c r="BW77" s="38"/>
      <c r="BY77" s="116"/>
      <c r="BZ77" s="19"/>
      <c r="CB77" s="38"/>
      <c r="CD77" s="116"/>
      <c r="CE77" s="19"/>
      <c r="CG77" s="38"/>
      <c r="CI77" s="116"/>
      <c r="CJ77" s="19"/>
      <c r="CL77" s="38"/>
      <c r="CN77" s="116"/>
      <c r="CO77" s="19"/>
      <c r="CQ77" s="38"/>
      <c r="CS77" s="116"/>
      <c r="CT77" s="19"/>
      <c r="CV77" s="38"/>
      <c r="CX77" s="116"/>
      <c r="CY77" s="19"/>
      <c r="DA77" s="38"/>
      <c r="DC77" s="116"/>
      <c r="DD77" s="19"/>
      <c r="DF77" s="38"/>
      <c r="DH77" s="116"/>
      <c r="DI77" s="19"/>
      <c r="DK77" s="38"/>
      <c r="DM77" s="116"/>
      <c r="DN77" s="19"/>
      <c r="DP77" s="38"/>
      <c r="DR77" s="116"/>
      <c r="DS77" s="19"/>
      <c r="DU77" s="38"/>
      <c r="DW77" s="116"/>
    </row>
    <row r="78" spans="1:127" ht="13.5" customHeight="1">
      <c r="A78" s="71"/>
      <c r="C78" s="19"/>
      <c r="E78" s="38"/>
      <c r="G78" s="116"/>
      <c r="H78" s="19"/>
      <c r="J78" s="38"/>
      <c r="L78" s="116"/>
      <c r="M78" s="19"/>
      <c r="O78" s="38"/>
      <c r="Q78" s="116"/>
      <c r="R78" s="19"/>
      <c r="T78" s="38"/>
      <c r="V78" s="116"/>
      <c r="W78" s="19"/>
      <c r="Y78" s="38"/>
      <c r="AA78" s="116"/>
      <c r="AB78" s="19"/>
      <c r="AD78" s="38"/>
      <c r="AF78" s="116"/>
      <c r="AG78" s="19"/>
      <c r="AI78" s="38"/>
      <c r="AK78" s="116"/>
      <c r="AL78" s="19"/>
      <c r="AN78" s="38"/>
      <c r="AP78" s="116"/>
      <c r="AQ78" s="19"/>
      <c r="AS78" s="38"/>
      <c r="AU78" s="116"/>
      <c r="AV78" s="19"/>
      <c r="AX78" s="38"/>
      <c r="AZ78" s="116"/>
      <c r="BA78" s="19"/>
      <c r="BC78" s="38"/>
      <c r="BE78" s="116"/>
      <c r="BF78" s="19"/>
      <c r="BH78" s="38"/>
      <c r="BJ78" s="116"/>
      <c r="BK78" s="19"/>
      <c r="BM78" s="38"/>
      <c r="BO78" s="116"/>
      <c r="BP78" s="19"/>
      <c r="BR78" s="38"/>
      <c r="BT78" s="116"/>
      <c r="BU78" s="19"/>
      <c r="BW78" s="38"/>
      <c r="BY78" s="116"/>
      <c r="BZ78" s="19"/>
      <c r="CB78" s="38"/>
      <c r="CD78" s="116"/>
      <c r="CE78" s="19"/>
      <c r="CG78" s="38"/>
      <c r="CI78" s="116"/>
      <c r="CJ78" s="19"/>
      <c r="CL78" s="38"/>
      <c r="CN78" s="116"/>
      <c r="CO78" s="19"/>
      <c r="CQ78" s="38"/>
      <c r="CS78" s="116"/>
      <c r="CT78" s="19"/>
      <c r="CV78" s="38"/>
      <c r="CX78" s="116"/>
      <c r="CY78" s="19"/>
      <c r="DA78" s="38"/>
      <c r="DC78" s="116"/>
      <c r="DD78" s="19"/>
      <c r="DF78" s="38"/>
      <c r="DH78" s="116"/>
      <c r="DI78" s="19"/>
      <c r="DK78" s="38"/>
      <c r="DM78" s="116"/>
      <c r="DN78" s="19"/>
      <c r="DP78" s="38"/>
      <c r="DR78" s="116"/>
      <c r="DS78" s="19"/>
      <c r="DU78" s="38"/>
      <c r="DW78" s="116"/>
    </row>
    <row r="79" spans="1:127" ht="13.5" customHeight="1">
      <c r="A79" s="71"/>
      <c r="C79" s="19"/>
      <c r="E79" s="38"/>
      <c r="G79" s="116"/>
      <c r="H79" s="19"/>
      <c r="J79" s="38"/>
      <c r="L79" s="116"/>
      <c r="M79" s="19"/>
      <c r="O79" s="38"/>
      <c r="Q79" s="116"/>
      <c r="R79" s="19"/>
      <c r="T79" s="38"/>
      <c r="V79" s="116"/>
      <c r="W79" s="19"/>
      <c r="Y79" s="38"/>
      <c r="AA79" s="116"/>
      <c r="AB79" s="19"/>
      <c r="AD79" s="38"/>
      <c r="AF79" s="116"/>
      <c r="AG79" s="19"/>
      <c r="AI79" s="38"/>
      <c r="AK79" s="116"/>
      <c r="AL79" s="19"/>
      <c r="AN79" s="38"/>
      <c r="AP79" s="116"/>
      <c r="AQ79" s="19"/>
      <c r="AS79" s="38"/>
      <c r="AU79" s="116"/>
      <c r="AV79" s="19"/>
      <c r="AX79" s="38"/>
      <c r="AZ79" s="116"/>
      <c r="BA79" s="19"/>
      <c r="BC79" s="38"/>
      <c r="BE79" s="116"/>
      <c r="BF79" s="19"/>
      <c r="BH79" s="38"/>
      <c r="BJ79" s="116"/>
      <c r="BK79" s="19"/>
      <c r="BM79" s="38"/>
      <c r="BO79" s="116"/>
      <c r="BP79" s="19"/>
      <c r="BR79" s="38"/>
      <c r="BT79" s="116"/>
      <c r="BU79" s="19"/>
      <c r="BW79" s="38"/>
      <c r="BY79" s="116"/>
      <c r="BZ79" s="19"/>
      <c r="CB79" s="38"/>
      <c r="CD79" s="116"/>
      <c r="CE79" s="19"/>
      <c r="CG79" s="38"/>
      <c r="CI79" s="116"/>
      <c r="CJ79" s="19"/>
      <c r="CL79" s="38"/>
      <c r="CN79" s="116"/>
      <c r="CO79" s="19"/>
      <c r="CQ79" s="38"/>
      <c r="CS79" s="116"/>
      <c r="CT79" s="19"/>
      <c r="CV79" s="38"/>
      <c r="CX79" s="116"/>
      <c r="CY79" s="19"/>
      <c r="DA79" s="38"/>
      <c r="DC79" s="116"/>
      <c r="DD79" s="19"/>
      <c r="DF79" s="38"/>
      <c r="DH79" s="116"/>
      <c r="DI79" s="19"/>
      <c r="DK79" s="38"/>
      <c r="DM79" s="116"/>
      <c r="DN79" s="19"/>
      <c r="DP79" s="38"/>
      <c r="DR79" s="116"/>
      <c r="DS79" s="19"/>
      <c r="DU79" s="38"/>
      <c r="DW79" s="116"/>
    </row>
    <row r="80" spans="1:127" ht="13.5" customHeight="1">
      <c r="A80" s="71"/>
      <c r="C80" s="19"/>
      <c r="E80" s="38"/>
      <c r="G80" s="116"/>
      <c r="H80" s="19"/>
      <c r="J80" s="38"/>
      <c r="L80" s="116"/>
      <c r="M80" s="19"/>
      <c r="O80" s="38"/>
      <c r="Q80" s="116"/>
      <c r="R80" s="19"/>
      <c r="T80" s="38"/>
      <c r="V80" s="116"/>
      <c r="W80" s="19"/>
      <c r="Y80" s="38"/>
      <c r="AA80" s="116"/>
      <c r="AB80" s="19"/>
      <c r="AD80" s="38"/>
      <c r="AF80" s="116"/>
      <c r="AG80" s="19"/>
      <c r="AI80" s="38"/>
      <c r="AK80" s="116"/>
      <c r="AL80" s="19"/>
      <c r="AN80" s="38"/>
      <c r="AP80" s="116"/>
      <c r="AQ80" s="19"/>
      <c r="AS80" s="38"/>
      <c r="AU80" s="116"/>
      <c r="AV80" s="19"/>
      <c r="AX80" s="38"/>
      <c r="AZ80" s="116"/>
      <c r="BA80" s="19"/>
      <c r="BC80" s="38"/>
      <c r="BE80" s="116"/>
      <c r="BF80" s="19"/>
      <c r="BH80" s="38"/>
      <c r="BJ80" s="116"/>
      <c r="BK80" s="19"/>
      <c r="BM80" s="38"/>
      <c r="BO80" s="116"/>
      <c r="BP80" s="19"/>
      <c r="BR80" s="38"/>
      <c r="BT80" s="116"/>
      <c r="BU80" s="19"/>
      <c r="BW80" s="38"/>
      <c r="BY80" s="116"/>
      <c r="BZ80" s="19"/>
      <c r="CB80" s="38"/>
      <c r="CD80" s="116"/>
      <c r="CE80" s="19"/>
      <c r="CG80" s="38"/>
      <c r="CI80" s="116"/>
      <c r="CJ80" s="19"/>
      <c r="CL80" s="38"/>
      <c r="CN80" s="116"/>
      <c r="CO80" s="19"/>
      <c r="CQ80" s="38"/>
      <c r="CS80" s="116"/>
      <c r="CT80" s="19"/>
      <c r="CV80" s="38"/>
      <c r="CX80" s="116"/>
      <c r="CY80" s="19"/>
      <c r="DA80" s="38"/>
      <c r="DC80" s="116"/>
      <c r="DD80" s="19"/>
      <c r="DF80" s="38"/>
      <c r="DH80" s="116"/>
      <c r="DI80" s="19"/>
      <c r="DK80" s="38"/>
      <c r="DM80" s="116"/>
      <c r="DN80" s="19"/>
      <c r="DP80" s="38"/>
      <c r="DR80" s="116"/>
      <c r="DS80" s="19"/>
      <c r="DU80" s="38"/>
      <c r="DW80" s="116"/>
    </row>
    <row r="81" spans="1:127" ht="13.5" customHeight="1">
      <c r="A81" s="71"/>
      <c r="C81" s="19"/>
      <c r="E81" s="38"/>
      <c r="G81" s="116"/>
      <c r="H81" s="19"/>
      <c r="J81" s="38"/>
      <c r="L81" s="116"/>
      <c r="M81" s="19"/>
      <c r="O81" s="38"/>
      <c r="Q81" s="116"/>
      <c r="R81" s="19"/>
      <c r="T81" s="38"/>
      <c r="V81" s="116"/>
      <c r="W81" s="19"/>
      <c r="Y81" s="38"/>
      <c r="AA81" s="116"/>
      <c r="AB81" s="19"/>
      <c r="AD81" s="38"/>
      <c r="AF81" s="116"/>
      <c r="AG81" s="19"/>
      <c r="AI81" s="38"/>
      <c r="AK81" s="116"/>
      <c r="AL81" s="19"/>
      <c r="AN81" s="38"/>
      <c r="AP81" s="116"/>
      <c r="AQ81" s="19"/>
      <c r="AS81" s="38"/>
      <c r="AU81" s="116"/>
      <c r="AV81" s="19"/>
      <c r="AX81" s="38"/>
      <c r="AZ81" s="116"/>
      <c r="BA81" s="19"/>
      <c r="BC81" s="38"/>
      <c r="BE81" s="116"/>
      <c r="BF81" s="19"/>
      <c r="BH81" s="38"/>
      <c r="BJ81" s="116"/>
      <c r="BK81" s="19"/>
      <c r="BM81" s="38"/>
      <c r="BO81" s="116"/>
      <c r="BP81" s="19"/>
      <c r="BR81" s="38"/>
      <c r="BT81" s="116"/>
      <c r="BU81" s="19"/>
      <c r="BW81" s="38"/>
      <c r="BY81" s="116"/>
      <c r="BZ81" s="19"/>
      <c r="CB81" s="38"/>
      <c r="CD81" s="116"/>
      <c r="CE81" s="19"/>
      <c r="CG81" s="38"/>
      <c r="CI81" s="116"/>
      <c r="CJ81" s="19"/>
      <c r="CL81" s="38"/>
      <c r="CN81" s="116"/>
      <c r="CO81" s="19"/>
      <c r="CQ81" s="38"/>
      <c r="CS81" s="116"/>
      <c r="CT81" s="19"/>
      <c r="CV81" s="38"/>
      <c r="CX81" s="116"/>
      <c r="CY81" s="19"/>
      <c r="DA81" s="38"/>
      <c r="DC81" s="116"/>
      <c r="DD81" s="19"/>
      <c r="DF81" s="38"/>
      <c r="DH81" s="116"/>
      <c r="DI81" s="19"/>
      <c r="DK81" s="38"/>
      <c r="DM81" s="116"/>
      <c r="DN81" s="19"/>
      <c r="DP81" s="38"/>
      <c r="DR81" s="116"/>
      <c r="DS81" s="19"/>
      <c r="DU81" s="38"/>
      <c r="DW81" s="116"/>
    </row>
    <row r="82" spans="1:127" ht="13.5" customHeight="1">
      <c r="A82" s="71"/>
      <c r="C82" s="19"/>
      <c r="E82" s="38"/>
      <c r="G82" s="116"/>
      <c r="H82" s="19"/>
      <c r="J82" s="38"/>
      <c r="L82" s="116"/>
      <c r="M82" s="19"/>
      <c r="O82" s="38"/>
      <c r="Q82" s="116"/>
      <c r="R82" s="19"/>
      <c r="T82" s="38"/>
      <c r="V82" s="116"/>
      <c r="W82" s="19"/>
      <c r="Y82" s="38"/>
      <c r="AA82" s="116"/>
      <c r="AB82" s="19"/>
      <c r="AD82" s="38"/>
      <c r="AF82" s="116"/>
      <c r="AG82" s="19"/>
      <c r="AI82" s="38"/>
      <c r="AK82" s="116"/>
      <c r="AL82" s="19"/>
      <c r="AN82" s="38"/>
      <c r="AP82" s="116"/>
      <c r="AQ82" s="19"/>
      <c r="AS82" s="38"/>
      <c r="AU82" s="116"/>
      <c r="AV82" s="19"/>
      <c r="AX82" s="38"/>
      <c r="AZ82" s="116"/>
      <c r="BA82" s="19"/>
      <c r="BC82" s="38"/>
      <c r="BE82" s="116"/>
      <c r="BF82" s="19"/>
      <c r="BH82" s="38"/>
      <c r="BJ82" s="116"/>
      <c r="BK82" s="19"/>
      <c r="BM82" s="38"/>
      <c r="BO82" s="116"/>
      <c r="BP82" s="19"/>
      <c r="BR82" s="38"/>
      <c r="BT82" s="116"/>
      <c r="BU82" s="19"/>
      <c r="BW82" s="38"/>
      <c r="BY82" s="116"/>
      <c r="BZ82" s="19"/>
      <c r="CB82" s="38"/>
      <c r="CD82" s="116"/>
      <c r="CE82" s="19"/>
      <c r="CG82" s="38"/>
      <c r="CI82" s="116"/>
      <c r="CJ82" s="19"/>
      <c r="CL82" s="38"/>
      <c r="CN82" s="116"/>
      <c r="CO82" s="19"/>
      <c r="CQ82" s="38"/>
      <c r="CS82" s="116"/>
      <c r="CT82" s="19"/>
      <c r="CV82" s="38"/>
      <c r="CX82" s="116"/>
      <c r="CY82" s="19"/>
      <c r="DA82" s="38"/>
      <c r="DC82" s="116"/>
      <c r="DD82" s="19"/>
      <c r="DF82" s="38"/>
      <c r="DH82" s="116"/>
      <c r="DI82" s="19"/>
      <c r="DK82" s="38"/>
      <c r="DM82" s="116"/>
      <c r="DN82" s="19"/>
      <c r="DP82" s="38"/>
      <c r="DR82" s="116"/>
      <c r="DS82" s="19"/>
      <c r="DU82" s="38"/>
      <c r="DW82" s="116"/>
    </row>
    <row r="83" spans="1:127" ht="13.5" customHeight="1">
      <c r="A83" s="71"/>
      <c r="C83" s="19"/>
      <c r="E83" s="38"/>
      <c r="G83" s="116"/>
      <c r="H83" s="19"/>
      <c r="J83" s="38"/>
      <c r="L83" s="116"/>
      <c r="M83" s="19"/>
      <c r="O83" s="38"/>
      <c r="Q83" s="116"/>
      <c r="R83" s="19"/>
      <c r="T83" s="38"/>
      <c r="V83" s="116"/>
      <c r="W83" s="19"/>
      <c r="Y83" s="38"/>
      <c r="AA83" s="116"/>
      <c r="AB83" s="19"/>
      <c r="AD83" s="38"/>
      <c r="AF83" s="116"/>
      <c r="AG83" s="19"/>
      <c r="AI83" s="38"/>
      <c r="AK83" s="116"/>
      <c r="AL83" s="19"/>
      <c r="AN83" s="38"/>
      <c r="AP83" s="116"/>
      <c r="AQ83" s="19"/>
      <c r="AS83" s="38"/>
      <c r="AU83" s="116"/>
      <c r="AV83" s="19"/>
      <c r="AX83" s="38"/>
      <c r="AZ83" s="116"/>
      <c r="BA83" s="19"/>
      <c r="BC83" s="38"/>
      <c r="BE83" s="116"/>
      <c r="BF83" s="19"/>
      <c r="BH83" s="38"/>
      <c r="BJ83" s="116"/>
      <c r="BK83" s="19"/>
      <c r="BM83" s="38"/>
      <c r="BO83" s="116"/>
      <c r="BP83" s="19"/>
      <c r="BR83" s="38"/>
      <c r="BT83" s="116"/>
      <c r="BU83" s="19"/>
      <c r="BW83" s="38"/>
      <c r="BY83" s="116"/>
      <c r="BZ83" s="19"/>
      <c r="CB83" s="38"/>
      <c r="CD83" s="116"/>
      <c r="CE83" s="19"/>
      <c r="CG83" s="38"/>
      <c r="CI83" s="116"/>
      <c r="CJ83" s="19"/>
      <c r="CL83" s="38"/>
      <c r="CN83" s="116"/>
      <c r="CO83" s="19"/>
      <c r="CQ83" s="38"/>
      <c r="CS83" s="116"/>
      <c r="CT83" s="19"/>
      <c r="CV83" s="38"/>
      <c r="CX83" s="116"/>
      <c r="CY83" s="19"/>
      <c r="DA83" s="38"/>
      <c r="DC83" s="116"/>
      <c r="DD83" s="19"/>
      <c r="DF83" s="38"/>
      <c r="DH83" s="116"/>
      <c r="DI83" s="19"/>
      <c r="DK83" s="38"/>
      <c r="DM83" s="116"/>
      <c r="DN83" s="19"/>
      <c r="DP83" s="38"/>
      <c r="DR83" s="116"/>
      <c r="DS83" s="19"/>
      <c r="DU83" s="38"/>
      <c r="DW83" s="116"/>
    </row>
    <row r="84" spans="1:127" ht="13.5" customHeight="1">
      <c r="A84" s="71"/>
      <c r="C84" s="19"/>
      <c r="E84" s="38"/>
      <c r="G84" s="116"/>
      <c r="H84" s="19"/>
      <c r="J84" s="38"/>
      <c r="L84" s="116"/>
      <c r="M84" s="19"/>
      <c r="O84" s="38"/>
      <c r="Q84" s="116"/>
      <c r="R84" s="19"/>
      <c r="T84" s="38"/>
      <c r="V84" s="116"/>
      <c r="W84" s="19"/>
      <c r="Y84" s="38"/>
      <c r="AA84" s="116"/>
      <c r="AB84" s="19"/>
      <c r="AD84" s="38"/>
      <c r="AF84" s="116"/>
      <c r="AG84" s="19"/>
      <c r="AI84" s="38"/>
      <c r="AK84" s="116"/>
      <c r="AL84" s="19"/>
      <c r="AN84" s="38"/>
      <c r="AP84" s="116"/>
      <c r="AQ84" s="19"/>
      <c r="AS84" s="38"/>
      <c r="AU84" s="116"/>
      <c r="AV84" s="19"/>
      <c r="AX84" s="38"/>
      <c r="AZ84" s="116"/>
      <c r="BA84" s="19"/>
      <c r="BC84" s="38"/>
      <c r="BE84" s="116"/>
      <c r="BF84" s="19"/>
      <c r="BH84" s="38"/>
      <c r="BJ84" s="116"/>
      <c r="BK84" s="19"/>
      <c r="BM84" s="38"/>
      <c r="BO84" s="116"/>
      <c r="BP84" s="19"/>
      <c r="BR84" s="38"/>
      <c r="BT84" s="116"/>
      <c r="BU84" s="19"/>
      <c r="BW84" s="38"/>
      <c r="BY84" s="116"/>
      <c r="BZ84" s="19"/>
      <c r="CB84" s="38"/>
      <c r="CD84" s="116"/>
      <c r="CE84" s="19"/>
      <c r="CG84" s="38"/>
      <c r="CI84" s="116"/>
      <c r="CJ84" s="19"/>
      <c r="CL84" s="38"/>
      <c r="CN84" s="116"/>
      <c r="CO84" s="19"/>
      <c r="CQ84" s="38"/>
      <c r="CS84" s="116"/>
      <c r="CT84" s="19"/>
      <c r="CV84" s="38"/>
      <c r="CX84" s="116"/>
      <c r="CY84" s="19"/>
      <c r="DA84" s="38"/>
      <c r="DC84" s="116"/>
      <c r="DD84" s="19"/>
      <c r="DF84" s="38"/>
      <c r="DH84" s="116"/>
      <c r="DI84" s="19"/>
      <c r="DK84" s="38"/>
      <c r="DM84" s="116"/>
      <c r="DN84" s="19"/>
      <c r="DP84" s="38"/>
      <c r="DR84" s="116"/>
      <c r="DS84" s="19"/>
      <c r="DU84" s="38"/>
      <c r="DW84" s="116"/>
    </row>
    <row r="85" spans="1:127" ht="13.5" customHeight="1">
      <c r="A85" s="71"/>
      <c r="C85" s="19"/>
      <c r="E85" s="38"/>
      <c r="G85" s="116"/>
      <c r="H85" s="19"/>
      <c r="J85" s="38"/>
      <c r="L85" s="116"/>
      <c r="M85" s="19"/>
      <c r="O85" s="38"/>
      <c r="Q85" s="116"/>
      <c r="R85" s="19"/>
      <c r="T85" s="38"/>
      <c r="V85" s="116"/>
      <c r="W85" s="19"/>
      <c r="Y85" s="38"/>
      <c r="AA85" s="116"/>
      <c r="AB85" s="19"/>
      <c r="AD85" s="38"/>
      <c r="AF85" s="116"/>
      <c r="AG85" s="19"/>
      <c r="AI85" s="38"/>
      <c r="AK85" s="116"/>
      <c r="AL85" s="19"/>
      <c r="AN85" s="38"/>
      <c r="AP85" s="116"/>
      <c r="AQ85" s="19"/>
      <c r="AS85" s="38"/>
      <c r="AU85" s="116"/>
      <c r="AV85" s="19"/>
      <c r="AX85" s="38"/>
      <c r="AZ85" s="116"/>
      <c r="BA85" s="19"/>
      <c r="BC85" s="38"/>
      <c r="BE85" s="116"/>
      <c r="BF85" s="19"/>
      <c r="BH85" s="38"/>
      <c r="BJ85" s="116"/>
      <c r="BK85" s="19"/>
      <c r="BM85" s="38"/>
      <c r="BO85" s="116"/>
      <c r="BP85" s="19"/>
      <c r="BR85" s="38"/>
      <c r="BT85" s="116"/>
      <c r="BU85" s="19"/>
      <c r="BW85" s="38"/>
      <c r="BY85" s="116"/>
      <c r="BZ85" s="19"/>
      <c r="CB85" s="38"/>
      <c r="CD85" s="116"/>
      <c r="CE85" s="19"/>
      <c r="CG85" s="38"/>
      <c r="CI85" s="116"/>
      <c r="CJ85" s="19"/>
      <c r="CL85" s="38"/>
      <c r="CN85" s="116"/>
      <c r="CO85" s="19"/>
      <c r="CQ85" s="38"/>
      <c r="CS85" s="116"/>
      <c r="CT85" s="19"/>
      <c r="CV85" s="38"/>
      <c r="CX85" s="116"/>
      <c r="CY85" s="19"/>
      <c r="DA85" s="38"/>
      <c r="DC85" s="116"/>
      <c r="DD85" s="19"/>
      <c r="DF85" s="38"/>
      <c r="DH85" s="116"/>
      <c r="DI85" s="19"/>
      <c r="DK85" s="38"/>
      <c r="DM85" s="116"/>
      <c r="DN85" s="19"/>
      <c r="DP85" s="38"/>
      <c r="DR85" s="116"/>
      <c r="DS85" s="19"/>
      <c r="DU85" s="38"/>
      <c r="DW85" s="116"/>
    </row>
    <row r="86" spans="1:127" ht="13.5" customHeight="1">
      <c r="A86" s="71"/>
      <c r="C86" s="19"/>
      <c r="E86" s="38"/>
      <c r="G86" s="116"/>
      <c r="H86" s="19"/>
      <c r="J86" s="38"/>
      <c r="L86" s="116"/>
      <c r="M86" s="19"/>
      <c r="O86" s="38"/>
      <c r="Q86" s="116"/>
      <c r="R86" s="19"/>
      <c r="T86" s="38"/>
      <c r="V86" s="116"/>
      <c r="W86" s="19"/>
      <c r="Y86" s="38"/>
      <c r="AA86" s="116"/>
      <c r="AB86" s="19"/>
      <c r="AD86" s="38"/>
      <c r="AF86" s="116"/>
      <c r="AG86" s="19"/>
      <c r="AI86" s="38"/>
      <c r="AK86" s="116"/>
      <c r="AL86" s="19"/>
      <c r="AN86" s="38"/>
      <c r="AP86" s="116"/>
      <c r="AQ86" s="19"/>
      <c r="AS86" s="38"/>
      <c r="AU86" s="116"/>
      <c r="AV86" s="19"/>
      <c r="AX86" s="38"/>
      <c r="AZ86" s="116"/>
      <c r="BA86" s="19"/>
      <c r="BC86" s="38"/>
      <c r="BE86" s="116"/>
      <c r="BF86" s="19"/>
      <c r="BH86" s="38"/>
      <c r="BJ86" s="116"/>
      <c r="BK86" s="19"/>
      <c r="BM86" s="38"/>
      <c r="BO86" s="116"/>
      <c r="BP86" s="19"/>
      <c r="BR86" s="38"/>
      <c r="BT86" s="116"/>
      <c r="BU86" s="19"/>
      <c r="BW86" s="38"/>
      <c r="BY86" s="116"/>
      <c r="BZ86" s="19"/>
      <c r="CB86" s="38"/>
      <c r="CD86" s="116"/>
      <c r="CE86" s="19"/>
      <c r="CG86" s="38"/>
      <c r="CI86" s="116"/>
      <c r="CJ86" s="19"/>
      <c r="CL86" s="38"/>
      <c r="CN86" s="116"/>
      <c r="CO86" s="19"/>
      <c r="CQ86" s="38"/>
      <c r="CS86" s="116"/>
      <c r="CT86" s="19"/>
      <c r="CV86" s="38"/>
      <c r="CX86" s="116"/>
      <c r="CY86" s="19"/>
      <c r="DA86" s="38"/>
      <c r="DC86" s="116"/>
      <c r="DD86" s="19"/>
      <c r="DF86" s="38"/>
      <c r="DH86" s="116"/>
      <c r="DI86" s="19"/>
      <c r="DK86" s="38"/>
      <c r="DM86" s="116"/>
      <c r="DN86" s="19"/>
      <c r="DP86" s="38"/>
      <c r="DR86" s="116"/>
      <c r="DS86" s="19"/>
      <c r="DU86" s="38"/>
      <c r="DW86" s="116"/>
    </row>
    <row r="87" spans="1:127" ht="13.5" customHeight="1">
      <c r="A87" s="71"/>
      <c r="C87" s="19"/>
      <c r="E87" s="38"/>
      <c r="G87" s="116"/>
      <c r="H87" s="19"/>
      <c r="J87" s="38"/>
      <c r="L87" s="116"/>
      <c r="M87" s="19"/>
      <c r="O87" s="38"/>
      <c r="Q87" s="116"/>
      <c r="R87" s="19"/>
      <c r="T87" s="38"/>
      <c r="V87" s="116"/>
      <c r="W87" s="19"/>
      <c r="Y87" s="38"/>
      <c r="AA87" s="116"/>
      <c r="AB87" s="19"/>
      <c r="AD87" s="38"/>
      <c r="AF87" s="116"/>
      <c r="AG87" s="19"/>
      <c r="AI87" s="38"/>
      <c r="AK87" s="116"/>
      <c r="AL87" s="19"/>
      <c r="AN87" s="38"/>
      <c r="AP87" s="116"/>
      <c r="AQ87" s="19"/>
      <c r="AS87" s="38"/>
      <c r="AU87" s="116"/>
      <c r="AV87" s="19"/>
      <c r="AX87" s="38"/>
      <c r="AZ87" s="116"/>
      <c r="BA87" s="19"/>
      <c r="BC87" s="38"/>
      <c r="BE87" s="116"/>
      <c r="BF87" s="19"/>
      <c r="BH87" s="38"/>
      <c r="BJ87" s="116"/>
      <c r="BK87" s="19"/>
      <c r="BM87" s="38"/>
      <c r="BO87" s="116"/>
      <c r="BP87" s="19"/>
      <c r="BR87" s="38"/>
      <c r="BT87" s="116"/>
      <c r="BU87" s="19"/>
      <c r="BW87" s="38"/>
      <c r="BY87" s="116"/>
      <c r="BZ87" s="19"/>
      <c r="CB87" s="38"/>
      <c r="CD87" s="116"/>
      <c r="CE87" s="19"/>
      <c r="CG87" s="38"/>
      <c r="CI87" s="116"/>
      <c r="CJ87" s="19"/>
      <c r="CL87" s="38"/>
      <c r="CN87" s="116"/>
      <c r="CO87" s="19"/>
      <c r="CQ87" s="38"/>
      <c r="CS87" s="116"/>
      <c r="CT87" s="19"/>
      <c r="CV87" s="38"/>
      <c r="CX87" s="116"/>
      <c r="CY87" s="19"/>
      <c r="DA87" s="38"/>
      <c r="DC87" s="116"/>
      <c r="DD87" s="19"/>
      <c r="DF87" s="38"/>
      <c r="DH87" s="116"/>
      <c r="DI87" s="19"/>
      <c r="DK87" s="38"/>
      <c r="DM87" s="116"/>
      <c r="DN87" s="19"/>
      <c r="DP87" s="38"/>
      <c r="DR87" s="116"/>
      <c r="DS87" s="19"/>
      <c r="DU87" s="38"/>
      <c r="DW87" s="116"/>
    </row>
    <row r="88" spans="1:127" ht="13.5" customHeight="1">
      <c r="A88" s="71"/>
      <c r="C88" s="19"/>
      <c r="E88" s="38"/>
      <c r="G88" s="116"/>
      <c r="H88" s="19"/>
      <c r="J88" s="38"/>
      <c r="L88" s="116"/>
      <c r="M88" s="19"/>
      <c r="O88" s="38"/>
      <c r="Q88" s="116"/>
      <c r="R88" s="19"/>
      <c r="T88" s="38"/>
      <c r="V88" s="116"/>
      <c r="W88" s="19"/>
      <c r="Y88" s="38"/>
      <c r="AA88" s="116"/>
      <c r="AB88" s="19"/>
      <c r="AD88" s="38"/>
      <c r="AF88" s="116"/>
      <c r="AG88" s="19"/>
      <c r="AI88" s="38"/>
      <c r="AK88" s="116"/>
      <c r="AL88" s="19"/>
      <c r="AN88" s="38"/>
      <c r="AP88" s="116"/>
      <c r="AQ88" s="19"/>
      <c r="AS88" s="38"/>
      <c r="AU88" s="116"/>
      <c r="AV88" s="19"/>
      <c r="AX88" s="38"/>
      <c r="AZ88" s="116"/>
      <c r="BA88" s="19"/>
      <c r="BC88" s="38"/>
      <c r="BE88" s="116"/>
      <c r="BF88" s="19"/>
      <c r="BH88" s="38"/>
      <c r="BJ88" s="116"/>
      <c r="BK88" s="19"/>
      <c r="BM88" s="38"/>
      <c r="BO88" s="116"/>
      <c r="BP88" s="19"/>
      <c r="BR88" s="38"/>
      <c r="BT88" s="116"/>
      <c r="BU88" s="19"/>
      <c r="BW88" s="38"/>
      <c r="BY88" s="116"/>
      <c r="BZ88" s="19"/>
      <c r="CB88" s="38"/>
      <c r="CD88" s="116"/>
      <c r="CE88" s="19"/>
      <c r="CG88" s="38"/>
      <c r="CI88" s="116"/>
      <c r="CJ88" s="19"/>
      <c r="CL88" s="38"/>
      <c r="CN88" s="116"/>
      <c r="CO88" s="19"/>
      <c r="CQ88" s="38"/>
      <c r="CS88" s="116"/>
      <c r="CT88" s="19"/>
      <c r="CV88" s="38"/>
      <c r="CX88" s="116"/>
      <c r="CY88" s="19"/>
      <c r="DA88" s="38"/>
      <c r="DC88" s="116"/>
      <c r="DD88" s="19"/>
      <c r="DF88" s="38"/>
      <c r="DH88" s="116"/>
      <c r="DI88" s="19"/>
      <c r="DK88" s="38"/>
      <c r="DM88" s="116"/>
      <c r="DN88" s="19"/>
      <c r="DP88" s="38"/>
      <c r="DR88" s="116"/>
      <c r="DS88" s="19"/>
      <c r="DU88" s="38"/>
      <c r="DW88" s="116"/>
    </row>
    <row r="89" spans="1:127" ht="13.5" customHeight="1">
      <c r="A89" s="71"/>
      <c r="C89" s="19"/>
      <c r="E89" s="38"/>
      <c r="G89" s="116"/>
      <c r="H89" s="19"/>
      <c r="J89" s="38"/>
      <c r="L89" s="116"/>
      <c r="M89" s="19"/>
      <c r="O89" s="38"/>
      <c r="Q89" s="116"/>
      <c r="R89" s="19"/>
      <c r="T89" s="38"/>
      <c r="V89" s="116"/>
      <c r="W89" s="19"/>
      <c r="Y89" s="38"/>
      <c r="AA89" s="116"/>
      <c r="AB89" s="19"/>
      <c r="AD89" s="38"/>
      <c r="AF89" s="116"/>
      <c r="AG89" s="19"/>
      <c r="AI89" s="38"/>
      <c r="AK89" s="116"/>
      <c r="AL89" s="19"/>
      <c r="AN89" s="38"/>
      <c r="AP89" s="116"/>
      <c r="AQ89" s="19"/>
      <c r="AS89" s="38"/>
      <c r="AU89" s="116"/>
      <c r="AV89" s="19"/>
      <c r="AX89" s="38"/>
      <c r="AZ89" s="116"/>
      <c r="BA89" s="19"/>
      <c r="BC89" s="38"/>
      <c r="BE89" s="116"/>
      <c r="BF89" s="19"/>
      <c r="BH89" s="38"/>
      <c r="BJ89" s="116"/>
      <c r="BK89" s="19"/>
      <c r="BM89" s="38"/>
      <c r="BO89" s="116"/>
      <c r="BP89" s="19"/>
      <c r="BR89" s="38"/>
      <c r="BT89" s="116"/>
      <c r="BU89" s="19"/>
      <c r="BW89" s="38"/>
      <c r="BY89" s="116"/>
      <c r="BZ89" s="19"/>
      <c r="CB89" s="38"/>
      <c r="CD89" s="116"/>
      <c r="CE89" s="19"/>
      <c r="CG89" s="38"/>
      <c r="CI89" s="116"/>
      <c r="CJ89" s="19"/>
      <c r="CL89" s="38"/>
      <c r="CN89" s="116"/>
      <c r="CO89" s="19"/>
      <c r="CQ89" s="38"/>
      <c r="CS89" s="116"/>
      <c r="CT89" s="19"/>
      <c r="CV89" s="38"/>
      <c r="CX89" s="116"/>
      <c r="CY89" s="19"/>
      <c r="DA89" s="38"/>
      <c r="DC89" s="116"/>
      <c r="DD89" s="19"/>
      <c r="DF89" s="38"/>
      <c r="DH89" s="116"/>
      <c r="DI89" s="19"/>
      <c r="DK89" s="38"/>
      <c r="DM89" s="116"/>
      <c r="DN89" s="19"/>
      <c r="DP89" s="38"/>
      <c r="DR89" s="116"/>
      <c r="DS89" s="19"/>
      <c r="DU89" s="38"/>
      <c r="DW89" s="116"/>
    </row>
    <row r="90" spans="1:127" ht="13.5" customHeight="1">
      <c r="A90" s="71"/>
      <c r="C90" s="19"/>
      <c r="E90" s="38"/>
      <c r="G90" s="116"/>
      <c r="H90" s="19"/>
      <c r="J90" s="38"/>
      <c r="L90" s="116"/>
      <c r="M90" s="19"/>
      <c r="O90" s="38"/>
      <c r="Q90" s="116"/>
      <c r="R90" s="19"/>
      <c r="T90" s="38"/>
      <c r="V90" s="116"/>
      <c r="W90" s="19"/>
      <c r="Y90" s="38"/>
      <c r="AA90" s="116"/>
      <c r="AB90" s="19"/>
      <c r="AD90" s="38"/>
      <c r="AF90" s="116"/>
      <c r="AG90" s="19"/>
      <c r="AI90" s="38"/>
      <c r="AK90" s="116"/>
      <c r="AL90" s="19"/>
      <c r="AN90" s="38"/>
      <c r="AP90" s="116"/>
      <c r="AQ90" s="19"/>
      <c r="AS90" s="38"/>
      <c r="AU90" s="116"/>
      <c r="AV90" s="19"/>
      <c r="AX90" s="38"/>
      <c r="AZ90" s="116"/>
      <c r="BA90" s="19"/>
      <c r="BC90" s="38"/>
      <c r="BE90" s="116"/>
      <c r="BF90" s="19"/>
      <c r="BH90" s="38"/>
      <c r="BJ90" s="116"/>
      <c r="BK90" s="19"/>
      <c r="BM90" s="38"/>
      <c r="BO90" s="116"/>
      <c r="BP90" s="19"/>
      <c r="BR90" s="38"/>
      <c r="BT90" s="116"/>
      <c r="BU90" s="19"/>
      <c r="BW90" s="38"/>
      <c r="BY90" s="116"/>
      <c r="BZ90" s="19"/>
      <c r="CB90" s="38"/>
      <c r="CD90" s="116"/>
      <c r="CE90" s="19"/>
      <c r="CG90" s="38"/>
      <c r="CI90" s="116"/>
      <c r="CJ90" s="19"/>
      <c r="CL90" s="38"/>
      <c r="CN90" s="116"/>
      <c r="CO90" s="19"/>
      <c r="CQ90" s="38"/>
      <c r="CS90" s="116"/>
      <c r="CT90" s="19"/>
      <c r="CV90" s="38"/>
      <c r="CX90" s="116"/>
      <c r="CY90" s="19"/>
      <c r="DA90" s="38"/>
      <c r="DC90" s="116"/>
      <c r="DD90" s="19"/>
      <c r="DF90" s="38"/>
      <c r="DH90" s="116"/>
      <c r="DI90" s="19"/>
      <c r="DK90" s="38"/>
      <c r="DM90" s="116"/>
      <c r="DN90" s="19"/>
      <c r="DP90" s="38"/>
      <c r="DR90" s="116"/>
      <c r="DS90" s="19"/>
      <c r="DU90" s="38"/>
      <c r="DW90" s="116"/>
    </row>
    <row r="91" spans="1:127" ht="13.5" customHeight="1">
      <c r="A91" s="71"/>
      <c r="C91" s="19"/>
      <c r="E91" s="38"/>
      <c r="G91" s="116"/>
      <c r="H91" s="19"/>
      <c r="J91" s="38"/>
      <c r="L91" s="116"/>
      <c r="M91" s="19"/>
      <c r="O91" s="38"/>
      <c r="Q91" s="116"/>
      <c r="R91" s="19"/>
      <c r="T91" s="38"/>
      <c r="V91" s="116"/>
      <c r="W91" s="19"/>
      <c r="Y91" s="38"/>
      <c r="AA91" s="116"/>
      <c r="AB91" s="19"/>
      <c r="AD91" s="38"/>
      <c r="AF91" s="116"/>
      <c r="AG91" s="19"/>
      <c r="AI91" s="38"/>
      <c r="AK91" s="116"/>
      <c r="AL91" s="19"/>
      <c r="AN91" s="38"/>
      <c r="AP91" s="116"/>
      <c r="AQ91" s="19"/>
      <c r="AS91" s="38"/>
      <c r="AU91" s="116"/>
      <c r="AV91" s="19"/>
      <c r="AX91" s="38"/>
      <c r="AZ91" s="116"/>
      <c r="BA91" s="19"/>
      <c r="BC91" s="38"/>
      <c r="BE91" s="116"/>
      <c r="BF91" s="19"/>
      <c r="BH91" s="38"/>
      <c r="BJ91" s="116"/>
      <c r="BK91" s="19"/>
      <c r="BM91" s="38"/>
      <c r="BO91" s="116"/>
      <c r="BP91" s="19"/>
      <c r="BR91" s="38"/>
      <c r="BT91" s="116"/>
      <c r="BU91" s="19"/>
      <c r="BW91" s="38"/>
      <c r="BY91" s="116"/>
      <c r="BZ91" s="19"/>
      <c r="CB91" s="38"/>
      <c r="CD91" s="116"/>
      <c r="CE91" s="19"/>
      <c r="CG91" s="38"/>
      <c r="CI91" s="116"/>
      <c r="CJ91" s="19"/>
      <c r="CL91" s="38"/>
      <c r="CN91" s="116"/>
      <c r="CO91" s="19"/>
      <c r="CQ91" s="38"/>
      <c r="CS91" s="116"/>
      <c r="CT91" s="19"/>
      <c r="CV91" s="38"/>
      <c r="CX91" s="116"/>
      <c r="CY91" s="19"/>
      <c r="DA91" s="38"/>
      <c r="DC91" s="116"/>
      <c r="DD91" s="19"/>
      <c r="DF91" s="38"/>
      <c r="DH91" s="116"/>
      <c r="DI91" s="19"/>
      <c r="DK91" s="38"/>
      <c r="DM91" s="116"/>
      <c r="DN91" s="19"/>
      <c r="DP91" s="38"/>
      <c r="DR91" s="116"/>
      <c r="DS91" s="19"/>
      <c r="DU91" s="38"/>
      <c r="DW91" s="116"/>
    </row>
    <row r="92" spans="1:127" ht="13.5" customHeight="1">
      <c r="A92" s="71"/>
      <c r="C92" s="19"/>
      <c r="E92" s="38"/>
      <c r="G92" s="116"/>
      <c r="H92" s="19"/>
      <c r="J92" s="38"/>
      <c r="L92" s="116"/>
      <c r="M92" s="19"/>
      <c r="O92" s="38"/>
      <c r="Q92" s="116"/>
      <c r="R92" s="19"/>
      <c r="T92" s="38"/>
      <c r="V92" s="116"/>
      <c r="W92" s="19"/>
      <c r="Y92" s="38"/>
      <c r="AA92" s="116"/>
      <c r="AB92" s="19"/>
      <c r="AD92" s="38"/>
      <c r="AF92" s="116"/>
      <c r="AG92" s="19"/>
      <c r="AI92" s="38"/>
      <c r="AK92" s="116"/>
      <c r="AL92" s="19"/>
      <c r="AN92" s="38"/>
      <c r="AP92" s="116"/>
      <c r="AQ92" s="19"/>
      <c r="AS92" s="38"/>
      <c r="AU92" s="116"/>
      <c r="AV92" s="19"/>
      <c r="AX92" s="38"/>
      <c r="AZ92" s="116"/>
      <c r="BA92" s="19"/>
      <c r="BC92" s="38"/>
      <c r="BE92" s="116"/>
      <c r="BF92" s="19"/>
      <c r="BH92" s="38"/>
      <c r="BJ92" s="116"/>
      <c r="BK92" s="19"/>
      <c r="BM92" s="38"/>
      <c r="BO92" s="116"/>
      <c r="BP92" s="19"/>
      <c r="BR92" s="38"/>
      <c r="BT92" s="116"/>
      <c r="BU92" s="19"/>
      <c r="BW92" s="38"/>
      <c r="BY92" s="116"/>
      <c r="BZ92" s="19"/>
      <c r="CB92" s="38"/>
      <c r="CD92" s="116"/>
      <c r="CE92" s="19"/>
      <c r="CG92" s="38"/>
      <c r="CI92" s="116"/>
      <c r="CJ92" s="19"/>
      <c r="CL92" s="38"/>
      <c r="CN92" s="116"/>
      <c r="CO92" s="19"/>
      <c r="CQ92" s="38"/>
      <c r="CS92" s="116"/>
      <c r="CT92" s="19"/>
      <c r="CV92" s="38"/>
      <c r="CX92" s="116"/>
      <c r="CY92" s="19"/>
      <c r="DA92" s="38"/>
      <c r="DC92" s="116"/>
      <c r="DD92" s="19"/>
      <c r="DF92" s="38"/>
      <c r="DH92" s="116"/>
      <c r="DI92" s="19"/>
      <c r="DK92" s="38"/>
      <c r="DM92" s="116"/>
      <c r="DN92" s="19"/>
      <c r="DP92" s="38"/>
      <c r="DR92" s="116"/>
      <c r="DS92" s="19"/>
      <c r="DU92" s="38"/>
      <c r="DW92" s="116"/>
    </row>
    <row r="93" spans="1:127" ht="13.5" customHeight="1">
      <c r="A93" s="71"/>
      <c r="C93" s="19"/>
      <c r="E93" s="38"/>
      <c r="G93" s="116"/>
      <c r="H93" s="19"/>
      <c r="J93" s="38"/>
      <c r="L93" s="116"/>
      <c r="M93" s="19"/>
      <c r="O93" s="38"/>
      <c r="Q93" s="116"/>
      <c r="R93" s="19"/>
      <c r="T93" s="38"/>
      <c r="V93" s="116"/>
      <c r="W93" s="19"/>
      <c r="Y93" s="38"/>
      <c r="AA93" s="116"/>
      <c r="AB93" s="19"/>
      <c r="AD93" s="38"/>
      <c r="AF93" s="116"/>
      <c r="AG93" s="19"/>
      <c r="AI93" s="38"/>
      <c r="AK93" s="116"/>
      <c r="AL93" s="19"/>
      <c r="AN93" s="38"/>
      <c r="AP93" s="116"/>
      <c r="AQ93" s="19"/>
      <c r="AS93" s="38"/>
      <c r="AU93" s="116"/>
      <c r="AV93" s="19"/>
      <c r="AX93" s="38"/>
      <c r="AZ93" s="116"/>
      <c r="BA93" s="19"/>
      <c r="BC93" s="38"/>
      <c r="BE93" s="116"/>
      <c r="BF93" s="19"/>
      <c r="BH93" s="38"/>
      <c r="BJ93" s="116"/>
      <c r="BK93" s="19"/>
      <c r="BM93" s="38"/>
      <c r="BO93" s="116"/>
      <c r="BP93" s="19"/>
      <c r="BR93" s="38"/>
      <c r="BT93" s="116"/>
      <c r="BU93" s="19"/>
      <c r="BW93" s="38"/>
      <c r="BY93" s="116"/>
      <c r="BZ93" s="19"/>
      <c r="CB93" s="38"/>
      <c r="CD93" s="116"/>
      <c r="CE93" s="19"/>
      <c r="CG93" s="38"/>
      <c r="CI93" s="116"/>
      <c r="CJ93" s="19"/>
      <c r="CL93" s="38"/>
      <c r="CN93" s="116"/>
      <c r="CO93" s="19"/>
      <c r="CQ93" s="38"/>
      <c r="CS93" s="116"/>
      <c r="CT93" s="19"/>
      <c r="CV93" s="38"/>
      <c r="CX93" s="116"/>
      <c r="CY93" s="19"/>
      <c r="DA93" s="38"/>
      <c r="DC93" s="116"/>
      <c r="DD93" s="19"/>
      <c r="DF93" s="38"/>
      <c r="DH93" s="116"/>
      <c r="DI93" s="19"/>
      <c r="DK93" s="38"/>
      <c r="DM93" s="116"/>
      <c r="DN93" s="19"/>
      <c r="DP93" s="38"/>
      <c r="DR93" s="116"/>
      <c r="DS93" s="19"/>
      <c r="DU93" s="38"/>
      <c r="DW93" s="116"/>
    </row>
    <row r="94" spans="1:127" ht="13.5" customHeight="1">
      <c r="A94" s="71"/>
      <c r="C94" s="19"/>
      <c r="E94" s="38"/>
      <c r="G94" s="116"/>
      <c r="H94" s="19"/>
      <c r="J94" s="38"/>
      <c r="L94" s="116"/>
      <c r="M94" s="19"/>
      <c r="O94" s="38"/>
      <c r="Q94" s="116"/>
      <c r="R94" s="19"/>
      <c r="T94" s="38"/>
      <c r="V94" s="116"/>
      <c r="W94" s="19"/>
      <c r="Y94" s="38"/>
      <c r="AA94" s="116"/>
      <c r="AB94" s="19"/>
      <c r="AD94" s="38"/>
      <c r="AF94" s="116"/>
      <c r="AG94" s="19"/>
      <c r="AI94" s="38"/>
      <c r="AK94" s="116"/>
      <c r="AL94" s="19"/>
      <c r="AN94" s="38"/>
      <c r="AP94" s="116"/>
      <c r="AQ94" s="19"/>
      <c r="AS94" s="38"/>
      <c r="AU94" s="116"/>
      <c r="AV94" s="19"/>
      <c r="AX94" s="38"/>
      <c r="AZ94" s="116"/>
      <c r="BA94" s="19"/>
      <c r="BC94" s="38"/>
      <c r="BE94" s="116"/>
      <c r="BF94" s="19"/>
      <c r="BH94" s="38"/>
      <c r="BJ94" s="116"/>
      <c r="BK94" s="19"/>
      <c r="BM94" s="38"/>
      <c r="BO94" s="116"/>
      <c r="BP94" s="19"/>
      <c r="BR94" s="38"/>
      <c r="BT94" s="116"/>
      <c r="BU94" s="19"/>
      <c r="BW94" s="38"/>
      <c r="BY94" s="116"/>
      <c r="BZ94" s="19"/>
      <c r="CB94" s="38"/>
      <c r="CD94" s="116"/>
      <c r="CE94" s="19"/>
      <c r="CG94" s="38"/>
      <c r="CI94" s="116"/>
      <c r="CJ94" s="19"/>
      <c r="CL94" s="38"/>
      <c r="CN94" s="116"/>
      <c r="CO94" s="19"/>
      <c r="CQ94" s="38"/>
      <c r="CS94" s="116"/>
      <c r="CT94" s="19"/>
      <c r="CV94" s="38"/>
      <c r="CX94" s="116"/>
      <c r="CY94" s="19"/>
      <c r="DA94" s="38"/>
      <c r="DC94" s="116"/>
      <c r="DD94" s="19"/>
      <c r="DF94" s="38"/>
      <c r="DH94" s="116"/>
      <c r="DI94" s="19"/>
      <c r="DK94" s="38"/>
      <c r="DM94" s="116"/>
      <c r="DN94" s="19"/>
      <c r="DP94" s="38"/>
      <c r="DR94" s="116"/>
      <c r="DS94" s="19"/>
      <c r="DU94" s="38"/>
      <c r="DW94" s="116"/>
    </row>
    <row r="95" spans="1:127" ht="13.5" customHeight="1">
      <c r="A95" s="71"/>
      <c r="C95" s="19"/>
      <c r="E95" s="38"/>
      <c r="G95" s="116"/>
      <c r="H95" s="19"/>
      <c r="J95" s="38"/>
      <c r="L95" s="116"/>
      <c r="M95" s="19"/>
      <c r="O95" s="38"/>
      <c r="Q95" s="116"/>
      <c r="R95" s="19"/>
      <c r="T95" s="38"/>
      <c r="V95" s="116"/>
      <c r="W95" s="19"/>
      <c r="Y95" s="38"/>
      <c r="AA95" s="116"/>
      <c r="AB95" s="19"/>
      <c r="AD95" s="38"/>
      <c r="AF95" s="116"/>
      <c r="AG95" s="19"/>
      <c r="AI95" s="38"/>
      <c r="AK95" s="116"/>
      <c r="AL95" s="19"/>
      <c r="AN95" s="38"/>
      <c r="AP95" s="116"/>
      <c r="AQ95" s="19"/>
      <c r="AS95" s="38"/>
      <c r="AU95" s="116"/>
      <c r="AV95" s="19"/>
      <c r="AX95" s="38"/>
      <c r="AZ95" s="116"/>
      <c r="BA95" s="19"/>
      <c r="BC95" s="38"/>
      <c r="BE95" s="116"/>
      <c r="BF95" s="19"/>
      <c r="BH95" s="38"/>
      <c r="BJ95" s="116"/>
      <c r="BK95" s="19"/>
      <c r="BM95" s="38"/>
      <c r="BO95" s="116"/>
      <c r="BP95" s="19"/>
      <c r="BR95" s="38"/>
      <c r="BT95" s="116"/>
      <c r="BU95" s="19"/>
      <c r="BW95" s="38"/>
      <c r="BY95" s="116"/>
      <c r="BZ95" s="19"/>
      <c r="CB95" s="38"/>
      <c r="CD95" s="116"/>
      <c r="CE95" s="19"/>
      <c r="CG95" s="38"/>
      <c r="CI95" s="116"/>
      <c r="CJ95" s="19"/>
      <c r="CL95" s="38"/>
      <c r="CN95" s="116"/>
      <c r="CO95" s="19"/>
      <c r="CQ95" s="38"/>
      <c r="CS95" s="116"/>
      <c r="CT95" s="19"/>
      <c r="CV95" s="38"/>
      <c r="CX95" s="116"/>
      <c r="CY95" s="19"/>
      <c r="DA95" s="38"/>
      <c r="DC95" s="116"/>
      <c r="DD95" s="19"/>
      <c r="DF95" s="38"/>
      <c r="DH95" s="116"/>
      <c r="DI95" s="19"/>
      <c r="DK95" s="38"/>
      <c r="DM95" s="116"/>
      <c r="DN95" s="19"/>
      <c r="DP95" s="38"/>
      <c r="DR95" s="116"/>
      <c r="DS95" s="19"/>
      <c r="DU95" s="38"/>
      <c r="DW95" s="116"/>
    </row>
    <row r="96" spans="1:127" ht="13.5" customHeight="1">
      <c r="A96" s="71"/>
      <c r="C96" s="19"/>
      <c r="E96" s="38"/>
      <c r="G96" s="116"/>
      <c r="H96" s="19"/>
      <c r="J96" s="38"/>
      <c r="L96" s="116"/>
      <c r="M96" s="19"/>
      <c r="O96" s="38"/>
      <c r="Q96" s="116"/>
      <c r="R96" s="19"/>
      <c r="T96" s="38"/>
      <c r="V96" s="116"/>
      <c r="W96" s="19"/>
      <c r="Y96" s="38"/>
      <c r="AA96" s="116"/>
      <c r="AB96" s="19"/>
      <c r="AD96" s="38"/>
      <c r="AF96" s="116"/>
      <c r="AG96" s="19"/>
      <c r="AI96" s="38"/>
      <c r="AK96" s="116"/>
      <c r="AL96" s="19"/>
      <c r="AN96" s="38"/>
      <c r="AP96" s="116"/>
      <c r="AQ96" s="19"/>
      <c r="AS96" s="38"/>
      <c r="AU96" s="116"/>
      <c r="AV96" s="19"/>
      <c r="AX96" s="38"/>
      <c r="AZ96" s="116"/>
      <c r="BA96" s="19"/>
      <c r="BC96" s="38"/>
      <c r="BE96" s="116"/>
      <c r="BF96" s="19"/>
      <c r="BH96" s="38"/>
      <c r="BJ96" s="116"/>
      <c r="BK96" s="19"/>
      <c r="BM96" s="38"/>
      <c r="BO96" s="116"/>
      <c r="BP96" s="19"/>
      <c r="BR96" s="38"/>
      <c r="BT96" s="116"/>
      <c r="BU96" s="19"/>
      <c r="BW96" s="38"/>
      <c r="BY96" s="116"/>
      <c r="BZ96" s="19"/>
      <c r="CB96" s="38"/>
      <c r="CD96" s="116"/>
      <c r="CE96" s="19"/>
      <c r="CG96" s="38"/>
      <c r="CI96" s="116"/>
      <c r="CJ96" s="19"/>
      <c r="CL96" s="38"/>
      <c r="CN96" s="116"/>
      <c r="CO96" s="19"/>
      <c r="CQ96" s="38"/>
      <c r="CS96" s="116"/>
      <c r="CT96" s="19"/>
      <c r="CV96" s="38"/>
      <c r="CX96" s="116"/>
      <c r="CY96" s="19"/>
      <c r="DA96" s="38"/>
      <c r="DC96" s="116"/>
      <c r="DD96" s="19"/>
      <c r="DF96" s="38"/>
      <c r="DH96" s="116"/>
      <c r="DI96" s="19"/>
      <c r="DK96" s="38"/>
      <c r="DM96" s="116"/>
      <c r="DN96" s="19"/>
      <c r="DP96" s="38"/>
      <c r="DR96" s="116"/>
      <c r="DS96" s="19"/>
      <c r="DU96" s="38"/>
      <c r="DW96" s="116"/>
    </row>
    <row r="97" spans="1:127" ht="13.5" customHeight="1">
      <c r="A97" s="71"/>
      <c r="C97" s="19"/>
      <c r="E97" s="38"/>
      <c r="G97" s="116"/>
      <c r="H97" s="19"/>
      <c r="J97" s="38"/>
      <c r="L97" s="116"/>
      <c r="M97" s="19"/>
      <c r="O97" s="38"/>
      <c r="Q97" s="116"/>
      <c r="R97" s="19"/>
      <c r="T97" s="38"/>
      <c r="V97" s="116"/>
      <c r="W97" s="19"/>
      <c r="Y97" s="38"/>
      <c r="AA97" s="116"/>
      <c r="AB97" s="19"/>
      <c r="AD97" s="38"/>
      <c r="AF97" s="116"/>
      <c r="AG97" s="19"/>
      <c r="AI97" s="38"/>
      <c r="AK97" s="116"/>
      <c r="AL97" s="19"/>
      <c r="AN97" s="38"/>
      <c r="AP97" s="116"/>
      <c r="AQ97" s="19"/>
      <c r="AS97" s="38"/>
      <c r="AU97" s="116"/>
      <c r="AV97" s="19"/>
      <c r="AX97" s="38"/>
      <c r="AZ97" s="116"/>
      <c r="BA97" s="19"/>
      <c r="BC97" s="38"/>
      <c r="BE97" s="116"/>
      <c r="BF97" s="19"/>
      <c r="BH97" s="38"/>
      <c r="BJ97" s="116"/>
      <c r="BK97" s="19"/>
      <c r="BM97" s="38"/>
      <c r="BO97" s="116"/>
      <c r="BP97" s="19"/>
      <c r="BR97" s="38"/>
      <c r="BT97" s="116"/>
      <c r="BU97" s="19"/>
      <c r="BW97" s="38"/>
      <c r="BY97" s="116"/>
      <c r="BZ97" s="19"/>
      <c r="CB97" s="38"/>
      <c r="CD97" s="116"/>
      <c r="CE97" s="19"/>
      <c r="CG97" s="38"/>
      <c r="CI97" s="116"/>
      <c r="CJ97" s="19"/>
      <c r="CL97" s="38"/>
      <c r="CN97" s="116"/>
      <c r="CO97" s="19"/>
      <c r="CQ97" s="38"/>
      <c r="CS97" s="116"/>
      <c r="CT97" s="19"/>
      <c r="CV97" s="38"/>
      <c r="CX97" s="116"/>
      <c r="CY97" s="19"/>
      <c r="DA97" s="38"/>
      <c r="DC97" s="116"/>
      <c r="DD97" s="19"/>
      <c r="DF97" s="38"/>
      <c r="DH97" s="116"/>
      <c r="DI97" s="19"/>
      <c r="DK97" s="38"/>
      <c r="DM97" s="116"/>
      <c r="DN97" s="19"/>
      <c r="DP97" s="38"/>
      <c r="DR97" s="116"/>
      <c r="DS97" s="19"/>
      <c r="DU97" s="38"/>
      <c r="DW97" s="116"/>
    </row>
    <row r="98" spans="1:127" ht="13.5" customHeight="1">
      <c r="A98" s="71"/>
      <c r="C98" s="19"/>
      <c r="E98" s="38"/>
      <c r="G98" s="116"/>
      <c r="H98" s="19"/>
      <c r="J98" s="38"/>
      <c r="L98" s="116"/>
      <c r="M98" s="19"/>
      <c r="O98" s="38"/>
      <c r="Q98" s="116"/>
      <c r="R98" s="19"/>
      <c r="T98" s="38"/>
      <c r="V98" s="116"/>
      <c r="W98" s="19"/>
      <c r="Y98" s="38"/>
      <c r="AA98" s="116"/>
      <c r="AB98" s="19"/>
      <c r="AD98" s="38"/>
      <c r="AF98" s="116"/>
      <c r="AG98" s="19"/>
      <c r="AI98" s="38"/>
      <c r="AK98" s="116"/>
      <c r="AL98" s="19"/>
      <c r="AN98" s="38"/>
      <c r="AP98" s="116"/>
      <c r="AQ98" s="19"/>
      <c r="AS98" s="38"/>
      <c r="AU98" s="116"/>
      <c r="AV98" s="19"/>
      <c r="AX98" s="38"/>
      <c r="AZ98" s="116"/>
      <c r="BA98" s="19"/>
      <c r="BC98" s="38"/>
      <c r="BE98" s="116"/>
      <c r="BF98" s="19"/>
      <c r="BH98" s="38"/>
      <c r="BJ98" s="116"/>
      <c r="BK98" s="19"/>
      <c r="BM98" s="38"/>
      <c r="BO98" s="116"/>
      <c r="BP98" s="19"/>
      <c r="BR98" s="38"/>
      <c r="BT98" s="116"/>
      <c r="BU98" s="19"/>
      <c r="BW98" s="38"/>
      <c r="BY98" s="116"/>
      <c r="BZ98" s="19"/>
      <c r="CB98" s="38"/>
      <c r="CD98" s="116"/>
      <c r="CE98" s="19"/>
      <c r="CG98" s="38"/>
      <c r="CI98" s="116"/>
      <c r="CJ98" s="19"/>
      <c r="CL98" s="38"/>
      <c r="CN98" s="116"/>
      <c r="CO98" s="19"/>
      <c r="CQ98" s="38"/>
      <c r="CS98" s="116"/>
      <c r="CT98" s="19"/>
      <c r="CV98" s="38"/>
      <c r="CX98" s="116"/>
      <c r="CY98" s="19"/>
      <c r="DA98" s="38"/>
      <c r="DC98" s="116"/>
      <c r="DD98" s="19"/>
      <c r="DF98" s="38"/>
      <c r="DH98" s="116"/>
      <c r="DI98" s="19"/>
      <c r="DK98" s="38"/>
      <c r="DM98" s="116"/>
      <c r="DN98" s="19"/>
      <c r="DP98" s="38"/>
      <c r="DR98" s="116"/>
      <c r="DS98" s="19"/>
      <c r="DU98" s="38"/>
      <c r="DW98" s="116"/>
    </row>
    <row r="99" spans="1:127" ht="13.5" customHeight="1">
      <c r="A99" s="71"/>
      <c r="C99" s="19"/>
      <c r="E99" s="38"/>
      <c r="G99" s="116"/>
      <c r="H99" s="19"/>
      <c r="J99" s="38"/>
      <c r="L99" s="116"/>
      <c r="M99" s="19"/>
      <c r="O99" s="38"/>
      <c r="Q99" s="116"/>
      <c r="R99" s="19"/>
      <c r="T99" s="38"/>
      <c r="V99" s="116"/>
      <c r="W99" s="19"/>
      <c r="Y99" s="38"/>
      <c r="AA99" s="116"/>
      <c r="AB99" s="19"/>
      <c r="AD99" s="38"/>
      <c r="AF99" s="116"/>
      <c r="AG99" s="19"/>
      <c r="AI99" s="38"/>
      <c r="AK99" s="116"/>
      <c r="AL99" s="19"/>
      <c r="AN99" s="38"/>
      <c r="AP99" s="116"/>
      <c r="AQ99" s="19"/>
      <c r="AS99" s="38"/>
      <c r="AU99" s="116"/>
      <c r="AV99" s="19"/>
      <c r="AX99" s="38"/>
      <c r="AZ99" s="116"/>
      <c r="BA99" s="19"/>
      <c r="BC99" s="38"/>
      <c r="BE99" s="116"/>
      <c r="BF99" s="19"/>
      <c r="BH99" s="38"/>
      <c r="BJ99" s="116"/>
      <c r="BK99" s="19"/>
      <c r="BM99" s="38"/>
      <c r="BO99" s="116"/>
      <c r="BP99" s="19"/>
      <c r="BR99" s="38"/>
      <c r="BT99" s="116"/>
      <c r="BU99" s="19"/>
      <c r="BW99" s="38"/>
      <c r="BY99" s="116"/>
      <c r="BZ99" s="19"/>
      <c r="CB99" s="38"/>
      <c r="CD99" s="116"/>
      <c r="CE99" s="19"/>
      <c r="CG99" s="38"/>
      <c r="CI99" s="116"/>
      <c r="CJ99" s="19"/>
      <c r="CL99" s="38"/>
      <c r="CN99" s="116"/>
      <c r="CO99" s="19"/>
      <c r="CQ99" s="38"/>
      <c r="CS99" s="116"/>
      <c r="CT99" s="19"/>
      <c r="CV99" s="38"/>
      <c r="CX99" s="116"/>
      <c r="CY99" s="19"/>
      <c r="DA99" s="38"/>
      <c r="DC99" s="116"/>
      <c r="DD99" s="19"/>
      <c r="DF99" s="38"/>
      <c r="DH99" s="116"/>
      <c r="DI99" s="19"/>
      <c r="DK99" s="38"/>
      <c r="DM99" s="116"/>
      <c r="DN99" s="19"/>
      <c r="DP99" s="38"/>
      <c r="DR99" s="116"/>
      <c r="DS99" s="19"/>
      <c r="DU99" s="38"/>
      <c r="DW99" s="116"/>
    </row>
    <row r="100" spans="1:127" ht="13.5" customHeight="1">
      <c r="A100" s="71"/>
      <c r="C100" s="19"/>
      <c r="E100" s="38"/>
      <c r="G100" s="116"/>
      <c r="H100" s="19"/>
      <c r="J100" s="38"/>
      <c r="L100" s="116"/>
      <c r="M100" s="19"/>
      <c r="O100" s="38"/>
      <c r="Q100" s="116"/>
      <c r="R100" s="19"/>
      <c r="T100" s="38"/>
      <c r="V100" s="116"/>
      <c r="W100" s="19"/>
      <c r="Y100" s="38"/>
      <c r="AA100" s="116"/>
      <c r="AB100" s="19"/>
      <c r="AD100" s="38"/>
      <c r="AF100" s="116"/>
      <c r="AG100" s="19"/>
      <c r="AI100" s="38"/>
      <c r="AK100" s="116"/>
      <c r="AL100" s="19"/>
      <c r="AN100" s="38"/>
      <c r="AP100" s="116"/>
      <c r="AQ100" s="19"/>
      <c r="AS100" s="38"/>
      <c r="AU100" s="116"/>
      <c r="AV100" s="19"/>
      <c r="AX100" s="38"/>
      <c r="AZ100" s="116"/>
      <c r="BA100" s="19"/>
      <c r="BC100" s="38"/>
      <c r="BE100" s="116"/>
      <c r="BF100" s="19"/>
      <c r="BH100" s="38"/>
      <c r="BJ100" s="116"/>
      <c r="BK100" s="19"/>
      <c r="BM100" s="38"/>
      <c r="BO100" s="116"/>
      <c r="BP100" s="19"/>
      <c r="BR100" s="38"/>
      <c r="BT100" s="116"/>
      <c r="BU100" s="19"/>
      <c r="BW100" s="38"/>
      <c r="BY100" s="116"/>
      <c r="BZ100" s="19"/>
      <c r="CB100" s="38"/>
      <c r="CD100" s="116"/>
      <c r="CE100" s="19"/>
      <c r="CG100" s="38"/>
      <c r="CI100" s="116"/>
      <c r="CJ100" s="19"/>
      <c r="CL100" s="38"/>
      <c r="CN100" s="116"/>
      <c r="CO100" s="19"/>
      <c r="CQ100" s="38"/>
      <c r="CS100" s="116"/>
      <c r="CT100" s="19"/>
      <c r="CV100" s="38"/>
      <c r="CX100" s="116"/>
      <c r="CY100" s="19"/>
      <c r="DA100" s="38"/>
      <c r="DC100" s="116"/>
      <c r="DD100" s="19"/>
      <c r="DF100" s="38"/>
      <c r="DH100" s="116"/>
      <c r="DI100" s="19"/>
      <c r="DK100" s="38"/>
      <c r="DM100" s="116"/>
      <c r="DN100" s="19"/>
      <c r="DP100" s="38"/>
      <c r="DR100" s="116"/>
      <c r="DS100" s="19"/>
      <c r="DU100" s="38"/>
      <c r="DW100" s="116"/>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info_parties!$A$1:$A$95</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45"/>
  <sheetViews>
    <sheetView tabSelected="1" zoomScale="106" zoomScaleNormal="106" workbookViewId="0">
      <pane xSplit="4" ySplit="10" topLeftCell="DU13" activePane="bottomRight" state="frozen"/>
      <selection activeCell="I6" sqref="I6"/>
      <selection pane="topRight" activeCell="I6" sqref="I6"/>
      <selection pane="bottomLeft" activeCell="I6" sqref="I6"/>
      <selection pane="bottomRight" activeCell="EF36" sqref="EF36"/>
    </sheetView>
  </sheetViews>
  <sheetFormatPr defaultColWidth="9.08984375" defaultRowHeight="13.5" customHeight="1"/>
  <cols>
    <col min="1" max="1" width="9.08984375" style="2"/>
    <col min="2" max="2" width="22.453125" style="2" customWidth="1"/>
    <col min="3" max="3" width="6.1796875" style="2" customWidth="1"/>
    <col min="4" max="4" width="2.453125" style="2" customWidth="1"/>
    <col min="5" max="16" width="9.08984375" style="2"/>
    <col min="17" max="17" width="9.08984375" style="75"/>
    <col min="18" max="104" width="9.08984375" style="2"/>
    <col min="105" max="105" width="14.81640625" style="2" customWidth="1"/>
    <col min="106" max="111" width="9.08984375" style="2"/>
    <col min="112" max="112" width="16.81640625" style="2" customWidth="1"/>
    <col min="113" max="114" width="10.36328125" style="2" customWidth="1"/>
    <col min="115" max="115" width="7.81640625" style="2" customWidth="1"/>
    <col min="116" max="116" width="8.08984375" style="2" customWidth="1"/>
    <col min="117" max="117" width="10.36328125" style="2" customWidth="1"/>
    <col min="118" max="118" width="4.54296875" style="2" customWidth="1"/>
    <col min="119" max="119" width="5.54296875" style="2" customWidth="1"/>
    <col min="120" max="120" width="6.81640625" style="2" customWidth="1"/>
    <col min="121" max="121" width="10.36328125" style="2" customWidth="1"/>
    <col min="122" max="122" width="5.453125" style="2" customWidth="1"/>
    <col min="123" max="123" width="4" style="2" customWidth="1"/>
    <col min="124" max="124" width="13.26953125" style="2" customWidth="1"/>
    <col min="125" max="126" width="9.08984375" style="2"/>
    <col min="127" max="128" width="7.453125" style="2" customWidth="1"/>
    <col min="129" max="132" width="9.08984375" style="2"/>
    <col min="133" max="133" width="7.7265625" style="2" customWidth="1"/>
    <col min="134" max="135" width="5.08984375" style="2" customWidth="1"/>
    <col min="136" max="136" width="9.7265625" style="2" customWidth="1"/>
    <col min="137" max="16384" width="9.08984375" style="2"/>
  </cols>
  <sheetData>
    <row r="1" spans="1:292" ht="13.5" customHeight="1">
      <c r="A1" s="18" t="s">
        <v>10</v>
      </c>
      <c r="B1" s="20"/>
      <c r="C1" s="87"/>
      <c r="D1" s="88"/>
      <c r="E1" s="89" t="s">
        <v>421</v>
      </c>
      <c r="F1" s="88"/>
      <c r="G1" s="88"/>
      <c r="H1" s="88"/>
      <c r="I1" s="88"/>
      <c r="J1" s="88"/>
      <c r="K1" s="88"/>
      <c r="L1" s="88"/>
      <c r="M1" s="88"/>
      <c r="N1" s="88"/>
      <c r="O1" s="88"/>
      <c r="P1" s="88"/>
      <c r="Q1" s="89" t="s">
        <v>422</v>
      </c>
      <c r="R1" s="88"/>
      <c r="S1" s="88"/>
      <c r="T1" s="88"/>
      <c r="U1" s="88"/>
      <c r="V1" s="88"/>
      <c r="W1" s="88"/>
      <c r="X1" s="88"/>
      <c r="Y1" s="88"/>
      <c r="Z1" s="88"/>
      <c r="AA1" s="88"/>
      <c r="AB1" s="88"/>
      <c r="AC1" s="89" t="s">
        <v>423</v>
      </c>
      <c r="AD1" s="88"/>
      <c r="AE1" s="88"/>
      <c r="AF1" s="88"/>
      <c r="AG1" s="88"/>
      <c r="AH1" s="88"/>
      <c r="AI1" s="88"/>
      <c r="AJ1" s="88"/>
      <c r="AK1" s="88"/>
      <c r="AL1" s="88"/>
      <c r="AM1" s="88"/>
      <c r="AN1" s="88"/>
      <c r="AO1" s="89" t="s">
        <v>424</v>
      </c>
      <c r="AP1" s="88"/>
      <c r="AQ1" s="88"/>
      <c r="AR1" s="88"/>
      <c r="AS1" s="88"/>
      <c r="AT1" s="88"/>
      <c r="AU1" s="88"/>
      <c r="AV1" s="88"/>
      <c r="AW1" s="88"/>
      <c r="AX1" s="88"/>
      <c r="AY1" s="88"/>
      <c r="AZ1" s="88"/>
      <c r="BA1" s="89" t="s">
        <v>425</v>
      </c>
      <c r="BB1" s="88"/>
      <c r="BC1" s="88"/>
      <c r="BD1" s="88"/>
      <c r="BE1" s="88"/>
      <c r="BF1" s="88"/>
      <c r="BG1" s="88"/>
      <c r="BH1" s="88"/>
      <c r="BI1" s="88"/>
      <c r="BJ1" s="88"/>
      <c r="BK1" s="88"/>
      <c r="BL1" s="88"/>
      <c r="BM1" s="89" t="s">
        <v>426</v>
      </c>
      <c r="BN1" s="88"/>
      <c r="BO1" s="88"/>
      <c r="BP1" s="88"/>
      <c r="BQ1" s="88"/>
      <c r="BR1" s="88"/>
      <c r="BS1" s="88"/>
      <c r="BT1" s="88"/>
      <c r="BU1" s="88"/>
      <c r="BV1" s="88"/>
      <c r="BW1" s="88"/>
      <c r="BX1" s="88"/>
      <c r="BY1" s="89" t="s">
        <v>427</v>
      </c>
      <c r="BZ1" s="88"/>
      <c r="CA1" s="88"/>
      <c r="CB1" s="88"/>
      <c r="CC1" s="88"/>
      <c r="CD1" s="88"/>
      <c r="CE1" s="88"/>
      <c r="CF1" s="88"/>
      <c r="CG1" s="88"/>
      <c r="CH1" s="88"/>
      <c r="CI1" s="88"/>
      <c r="CJ1" s="88" t="s">
        <v>118</v>
      </c>
      <c r="CK1" s="89" t="s">
        <v>435</v>
      </c>
      <c r="CL1" s="88"/>
      <c r="CM1" s="88"/>
      <c r="CN1" s="88"/>
      <c r="CO1" s="88"/>
      <c r="CP1" s="88"/>
      <c r="CQ1" s="88"/>
      <c r="CR1" s="88"/>
      <c r="CS1" s="88"/>
      <c r="CT1" s="88"/>
      <c r="CU1" s="88"/>
      <c r="CV1" s="88" t="s">
        <v>118</v>
      </c>
      <c r="CW1" s="89" t="s">
        <v>436</v>
      </c>
      <c r="CX1" s="88"/>
      <c r="CY1" s="88"/>
      <c r="CZ1" s="88"/>
      <c r="DA1" s="88"/>
      <c r="DB1" s="88"/>
      <c r="DC1" s="88"/>
      <c r="DD1" s="88"/>
      <c r="DE1" s="88"/>
      <c r="DF1" s="88"/>
      <c r="DG1" s="88"/>
      <c r="DH1" s="88" t="s">
        <v>118</v>
      </c>
      <c r="DI1" s="89" t="s">
        <v>1052</v>
      </c>
      <c r="DJ1" s="88"/>
      <c r="DK1" s="88"/>
      <c r="DL1" s="88"/>
      <c r="DM1" s="88"/>
      <c r="DN1" s="88"/>
      <c r="DO1" s="88"/>
      <c r="DP1" s="88"/>
      <c r="DQ1" s="88"/>
      <c r="DR1" s="88"/>
      <c r="DS1" s="88"/>
      <c r="DT1" s="88"/>
      <c r="DU1" s="89" t="s">
        <v>1162</v>
      </c>
      <c r="DV1" s="88"/>
      <c r="DW1" s="88"/>
      <c r="DX1" s="88"/>
      <c r="DY1" s="88"/>
      <c r="DZ1" s="88"/>
      <c r="EA1" s="88"/>
      <c r="EB1" s="88"/>
      <c r="EC1" s="88"/>
      <c r="ED1" s="88"/>
      <c r="EE1" s="88"/>
      <c r="EF1" s="88"/>
      <c r="EG1" s="89"/>
      <c r="EH1" s="88"/>
      <c r="EI1" s="88"/>
      <c r="EJ1" s="88"/>
      <c r="EK1" s="88"/>
      <c r="EL1" s="88"/>
      <c r="EM1" s="88"/>
      <c r="EN1" s="88"/>
      <c r="EO1" s="88"/>
      <c r="EP1" s="88"/>
      <c r="EQ1" s="88"/>
      <c r="ER1" s="88"/>
      <c r="ES1" s="89"/>
      <c r="ET1" s="88"/>
      <c r="EU1" s="88"/>
      <c r="EV1" s="88"/>
      <c r="EW1" s="88"/>
      <c r="EX1" s="88"/>
      <c r="EY1" s="88"/>
      <c r="EZ1" s="88"/>
      <c r="FA1" s="88"/>
      <c r="FB1" s="88"/>
      <c r="FC1" s="88"/>
      <c r="FD1" s="88"/>
      <c r="FE1" s="89"/>
      <c r="FF1" s="88"/>
      <c r="FG1" s="88"/>
      <c r="FH1" s="88"/>
      <c r="FI1" s="88"/>
      <c r="FJ1" s="88"/>
      <c r="FK1" s="88"/>
      <c r="FL1" s="88"/>
      <c r="FM1" s="88"/>
      <c r="FN1" s="88"/>
      <c r="FO1" s="88"/>
      <c r="FP1" s="88"/>
      <c r="FQ1" s="89"/>
      <c r="FR1" s="88"/>
      <c r="FS1" s="88"/>
      <c r="FT1" s="88"/>
      <c r="FU1" s="88"/>
      <c r="FV1" s="88"/>
      <c r="FW1" s="88"/>
      <c r="FX1" s="88"/>
      <c r="FY1" s="88"/>
      <c r="FZ1" s="88"/>
      <c r="GA1" s="88"/>
      <c r="GB1" s="88"/>
      <c r="GC1" s="89"/>
      <c r="GD1" s="88"/>
      <c r="GE1" s="88"/>
      <c r="GF1" s="88"/>
      <c r="GG1" s="88"/>
      <c r="GH1" s="88"/>
      <c r="GI1" s="88"/>
      <c r="GJ1" s="88"/>
      <c r="GK1" s="88"/>
      <c r="GL1" s="88"/>
      <c r="GM1" s="88"/>
      <c r="GN1" s="88"/>
      <c r="GO1" s="89"/>
      <c r="GP1" s="88"/>
      <c r="GQ1" s="88"/>
      <c r="GR1" s="88"/>
      <c r="GS1" s="88"/>
      <c r="GT1" s="88"/>
      <c r="GU1" s="88"/>
      <c r="GV1" s="88"/>
      <c r="GW1" s="88"/>
      <c r="GX1" s="88"/>
      <c r="GY1" s="88"/>
      <c r="GZ1" s="88"/>
      <c r="HA1" s="89"/>
      <c r="HB1" s="88"/>
      <c r="HC1" s="88"/>
      <c r="HD1" s="88"/>
      <c r="HE1" s="88"/>
      <c r="HF1" s="88"/>
      <c r="HG1" s="88"/>
      <c r="HH1" s="88"/>
      <c r="HI1" s="88"/>
      <c r="HJ1" s="88"/>
      <c r="HK1" s="88"/>
      <c r="HL1" s="88"/>
      <c r="HM1" s="89"/>
      <c r="HN1" s="88"/>
      <c r="HO1" s="88"/>
      <c r="HP1" s="88"/>
      <c r="HQ1" s="88"/>
      <c r="HR1" s="88"/>
      <c r="HS1" s="88"/>
      <c r="HT1" s="88"/>
      <c r="HU1" s="88"/>
      <c r="HV1" s="88"/>
      <c r="HW1" s="88"/>
      <c r="HX1" s="88"/>
      <c r="HY1" s="89"/>
      <c r="HZ1" s="88"/>
      <c r="IA1" s="88"/>
      <c r="IB1" s="88"/>
      <c r="IC1" s="88"/>
      <c r="ID1" s="88"/>
      <c r="IE1" s="88"/>
      <c r="IF1" s="88"/>
      <c r="IG1" s="88"/>
      <c r="IH1" s="88"/>
      <c r="II1" s="88"/>
      <c r="IJ1" s="88"/>
      <c r="IK1" s="89"/>
      <c r="IL1" s="88"/>
      <c r="IM1" s="88"/>
      <c r="IN1" s="88"/>
      <c r="IO1" s="88"/>
      <c r="IP1" s="88"/>
      <c r="IQ1" s="88"/>
      <c r="IR1" s="88"/>
      <c r="IS1" s="88"/>
      <c r="IT1" s="88"/>
      <c r="IU1" s="88"/>
      <c r="IV1" s="88"/>
      <c r="IW1" s="89"/>
      <c r="IX1" s="88"/>
      <c r="IY1" s="88"/>
      <c r="IZ1" s="88"/>
      <c r="JA1" s="88"/>
      <c r="JB1" s="88"/>
      <c r="JC1" s="88"/>
      <c r="JD1" s="88"/>
      <c r="JE1" s="88"/>
      <c r="JF1" s="88"/>
      <c r="JG1" s="88"/>
      <c r="JH1" s="88"/>
      <c r="JI1" s="89"/>
      <c r="JJ1" s="88"/>
      <c r="JK1" s="88"/>
      <c r="JL1" s="88"/>
      <c r="JM1" s="88"/>
      <c r="JN1" s="88"/>
      <c r="JO1" s="88"/>
      <c r="JP1" s="88"/>
      <c r="JQ1" s="88"/>
      <c r="JR1" s="88"/>
      <c r="JS1" s="88"/>
      <c r="JT1" s="88"/>
      <c r="JU1" s="89"/>
      <c r="JV1" s="88"/>
      <c r="JW1" s="88"/>
      <c r="JX1" s="88"/>
      <c r="JY1" s="88"/>
      <c r="JZ1" s="88"/>
      <c r="KA1" s="88"/>
      <c r="KB1" s="88"/>
      <c r="KC1" s="88"/>
      <c r="KD1" s="88"/>
      <c r="KE1" s="88"/>
      <c r="KF1" s="88"/>
    </row>
    <row r="2" spans="1:292" ht="13.5" customHeight="1">
      <c r="A2" s="90" t="s">
        <v>4</v>
      </c>
      <c r="B2" s="20"/>
      <c r="C2" s="91"/>
      <c r="D2" s="92"/>
      <c r="E2" s="93">
        <v>32819</v>
      </c>
      <c r="F2" s="92"/>
      <c r="G2" s="92"/>
      <c r="H2" s="92"/>
      <c r="I2" s="92"/>
      <c r="J2" s="92"/>
      <c r="K2" s="92"/>
      <c r="L2" s="92"/>
      <c r="M2" s="92"/>
      <c r="N2" s="92"/>
      <c r="O2" s="92"/>
      <c r="P2" s="92"/>
      <c r="Q2" s="93">
        <v>34568</v>
      </c>
      <c r="R2" s="92"/>
      <c r="S2" s="92"/>
      <c r="T2" s="92"/>
      <c r="U2" s="92"/>
      <c r="V2" s="92"/>
      <c r="W2" s="92"/>
      <c r="X2" s="92"/>
      <c r="Y2" s="92"/>
      <c r="Z2" s="92"/>
      <c r="AA2" s="92"/>
      <c r="AB2" s="92"/>
      <c r="AC2" s="93">
        <v>36010</v>
      </c>
      <c r="AD2" s="92"/>
      <c r="AE2" s="92"/>
      <c r="AF2" s="92"/>
      <c r="AG2" s="92"/>
      <c r="AH2" s="92"/>
      <c r="AI2" s="92"/>
      <c r="AJ2" s="92"/>
      <c r="AK2" s="92"/>
      <c r="AL2" s="92"/>
      <c r="AM2" s="92"/>
      <c r="AN2" s="92"/>
      <c r="AO2" s="93">
        <v>37459</v>
      </c>
      <c r="AP2" s="92"/>
      <c r="AQ2" s="92"/>
      <c r="AR2" s="92"/>
      <c r="AS2" s="92"/>
      <c r="AT2" s="92"/>
      <c r="AU2" s="92"/>
      <c r="AV2" s="92"/>
      <c r="AW2" s="92"/>
      <c r="AX2" s="92"/>
      <c r="AY2" s="92"/>
      <c r="AZ2" s="92"/>
      <c r="BA2" s="93" t="s">
        <v>428</v>
      </c>
      <c r="BB2" s="92"/>
      <c r="BC2" s="92"/>
      <c r="BD2" s="92"/>
      <c r="BE2" s="92"/>
      <c r="BF2" s="92"/>
      <c r="BG2" s="92"/>
      <c r="BH2" s="92"/>
      <c r="BI2" s="92"/>
      <c r="BJ2" s="92"/>
      <c r="BK2" s="92"/>
      <c r="BL2" s="92"/>
      <c r="BM2" s="93">
        <v>38905</v>
      </c>
      <c r="BN2" s="92"/>
      <c r="BO2" s="92"/>
      <c r="BP2" s="92"/>
      <c r="BQ2" s="92"/>
      <c r="BR2" s="92"/>
      <c r="BS2" s="92"/>
      <c r="BT2" s="92"/>
      <c r="BU2" s="92"/>
      <c r="BV2" s="92"/>
      <c r="BW2" s="92"/>
      <c r="BX2" s="92"/>
      <c r="BY2" s="93">
        <v>39135</v>
      </c>
      <c r="BZ2" s="92"/>
      <c r="CA2" s="92"/>
      <c r="CB2" s="92"/>
      <c r="CC2" s="92"/>
      <c r="CD2" s="92"/>
      <c r="CE2" s="92"/>
      <c r="CF2" s="92"/>
      <c r="CG2" s="92"/>
      <c r="CH2" s="92"/>
      <c r="CI2" s="92"/>
      <c r="CJ2" s="92"/>
      <c r="CK2" s="93">
        <v>40465</v>
      </c>
      <c r="CL2" s="92"/>
      <c r="CM2" s="92"/>
      <c r="CN2" s="92"/>
      <c r="CO2" s="92"/>
      <c r="CP2" s="92"/>
      <c r="CQ2" s="92"/>
      <c r="CR2" s="92"/>
      <c r="CS2" s="92"/>
      <c r="CT2" s="92"/>
      <c r="CU2" s="92"/>
      <c r="CV2" s="92"/>
      <c r="CW2" s="93">
        <v>41218</v>
      </c>
      <c r="CX2" s="92"/>
      <c r="CY2" s="92"/>
      <c r="CZ2" s="92"/>
      <c r="DA2" s="92"/>
      <c r="DB2" s="92"/>
      <c r="DC2" s="92"/>
      <c r="DD2" s="92"/>
      <c r="DE2" s="92"/>
      <c r="DF2" s="92"/>
      <c r="DG2" s="92"/>
      <c r="DH2" s="92"/>
      <c r="DI2" s="93">
        <v>43034</v>
      </c>
      <c r="DJ2" s="92"/>
      <c r="DK2" s="92"/>
      <c r="DL2" s="92"/>
      <c r="DM2" s="92"/>
      <c r="DN2" s="92"/>
      <c r="DO2" s="92"/>
      <c r="DP2" s="92"/>
      <c r="DQ2" s="92"/>
      <c r="DR2" s="92"/>
      <c r="DS2" s="92"/>
      <c r="DT2" s="92"/>
      <c r="DU2" s="93">
        <v>44571</v>
      </c>
      <c r="DV2" s="92"/>
      <c r="DW2" s="92"/>
      <c r="DX2" s="92"/>
      <c r="DY2" s="92"/>
      <c r="DZ2" s="92"/>
      <c r="EA2" s="92"/>
      <c r="EB2" s="92"/>
      <c r="EC2" s="92"/>
      <c r="ED2" s="92"/>
      <c r="EE2" s="92"/>
      <c r="EF2" s="92"/>
      <c r="EG2" s="93"/>
      <c r="EH2" s="92"/>
      <c r="EI2" s="92"/>
      <c r="EJ2" s="92"/>
      <c r="EK2" s="92"/>
      <c r="EL2" s="92"/>
      <c r="EM2" s="92"/>
      <c r="EN2" s="92"/>
      <c r="EO2" s="92"/>
      <c r="EP2" s="92"/>
      <c r="EQ2" s="92"/>
      <c r="ER2" s="92"/>
      <c r="ES2" s="93"/>
      <c r="ET2" s="92"/>
      <c r="EU2" s="92"/>
      <c r="EV2" s="92"/>
      <c r="EW2" s="92"/>
      <c r="EX2" s="92"/>
      <c r="EY2" s="92"/>
      <c r="EZ2" s="92"/>
      <c r="FA2" s="92"/>
      <c r="FB2" s="92"/>
      <c r="FC2" s="92"/>
      <c r="FD2" s="92"/>
      <c r="FE2" s="93"/>
      <c r="FF2" s="92"/>
      <c r="FG2" s="92"/>
      <c r="FH2" s="92"/>
      <c r="FI2" s="92"/>
      <c r="FJ2" s="92"/>
      <c r="FK2" s="92"/>
      <c r="FL2" s="92"/>
      <c r="FM2" s="92"/>
      <c r="FN2" s="92"/>
      <c r="FO2" s="92"/>
      <c r="FP2" s="92"/>
      <c r="FR2" s="92"/>
      <c r="FS2" s="92"/>
      <c r="FT2" s="92"/>
      <c r="FU2" s="92"/>
      <c r="FV2" s="92"/>
      <c r="FW2" s="92"/>
      <c r="FX2" s="92"/>
      <c r="FY2" s="92"/>
      <c r="FZ2" s="92"/>
      <c r="GA2" s="92"/>
      <c r="GB2" s="92"/>
      <c r="GC2" s="93"/>
      <c r="GD2" s="92"/>
      <c r="GE2" s="92"/>
      <c r="GF2" s="92"/>
      <c r="GG2" s="92"/>
      <c r="GH2" s="92"/>
      <c r="GI2" s="92"/>
      <c r="GJ2" s="92"/>
      <c r="GK2" s="92"/>
      <c r="GL2" s="92"/>
      <c r="GM2" s="92"/>
      <c r="GN2" s="92"/>
      <c r="GO2" s="93"/>
      <c r="GP2" s="92"/>
      <c r="GQ2" s="92"/>
      <c r="GR2" s="92"/>
      <c r="GS2" s="92"/>
      <c r="GT2" s="92"/>
      <c r="GU2" s="92"/>
      <c r="GV2" s="92"/>
      <c r="GW2" s="92"/>
      <c r="GX2" s="92"/>
      <c r="GY2" s="92"/>
      <c r="GZ2" s="92"/>
      <c r="HA2" s="93"/>
      <c r="HB2" s="92"/>
      <c r="HC2" s="92"/>
      <c r="HD2" s="92"/>
      <c r="HE2" s="92"/>
      <c r="HF2" s="92"/>
      <c r="HG2" s="92"/>
      <c r="HH2" s="92"/>
      <c r="HI2" s="92"/>
      <c r="HJ2" s="92"/>
      <c r="HK2" s="92"/>
      <c r="HL2" s="92"/>
      <c r="HM2" s="93"/>
      <c r="HN2" s="92"/>
      <c r="HO2" s="92"/>
      <c r="HP2" s="92"/>
      <c r="HQ2" s="92"/>
      <c r="HR2" s="92"/>
      <c r="HS2" s="92"/>
      <c r="HT2" s="92"/>
      <c r="HU2" s="92"/>
      <c r="HV2" s="92"/>
      <c r="HW2" s="92"/>
      <c r="HX2" s="92"/>
      <c r="HY2" s="93"/>
      <c r="HZ2" s="92"/>
      <c r="IA2" s="92"/>
      <c r="IB2" s="92"/>
      <c r="IC2" s="92"/>
      <c r="ID2" s="92"/>
      <c r="IE2" s="92"/>
      <c r="IF2" s="92"/>
      <c r="IG2" s="92"/>
      <c r="IH2" s="92"/>
      <c r="II2" s="92"/>
      <c r="IJ2" s="92"/>
      <c r="IK2" s="93"/>
      <c r="IL2" s="92"/>
      <c r="IM2" s="92"/>
      <c r="IN2" s="92"/>
      <c r="IO2" s="92"/>
      <c r="IP2" s="92"/>
      <c r="IQ2" s="92"/>
      <c r="IR2" s="92"/>
      <c r="IS2" s="92"/>
      <c r="IT2" s="92"/>
      <c r="IU2" s="92"/>
      <c r="IV2" s="92"/>
      <c r="IW2" s="93"/>
      <c r="IX2" s="92"/>
      <c r="IY2" s="92"/>
      <c r="IZ2" s="92"/>
      <c r="JA2" s="92"/>
      <c r="JB2" s="92"/>
      <c r="JC2" s="92"/>
      <c r="JD2" s="92"/>
      <c r="JE2" s="92"/>
      <c r="JF2" s="92"/>
      <c r="JG2" s="92"/>
      <c r="JH2" s="92"/>
      <c r="JI2" s="93"/>
      <c r="JJ2" s="92"/>
      <c r="JK2" s="92"/>
      <c r="JL2" s="92"/>
      <c r="JM2" s="92"/>
      <c r="JN2" s="92"/>
      <c r="JO2" s="92"/>
      <c r="JP2" s="92"/>
      <c r="JQ2" s="92"/>
      <c r="JR2" s="92"/>
      <c r="JS2" s="92"/>
      <c r="JT2" s="92"/>
      <c r="JU2" s="93"/>
      <c r="JV2" s="92"/>
      <c r="JW2" s="92"/>
      <c r="JX2" s="92"/>
      <c r="JY2" s="92"/>
      <c r="JZ2" s="92"/>
      <c r="KA2" s="92"/>
      <c r="KB2" s="92"/>
      <c r="KC2" s="92"/>
      <c r="KD2" s="92"/>
      <c r="KE2" s="92"/>
      <c r="KF2" s="92"/>
    </row>
    <row r="3" spans="1:292" ht="13.5" customHeight="1">
      <c r="A3" s="90" t="s">
        <v>5</v>
      </c>
      <c r="B3" s="20"/>
      <c r="C3" s="94"/>
      <c r="D3" s="92"/>
      <c r="E3" s="93">
        <v>33239</v>
      </c>
      <c r="F3" s="92"/>
      <c r="G3" s="92"/>
      <c r="H3" s="92"/>
      <c r="I3" s="92"/>
      <c r="J3" s="92"/>
      <c r="K3" s="92"/>
      <c r="L3" s="92"/>
      <c r="M3" s="92"/>
      <c r="N3" s="92"/>
      <c r="O3" s="92"/>
      <c r="P3" s="92"/>
      <c r="Q3" s="93">
        <v>34699</v>
      </c>
      <c r="R3" s="92"/>
      <c r="S3" s="92"/>
      <c r="T3" s="92"/>
      <c r="U3" s="92"/>
      <c r="V3" s="92"/>
      <c r="W3" s="92"/>
      <c r="X3" s="92"/>
      <c r="Y3" s="92"/>
      <c r="Z3" s="92"/>
      <c r="AA3" s="92"/>
      <c r="AB3" s="92"/>
      <c r="AC3" s="93">
        <v>36160</v>
      </c>
      <c r="AD3" s="92"/>
      <c r="AE3" s="92"/>
      <c r="AF3" s="92"/>
      <c r="AG3" s="92"/>
      <c r="AH3" s="92"/>
      <c r="AI3" s="92"/>
      <c r="AJ3" s="92"/>
      <c r="AK3" s="92"/>
      <c r="AL3" s="92"/>
      <c r="AM3" s="92"/>
      <c r="AN3" s="92"/>
      <c r="AO3" s="93">
        <v>37622</v>
      </c>
      <c r="AP3" s="92"/>
      <c r="AQ3" s="92"/>
      <c r="AR3" s="92"/>
      <c r="AS3" s="92"/>
      <c r="AT3" s="92"/>
      <c r="AU3" s="92"/>
      <c r="AV3" s="92"/>
      <c r="AW3" s="92"/>
      <c r="AX3" s="92"/>
      <c r="AY3" s="92"/>
      <c r="AZ3" s="92"/>
      <c r="BA3" s="93">
        <v>37987</v>
      </c>
      <c r="BB3" s="92"/>
      <c r="BC3" s="92"/>
      <c r="BD3" s="92"/>
      <c r="BE3" s="92"/>
      <c r="BF3" s="92"/>
      <c r="BG3" s="92"/>
      <c r="BH3" s="92"/>
      <c r="BI3" s="92"/>
      <c r="BJ3" s="92"/>
      <c r="BK3" s="92"/>
      <c r="BL3" s="92"/>
      <c r="BM3" s="93">
        <v>39083</v>
      </c>
      <c r="BN3" s="92"/>
      <c r="BO3" s="92"/>
      <c r="BP3" s="92"/>
      <c r="BQ3" s="92"/>
      <c r="BR3" s="92"/>
      <c r="BS3" s="92"/>
      <c r="BT3" s="92"/>
      <c r="BU3" s="92"/>
      <c r="BV3" s="92"/>
      <c r="BW3" s="92"/>
      <c r="BX3" s="92"/>
      <c r="BY3" s="93">
        <v>40465</v>
      </c>
      <c r="BZ3" s="92"/>
      <c r="CA3" s="92"/>
      <c r="CB3" s="92"/>
      <c r="CC3" s="92"/>
      <c r="CD3" s="92"/>
      <c r="CE3" s="92"/>
      <c r="CF3" s="92"/>
      <c r="CG3" s="92"/>
      <c r="CH3" s="92"/>
      <c r="CI3" s="92"/>
      <c r="CJ3" s="92"/>
      <c r="CK3" s="93">
        <v>41218</v>
      </c>
      <c r="CL3" s="92"/>
      <c r="CM3" s="92"/>
      <c r="CN3" s="92"/>
      <c r="CO3" s="92"/>
      <c r="CP3" s="92"/>
      <c r="CQ3" s="92"/>
      <c r="CR3" s="92"/>
      <c r="CS3" s="92"/>
      <c r="CT3" s="92"/>
      <c r="CU3" s="92"/>
      <c r="CV3" s="92"/>
      <c r="CW3" s="93">
        <v>43034</v>
      </c>
      <c r="CX3" s="92"/>
      <c r="CY3" s="92"/>
      <c r="CZ3" s="92"/>
      <c r="DA3" s="92"/>
      <c r="DB3" s="92"/>
      <c r="DC3" s="92"/>
      <c r="DD3" s="92"/>
      <c r="DE3" s="92"/>
      <c r="DF3" s="92"/>
      <c r="DG3" s="92"/>
      <c r="DH3" s="92"/>
      <c r="DI3" s="93">
        <v>44571</v>
      </c>
      <c r="DJ3" s="92"/>
      <c r="DK3" s="92"/>
      <c r="DL3" s="92"/>
      <c r="DM3" s="92"/>
      <c r="DN3" s="92"/>
      <c r="DO3" s="92"/>
      <c r="DP3" s="92"/>
      <c r="DQ3" s="92"/>
      <c r="DR3" s="92"/>
      <c r="DS3" s="92"/>
      <c r="DT3" s="92"/>
      <c r="DU3" s="93">
        <v>44926</v>
      </c>
      <c r="DV3" s="92"/>
      <c r="DW3" s="92"/>
      <c r="DX3" s="92"/>
      <c r="DY3" s="92"/>
      <c r="DZ3" s="92"/>
      <c r="EA3" s="92"/>
      <c r="EB3" s="92"/>
      <c r="EC3" s="92"/>
      <c r="ED3" s="92"/>
      <c r="EE3" s="92"/>
      <c r="EF3" s="92"/>
      <c r="EG3" s="93"/>
      <c r="EH3" s="92"/>
      <c r="EI3" s="92"/>
      <c r="EJ3" s="92"/>
      <c r="EK3" s="92"/>
      <c r="EL3" s="92"/>
      <c r="EM3" s="92"/>
      <c r="EN3" s="92"/>
      <c r="EO3" s="92"/>
      <c r="EP3" s="92"/>
      <c r="EQ3" s="92"/>
      <c r="ER3" s="92"/>
      <c r="ES3" s="93"/>
      <c r="ET3" s="92"/>
      <c r="EU3" s="92"/>
      <c r="EV3" s="92"/>
      <c r="EW3" s="92"/>
      <c r="EX3" s="92"/>
      <c r="EY3" s="92"/>
      <c r="EZ3" s="92"/>
      <c r="FA3" s="92"/>
      <c r="FB3" s="92"/>
      <c r="FC3" s="92"/>
      <c r="FD3" s="92"/>
      <c r="FE3" s="93"/>
      <c r="FF3" s="92"/>
      <c r="FG3" s="92"/>
      <c r="FH3" s="92"/>
      <c r="FI3" s="92"/>
      <c r="FJ3" s="92"/>
      <c r="FK3" s="92"/>
      <c r="FL3" s="92"/>
      <c r="FM3" s="92"/>
      <c r="FN3" s="92"/>
      <c r="FO3" s="92"/>
      <c r="FP3" s="92"/>
      <c r="FQ3" s="93"/>
      <c r="FR3" s="92"/>
      <c r="FS3" s="92"/>
      <c r="FT3" s="92"/>
      <c r="FU3" s="92"/>
      <c r="FV3" s="92"/>
      <c r="FW3" s="92"/>
      <c r="FX3" s="92"/>
      <c r="FY3" s="92"/>
      <c r="FZ3" s="92"/>
      <c r="GA3" s="92"/>
      <c r="GB3" s="92"/>
      <c r="GC3" s="93"/>
      <c r="GD3" s="92"/>
      <c r="GE3" s="92"/>
      <c r="GF3" s="92"/>
      <c r="GG3" s="92"/>
      <c r="GH3" s="92"/>
      <c r="GI3" s="92"/>
      <c r="GJ3" s="92"/>
      <c r="GK3" s="92"/>
      <c r="GL3" s="92"/>
      <c r="GM3" s="92"/>
      <c r="GN3" s="92"/>
      <c r="GO3" s="93"/>
      <c r="GP3" s="92"/>
      <c r="GQ3" s="92"/>
      <c r="GR3" s="92"/>
      <c r="GS3" s="92"/>
      <c r="GT3" s="92"/>
      <c r="GU3" s="92"/>
      <c r="GV3" s="92"/>
      <c r="GW3" s="92"/>
      <c r="GX3" s="92"/>
      <c r="GY3" s="92"/>
      <c r="GZ3" s="92"/>
      <c r="HA3" s="93"/>
      <c r="HB3" s="92"/>
      <c r="HC3" s="92"/>
      <c r="HD3" s="92"/>
      <c r="HE3" s="92"/>
      <c r="HF3" s="92"/>
      <c r="HG3" s="92"/>
      <c r="HH3" s="92"/>
      <c r="HI3" s="92"/>
      <c r="HJ3" s="92"/>
      <c r="HK3" s="92"/>
      <c r="HL3" s="92"/>
      <c r="HM3" s="93"/>
      <c r="HN3" s="92"/>
      <c r="HO3" s="92"/>
      <c r="HP3" s="92"/>
      <c r="HQ3" s="92"/>
      <c r="HR3" s="92"/>
      <c r="HS3" s="92"/>
      <c r="HT3" s="92"/>
      <c r="HU3" s="92"/>
      <c r="HV3" s="92"/>
      <c r="HW3" s="92"/>
      <c r="HX3" s="92"/>
      <c r="HY3" s="93"/>
      <c r="HZ3" s="92"/>
      <c r="IA3" s="92"/>
      <c r="IB3" s="92"/>
      <c r="IC3" s="92"/>
      <c r="ID3" s="92"/>
      <c r="IE3" s="92"/>
      <c r="IF3" s="92"/>
      <c r="IG3" s="92"/>
      <c r="IH3" s="92"/>
      <c r="II3" s="92"/>
      <c r="IJ3" s="92"/>
      <c r="IK3" s="93"/>
      <c r="IL3" s="92"/>
      <c r="IM3" s="92"/>
      <c r="IN3" s="92"/>
      <c r="IO3" s="92"/>
      <c r="IP3" s="92"/>
      <c r="IQ3" s="92"/>
      <c r="IR3" s="92"/>
      <c r="IS3" s="92"/>
      <c r="IT3" s="92"/>
      <c r="IU3" s="92"/>
      <c r="IV3" s="92"/>
      <c r="IW3" s="93"/>
      <c r="IX3" s="92"/>
      <c r="IY3" s="92"/>
      <c r="IZ3" s="92"/>
      <c r="JA3" s="92"/>
      <c r="JB3" s="92"/>
      <c r="JC3" s="92"/>
      <c r="JD3" s="92"/>
      <c r="JE3" s="92"/>
      <c r="JF3" s="92"/>
      <c r="JG3" s="92"/>
      <c r="JH3" s="92"/>
      <c r="JI3" s="93"/>
      <c r="JJ3" s="92"/>
      <c r="JK3" s="92"/>
      <c r="JL3" s="92"/>
      <c r="JM3" s="92"/>
      <c r="JN3" s="92"/>
      <c r="JO3" s="92"/>
      <c r="JP3" s="92"/>
      <c r="JQ3" s="92"/>
      <c r="JR3" s="92"/>
      <c r="JS3" s="92"/>
      <c r="JT3" s="92"/>
      <c r="JU3" s="93"/>
      <c r="JV3" s="92"/>
      <c r="JW3" s="92"/>
      <c r="JX3" s="92"/>
      <c r="JY3" s="92"/>
      <c r="JZ3" s="92"/>
      <c r="KA3" s="92"/>
      <c r="KB3" s="92"/>
      <c r="KC3" s="92"/>
      <c r="KD3" s="92"/>
      <c r="KE3" s="92"/>
      <c r="KF3" s="92"/>
    </row>
    <row r="4" spans="1:292" ht="6" customHeight="1">
      <c r="A4" s="18"/>
      <c r="B4" s="20"/>
      <c r="C4" s="20"/>
      <c r="D4" s="20"/>
      <c r="E4" s="68"/>
      <c r="F4" s="20"/>
      <c r="G4" s="20"/>
      <c r="H4" s="20"/>
      <c r="I4" s="20"/>
      <c r="J4" s="20"/>
      <c r="K4" s="20"/>
      <c r="L4" s="20"/>
      <c r="M4" s="20"/>
      <c r="N4" s="20"/>
      <c r="O4" s="20"/>
      <c r="P4" s="20"/>
      <c r="Q4" s="68"/>
      <c r="R4" s="20"/>
      <c r="S4" s="20"/>
      <c r="T4" s="20"/>
      <c r="U4" s="20"/>
      <c r="V4" s="20"/>
      <c r="W4" s="20"/>
      <c r="X4" s="20"/>
      <c r="Y4" s="20"/>
      <c r="Z4" s="20"/>
      <c r="AA4" s="20"/>
      <c r="AB4" s="20"/>
      <c r="AC4" s="68"/>
      <c r="AD4" s="20"/>
      <c r="AE4" s="20"/>
      <c r="AF4" s="20"/>
      <c r="AG4" s="20"/>
      <c r="AH4" s="20"/>
      <c r="AI4" s="20"/>
      <c r="AJ4" s="20"/>
      <c r="AK4" s="20"/>
      <c r="AL4" s="20"/>
      <c r="AM4" s="20"/>
      <c r="AN4" s="20"/>
      <c r="AO4" s="68"/>
      <c r="AP4" s="20"/>
      <c r="AQ4" s="20"/>
      <c r="AR4" s="20"/>
      <c r="AS4" s="20"/>
      <c r="AT4" s="20"/>
      <c r="AU4" s="20"/>
      <c r="AV4" s="20"/>
      <c r="AW4" s="20"/>
      <c r="AX4" s="20"/>
      <c r="AY4" s="20"/>
      <c r="AZ4" s="20"/>
      <c r="BA4" s="68"/>
      <c r="BB4" s="20"/>
      <c r="BC4" s="20"/>
      <c r="BD4" s="20"/>
      <c r="BE4" s="20"/>
      <c r="BF4" s="20"/>
      <c r="BG4" s="20"/>
      <c r="BH4" s="20"/>
      <c r="BI4" s="20"/>
      <c r="BJ4" s="20"/>
      <c r="BK4" s="20"/>
      <c r="BL4" s="20"/>
      <c r="BM4" s="68"/>
      <c r="BN4" s="20"/>
      <c r="BO4" s="20"/>
      <c r="BP4" s="20"/>
      <c r="BQ4" s="20"/>
      <c r="BR4" s="20"/>
      <c r="BS4" s="20"/>
      <c r="BT4" s="20"/>
      <c r="BU4" s="20"/>
      <c r="BV4" s="20"/>
      <c r="BW4" s="20"/>
      <c r="BX4" s="20"/>
      <c r="BY4" s="68"/>
      <c r="BZ4" s="20"/>
      <c r="CA4" s="20"/>
      <c r="CB4" s="20"/>
      <c r="CC4" s="20"/>
      <c r="CD4" s="20"/>
      <c r="CE4" s="20"/>
      <c r="CF4" s="20"/>
      <c r="CG4" s="20"/>
      <c r="CH4" s="20"/>
      <c r="CI4" s="20"/>
      <c r="CJ4" s="20"/>
      <c r="CK4" s="68"/>
      <c r="CL4" s="20"/>
      <c r="CM4" s="20"/>
      <c r="CN4" s="20"/>
      <c r="CO4" s="20"/>
      <c r="CP4" s="20"/>
      <c r="CQ4" s="20"/>
      <c r="CR4" s="20"/>
      <c r="CS4" s="20"/>
      <c r="CT4" s="20"/>
      <c r="CU4" s="20"/>
      <c r="CV4" s="20"/>
      <c r="CW4" s="68"/>
      <c r="CX4" s="20"/>
      <c r="CY4" s="20"/>
      <c r="CZ4" s="20"/>
      <c r="DA4" s="20"/>
      <c r="DB4" s="20"/>
      <c r="DC4" s="20"/>
      <c r="DD4" s="20"/>
      <c r="DE4" s="20"/>
      <c r="DF4" s="20"/>
      <c r="DG4" s="20"/>
      <c r="DH4" s="20"/>
      <c r="DI4" s="68"/>
      <c r="DJ4" s="20"/>
      <c r="DK4" s="20"/>
      <c r="DL4" s="20"/>
      <c r="DM4" s="20"/>
      <c r="DN4" s="20"/>
      <c r="DO4" s="20"/>
      <c r="DP4" s="20"/>
      <c r="DQ4" s="20"/>
      <c r="DR4" s="20"/>
      <c r="DS4" s="20"/>
      <c r="DT4" s="20"/>
      <c r="DU4" s="68"/>
      <c r="DV4" s="20"/>
      <c r="DW4" s="20"/>
      <c r="DX4" s="20"/>
      <c r="DY4" s="20"/>
      <c r="DZ4" s="20"/>
      <c r="EA4" s="20"/>
      <c r="EB4" s="20"/>
      <c r="EC4" s="20"/>
      <c r="ED4" s="20"/>
      <c r="EE4" s="20"/>
      <c r="EF4" s="20"/>
      <c r="EG4" s="68"/>
      <c r="EH4" s="20"/>
      <c r="EI4" s="20"/>
      <c r="EJ4" s="20"/>
      <c r="EK4" s="20"/>
      <c r="EL4" s="20"/>
      <c r="EM4" s="20"/>
      <c r="EN4" s="20"/>
      <c r="EO4" s="20"/>
      <c r="EP4" s="20"/>
      <c r="EQ4" s="20"/>
      <c r="ER4" s="20"/>
      <c r="ES4" s="68"/>
      <c r="ET4" s="20"/>
      <c r="EU4" s="20"/>
      <c r="EV4" s="20"/>
      <c r="EW4" s="20"/>
      <c r="EX4" s="20"/>
      <c r="EY4" s="20"/>
      <c r="EZ4" s="20"/>
      <c r="FA4" s="20"/>
      <c r="FB4" s="20"/>
      <c r="FC4" s="20"/>
      <c r="FD4" s="20"/>
      <c r="FE4" s="68"/>
      <c r="FF4" s="20"/>
      <c r="FG4" s="20"/>
      <c r="FH4" s="20"/>
      <c r="FI4" s="20"/>
      <c r="FJ4" s="20"/>
      <c r="FK4" s="20"/>
      <c r="FL4" s="20"/>
      <c r="FM4" s="20"/>
      <c r="FN4" s="20"/>
      <c r="FO4" s="20"/>
      <c r="FP4" s="20"/>
      <c r="FQ4" s="68"/>
      <c r="FR4" s="20"/>
      <c r="FS4" s="20"/>
      <c r="FT4" s="20"/>
      <c r="FU4" s="20"/>
      <c r="FV4" s="20"/>
      <c r="FW4" s="20"/>
      <c r="FX4" s="20"/>
      <c r="FY4" s="20"/>
      <c r="FZ4" s="20"/>
      <c r="GA4" s="20"/>
      <c r="GB4" s="20"/>
      <c r="GC4" s="68"/>
      <c r="GD4" s="20"/>
      <c r="GE4" s="20"/>
      <c r="GF4" s="20"/>
      <c r="GG4" s="20"/>
      <c r="GH4" s="20"/>
      <c r="GI4" s="20"/>
      <c r="GJ4" s="20"/>
      <c r="GK4" s="20"/>
      <c r="GL4" s="20"/>
      <c r="GM4" s="20"/>
      <c r="GN4" s="20"/>
      <c r="GO4" s="68"/>
      <c r="GP4" s="20"/>
      <c r="GQ4" s="20"/>
      <c r="GR4" s="20"/>
      <c r="GS4" s="20"/>
      <c r="GT4" s="20"/>
      <c r="GU4" s="20"/>
      <c r="GV4" s="20"/>
      <c r="GW4" s="20"/>
      <c r="GX4" s="20"/>
      <c r="GY4" s="20"/>
      <c r="GZ4" s="20"/>
      <c r="HA4" s="68"/>
      <c r="HB4" s="20"/>
      <c r="HC4" s="20"/>
      <c r="HD4" s="20"/>
      <c r="HE4" s="20"/>
      <c r="HF4" s="20"/>
      <c r="HG4" s="20"/>
      <c r="HH4" s="20"/>
      <c r="HI4" s="20"/>
      <c r="HJ4" s="20"/>
      <c r="HK4" s="20"/>
      <c r="HL4" s="20"/>
      <c r="HM4" s="68"/>
      <c r="HN4" s="20"/>
      <c r="HO4" s="20"/>
      <c r="HP4" s="20"/>
      <c r="HQ4" s="20"/>
      <c r="HR4" s="20"/>
      <c r="HS4" s="20"/>
      <c r="HT4" s="20"/>
      <c r="HU4" s="20"/>
      <c r="HV4" s="20"/>
      <c r="HW4" s="20"/>
      <c r="HX4" s="20"/>
      <c r="HY4" s="68"/>
      <c r="HZ4" s="20"/>
      <c r="IA4" s="20"/>
      <c r="IB4" s="20"/>
      <c r="IC4" s="20"/>
      <c r="ID4" s="20"/>
      <c r="IE4" s="20"/>
      <c r="IF4" s="20"/>
      <c r="IG4" s="20"/>
      <c r="IH4" s="20"/>
      <c r="II4" s="20"/>
      <c r="IJ4" s="20"/>
      <c r="IK4" s="68"/>
      <c r="IL4" s="20"/>
      <c r="IM4" s="20"/>
      <c r="IN4" s="20"/>
      <c r="IO4" s="20"/>
      <c r="IP4" s="20"/>
      <c r="IQ4" s="20"/>
      <c r="IR4" s="20"/>
      <c r="IS4" s="20"/>
      <c r="IT4" s="20"/>
      <c r="IU4" s="20"/>
      <c r="IV4" s="20"/>
      <c r="IW4" s="68"/>
      <c r="IX4" s="20"/>
      <c r="IY4" s="20"/>
      <c r="IZ4" s="20"/>
      <c r="JA4" s="20"/>
      <c r="JB4" s="20"/>
      <c r="JC4" s="20"/>
      <c r="JD4" s="20"/>
      <c r="JE4" s="20"/>
      <c r="JF4" s="20"/>
      <c r="JG4" s="20"/>
      <c r="JH4" s="20"/>
      <c r="JI4" s="68"/>
      <c r="JJ4" s="20"/>
      <c r="JK4" s="20"/>
      <c r="JL4" s="20"/>
      <c r="JM4" s="20"/>
      <c r="JN4" s="20"/>
      <c r="JO4" s="20"/>
      <c r="JP4" s="20"/>
      <c r="JQ4" s="20"/>
      <c r="JR4" s="20"/>
      <c r="JS4" s="20"/>
      <c r="JT4" s="20"/>
      <c r="JU4" s="68"/>
      <c r="JV4" s="20"/>
      <c r="JW4" s="20"/>
      <c r="JX4" s="20"/>
      <c r="JY4" s="20"/>
      <c r="JZ4" s="20"/>
      <c r="KA4" s="20"/>
      <c r="KB4" s="20"/>
      <c r="KC4" s="20"/>
      <c r="KD4" s="20"/>
      <c r="KE4" s="20"/>
      <c r="KF4" s="20"/>
    </row>
    <row r="5" spans="1:292" ht="6" customHeight="1">
      <c r="A5" s="95"/>
      <c r="B5" s="20"/>
      <c r="C5" s="88"/>
      <c r="D5" s="88"/>
      <c r="E5" s="68"/>
      <c r="F5" s="88"/>
      <c r="G5" s="88"/>
      <c r="H5" s="88"/>
      <c r="I5" s="88"/>
      <c r="J5" s="88"/>
      <c r="K5" s="88"/>
      <c r="L5" s="88"/>
      <c r="M5" s="88"/>
      <c r="N5" s="88"/>
      <c r="O5" s="88"/>
      <c r="P5" s="88"/>
      <c r="Q5" s="68"/>
      <c r="R5" s="88"/>
      <c r="S5" s="88"/>
      <c r="T5" s="88"/>
      <c r="U5" s="88"/>
      <c r="V5" s="88"/>
      <c r="W5" s="88"/>
      <c r="X5" s="88"/>
      <c r="Y5" s="88"/>
      <c r="Z5" s="88"/>
      <c r="AA5" s="88"/>
      <c r="AB5" s="88"/>
      <c r="AC5" s="68"/>
      <c r="AD5" s="88"/>
      <c r="AE5" s="88"/>
      <c r="AF5" s="88"/>
      <c r="AG5" s="88"/>
      <c r="AH5" s="88"/>
      <c r="AI5" s="88"/>
      <c r="AJ5" s="88"/>
      <c r="AK5" s="88"/>
      <c r="AL5" s="88"/>
      <c r="AM5" s="88"/>
      <c r="AN5" s="88"/>
      <c r="AO5" s="68"/>
      <c r="AP5" s="88"/>
      <c r="AQ5" s="88"/>
      <c r="AR5" s="88"/>
      <c r="AS5" s="88"/>
      <c r="AT5" s="88"/>
      <c r="AU5" s="88"/>
      <c r="AV5" s="88"/>
      <c r="AW5" s="88"/>
      <c r="AX5" s="88"/>
      <c r="AY5" s="88"/>
      <c r="AZ5" s="88"/>
      <c r="BA5" s="68"/>
      <c r="BB5" s="88"/>
      <c r="BC5" s="88"/>
      <c r="BD5" s="88"/>
      <c r="BE5" s="88"/>
      <c r="BF5" s="88"/>
      <c r="BG5" s="88"/>
      <c r="BH5" s="88"/>
      <c r="BI5" s="88"/>
      <c r="BJ5" s="88"/>
      <c r="BK5" s="88"/>
      <c r="BL5" s="88"/>
      <c r="BM5" s="68"/>
      <c r="BN5" s="88"/>
      <c r="BO5" s="88"/>
      <c r="BP5" s="88"/>
      <c r="BQ5" s="88"/>
      <c r="BR5" s="88"/>
      <c r="BS5" s="88"/>
      <c r="BT5" s="88"/>
      <c r="BU5" s="88"/>
      <c r="BV5" s="88"/>
      <c r="BW5" s="88"/>
      <c r="BX5" s="88"/>
      <c r="BY5" s="68"/>
      <c r="BZ5" s="88"/>
      <c r="CA5" s="88"/>
      <c r="CB5" s="88"/>
      <c r="CC5" s="88"/>
      <c r="CD5" s="88"/>
      <c r="CE5" s="88"/>
      <c r="CF5" s="88"/>
      <c r="CG5" s="88"/>
      <c r="CH5" s="88"/>
      <c r="CI5" s="88"/>
      <c r="CJ5" s="88"/>
      <c r="CK5" s="68"/>
      <c r="CL5" s="88"/>
      <c r="CM5" s="88"/>
      <c r="CN5" s="88"/>
      <c r="CO5" s="88"/>
      <c r="CP5" s="88"/>
      <c r="CQ5" s="88"/>
      <c r="CR5" s="88"/>
      <c r="CS5" s="88"/>
      <c r="CT5" s="88"/>
      <c r="CU5" s="88"/>
      <c r="CV5" s="88"/>
      <c r="CW5" s="68"/>
      <c r="CX5" s="88"/>
      <c r="CY5" s="88"/>
      <c r="CZ5" s="88"/>
      <c r="DA5" s="88"/>
      <c r="DB5" s="88"/>
      <c r="DC5" s="88"/>
      <c r="DD5" s="88"/>
      <c r="DE5" s="88"/>
      <c r="DF5" s="88"/>
      <c r="DG5" s="88"/>
      <c r="DH5" s="88"/>
      <c r="DI5" s="68"/>
      <c r="DJ5" s="88"/>
      <c r="DK5" s="88"/>
      <c r="DL5" s="88"/>
      <c r="DM5" s="88"/>
      <c r="DN5" s="88"/>
      <c r="DO5" s="88"/>
      <c r="DP5" s="88"/>
      <c r="DQ5" s="88"/>
      <c r="DR5" s="88"/>
      <c r="DS5" s="88"/>
      <c r="DT5" s="88"/>
      <c r="DU5" s="68"/>
      <c r="DV5" s="88"/>
      <c r="DW5" s="88"/>
      <c r="DX5" s="88"/>
      <c r="DY5" s="88"/>
      <c r="DZ5" s="88"/>
      <c r="EA5" s="88"/>
      <c r="EB5" s="88"/>
      <c r="EC5" s="88"/>
      <c r="ED5" s="88"/>
      <c r="EE5" s="88"/>
      <c r="EF5" s="88"/>
      <c r="EG5" s="68"/>
      <c r="EH5" s="88"/>
      <c r="EI5" s="88"/>
      <c r="EJ5" s="88"/>
      <c r="EK5" s="88"/>
      <c r="EL5" s="88"/>
      <c r="EM5" s="88"/>
      <c r="EN5" s="88"/>
      <c r="EO5" s="88"/>
      <c r="EP5" s="88"/>
      <c r="EQ5" s="88"/>
      <c r="ER5" s="88"/>
      <c r="ES5" s="68"/>
      <c r="ET5" s="88"/>
      <c r="EU5" s="88"/>
      <c r="EV5" s="88"/>
      <c r="EW5" s="88"/>
      <c r="EX5" s="88"/>
      <c r="EY5" s="88"/>
      <c r="EZ5" s="88"/>
      <c r="FA5" s="88"/>
      <c r="FB5" s="88"/>
      <c r="FC5" s="88"/>
      <c r="FD5" s="88"/>
      <c r="FE5" s="68"/>
      <c r="FF5" s="88"/>
      <c r="FG5" s="88"/>
      <c r="FH5" s="88"/>
      <c r="FI5" s="88"/>
      <c r="FJ5" s="88"/>
      <c r="FK5" s="88"/>
      <c r="FL5" s="88"/>
      <c r="FM5" s="88"/>
      <c r="FN5" s="88"/>
      <c r="FO5" s="88"/>
      <c r="FP5" s="88"/>
      <c r="FQ5" s="68"/>
      <c r="FR5" s="88"/>
      <c r="FS5" s="88"/>
      <c r="FT5" s="88"/>
      <c r="FU5" s="88"/>
      <c r="FV5" s="88"/>
      <c r="FW5" s="88"/>
      <c r="FX5" s="88"/>
      <c r="FY5" s="88"/>
      <c r="FZ5" s="88"/>
      <c r="GA5" s="88"/>
      <c r="GB5" s="88"/>
      <c r="GC5" s="68"/>
      <c r="GD5" s="88"/>
      <c r="GE5" s="88"/>
      <c r="GF5" s="88"/>
      <c r="GG5" s="88"/>
      <c r="GH5" s="88"/>
      <c r="GI5" s="88"/>
      <c r="GJ5" s="88"/>
      <c r="GK5" s="88"/>
      <c r="GL5" s="88"/>
      <c r="GM5" s="88"/>
      <c r="GN5" s="88"/>
      <c r="GO5" s="68"/>
      <c r="GP5" s="88"/>
      <c r="GQ5" s="88"/>
      <c r="GR5" s="88"/>
      <c r="GS5" s="88"/>
      <c r="GT5" s="88"/>
      <c r="GU5" s="88"/>
      <c r="GV5" s="88"/>
      <c r="GW5" s="88"/>
      <c r="GX5" s="88"/>
      <c r="GY5" s="88"/>
      <c r="GZ5" s="88"/>
      <c r="HA5" s="68"/>
      <c r="HB5" s="88"/>
      <c r="HC5" s="88"/>
      <c r="HD5" s="88"/>
      <c r="HE5" s="88"/>
      <c r="HF5" s="88"/>
      <c r="HG5" s="88"/>
      <c r="HH5" s="88"/>
      <c r="HI5" s="88"/>
      <c r="HJ5" s="88"/>
      <c r="HK5" s="88"/>
      <c r="HL5" s="88"/>
      <c r="HM5" s="68"/>
      <c r="HN5" s="88"/>
      <c r="HO5" s="88"/>
      <c r="HP5" s="88"/>
      <c r="HQ5" s="88"/>
      <c r="HR5" s="88"/>
      <c r="HS5" s="88"/>
      <c r="HT5" s="88"/>
      <c r="HU5" s="88"/>
      <c r="HV5" s="88"/>
      <c r="HW5" s="88"/>
      <c r="HX5" s="88"/>
      <c r="HY5" s="68"/>
      <c r="HZ5" s="88"/>
      <c r="IA5" s="88"/>
      <c r="IB5" s="88"/>
      <c r="IC5" s="88"/>
      <c r="ID5" s="88"/>
      <c r="IE5" s="88"/>
      <c r="IF5" s="88"/>
      <c r="IG5" s="88"/>
      <c r="IH5" s="88"/>
      <c r="II5" s="88"/>
      <c r="IJ5" s="88"/>
      <c r="IK5" s="68"/>
      <c r="IL5" s="88"/>
      <c r="IM5" s="88"/>
      <c r="IN5" s="88"/>
      <c r="IO5" s="88"/>
      <c r="IP5" s="88"/>
      <c r="IQ5" s="88"/>
      <c r="IR5" s="88"/>
      <c r="IS5" s="88"/>
      <c r="IT5" s="88"/>
      <c r="IU5" s="88"/>
      <c r="IV5" s="88"/>
      <c r="IW5" s="68"/>
      <c r="IX5" s="88"/>
      <c r="IY5" s="88"/>
      <c r="IZ5" s="88"/>
      <c r="JA5" s="88"/>
      <c r="JB5" s="88"/>
      <c r="JC5" s="88"/>
      <c r="JD5" s="88"/>
      <c r="JE5" s="88"/>
      <c r="JF5" s="88"/>
      <c r="JG5" s="88"/>
      <c r="JH5" s="88"/>
      <c r="JI5" s="68"/>
      <c r="JJ5" s="88"/>
      <c r="JK5" s="88"/>
      <c r="JL5" s="88"/>
      <c r="JM5" s="88"/>
      <c r="JN5" s="88"/>
      <c r="JO5" s="88"/>
      <c r="JP5" s="88"/>
      <c r="JQ5" s="88"/>
      <c r="JR5" s="88"/>
      <c r="JS5" s="88"/>
      <c r="JT5" s="88"/>
      <c r="JU5" s="68"/>
      <c r="JV5" s="88"/>
      <c r="JW5" s="88"/>
      <c r="JX5" s="88"/>
      <c r="JY5" s="88"/>
      <c r="JZ5" s="88"/>
      <c r="KA5" s="88"/>
      <c r="KB5" s="88"/>
      <c r="KC5" s="88"/>
      <c r="KD5" s="88"/>
      <c r="KE5" s="88"/>
      <c r="KF5" s="88"/>
    </row>
    <row r="6" spans="1:292" ht="6" customHeight="1">
      <c r="A6" s="95"/>
      <c r="B6" s="20"/>
      <c r="C6" s="88"/>
      <c r="D6" s="88"/>
      <c r="E6" s="68"/>
      <c r="F6" s="88"/>
      <c r="G6" s="88"/>
      <c r="H6" s="88"/>
      <c r="I6" s="88"/>
      <c r="J6" s="88"/>
      <c r="K6" s="88"/>
      <c r="L6" s="88"/>
      <c r="M6" s="88"/>
      <c r="N6" s="88"/>
      <c r="O6" s="88"/>
      <c r="P6" s="88"/>
      <c r="Q6" s="68"/>
      <c r="R6" s="88"/>
      <c r="S6" s="88"/>
      <c r="T6" s="88"/>
      <c r="U6" s="88"/>
      <c r="V6" s="88"/>
      <c r="W6" s="88"/>
      <c r="X6" s="88"/>
      <c r="Y6" s="88"/>
      <c r="Z6" s="88"/>
      <c r="AA6" s="88"/>
      <c r="AB6" s="88"/>
      <c r="AC6" s="68"/>
      <c r="AD6" s="88"/>
      <c r="AE6" s="88"/>
      <c r="AF6" s="88"/>
      <c r="AG6" s="88"/>
      <c r="AH6" s="88"/>
      <c r="AI6" s="88"/>
      <c r="AJ6" s="88"/>
      <c r="AK6" s="88"/>
      <c r="AL6" s="88"/>
      <c r="AM6" s="88"/>
      <c r="AN6" s="88"/>
      <c r="AO6" s="68"/>
      <c r="AP6" s="88"/>
      <c r="AQ6" s="88"/>
      <c r="AR6" s="88"/>
      <c r="AS6" s="88"/>
      <c r="AT6" s="88"/>
      <c r="AU6" s="88"/>
      <c r="AV6" s="88"/>
      <c r="AW6" s="88"/>
      <c r="AX6" s="88"/>
      <c r="AY6" s="88"/>
      <c r="AZ6" s="88"/>
      <c r="BA6" s="68"/>
      <c r="BB6" s="88"/>
      <c r="BC6" s="88"/>
      <c r="BD6" s="88"/>
      <c r="BE6" s="88"/>
      <c r="BF6" s="88"/>
      <c r="BG6" s="88"/>
      <c r="BH6" s="88"/>
      <c r="BI6" s="88"/>
      <c r="BJ6" s="88"/>
      <c r="BK6" s="88"/>
      <c r="BL6" s="88"/>
      <c r="BM6" s="68"/>
      <c r="BN6" s="88"/>
      <c r="BO6" s="88"/>
      <c r="BP6" s="88"/>
      <c r="BQ6" s="88"/>
      <c r="BR6" s="88"/>
      <c r="BS6" s="88"/>
      <c r="BT6" s="88"/>
      <c r="BU6" s="88"/>
      <c r="BV6" s="88"/>
      <c r="BW6" s="88"/>
      <c r="BX6" s="88"/>
      <c r="BY6" s="68"/>
      <c r="BZ6" s="88"/>
      <c r="CA6" s="88"/>
      <c r="CB6" s="88"/>
      <c r="CC6" s="88"/>
      <c r="CD6" s="88"/>
      <c r="CE6" s="88"/>
      <c r="CF6" s="88"/>
      <c r="CG6" s="88"/>
      <c r="CH6" s="88"/>
      <c r="CI6" s="88"/>
      <c r="CJ6" s="88"/>
      <c r="CK6" s="68"/>
      <c r="CL6" s="88"/>
      <c r="CM6" s="88"/>
      <c r="CN6" s="88"/>
      <c r="CO6" s="88"/>
      <c r="CP6" s="88"/>
      <c r="CQ6" s="88"/>
      <c r="CR6" s="88"/>
      <c r="CS6" s="88"/>
      <c r="CT6" s="88"/>
      <c r="CU6" s="88"/>
      <c r="CV6" s="88"/>
      <c r="CW6" s="68"/>
      <c r="CX6" s="88"/>
      <c r="CY6" s="88"/>
      <c r="CZ6" s="88"/>
      <c r="DA6" s="88"/>
      <c r="DB6" s="88"/>
      <c r="DC6" s="88"/>
      <c r="DD6" s="88"/>
      <c r="DE6" s="88"/>
      <c r="DF6" s="88"/>
      <c r="DG6" s="88"/>
      <c r="DH6" s="88"/>
      <c r="DI6" s="68"/>
      <c r="DJ6" s="88"/>
      <c r="DK6" s="88"/>
      <c r="DL6" s="88"/>
      <c r="DM6" s="88"/>
      <c r="DN6" s="88"/>
      <c r="DO6" s="88"/>
      <c r="DP6" s="88"/>
      <c r="DQ6" s="88"/>
      <c r="DR6" s="88"/>
      <c r="DS6" s="88"/>
      <c r="DT6" s="88"/>
      <c r="DU6" s="68"/>
      <c r="DV6" s="88"/>
      <c r="DW6" s="88"/>
      <c r="DX6" s="88"/>
      <c r="DY6" s="88"/>
      <c r="DZ6" s="88"/>
      <c r="EA6" s="88"/>
      <c r="EB6" s="88"/>
      <c r="EC6" s="88"/>
      <c r="ED6" s="88"/>
      <c r="EE6" s="88"/>
      <c r="EF6" s="88"/>
      <c r="EG6" s="68"/>
      <c r="EH6" s="88"/>
      <c r="EI6" s="88"/>
      <c r="EJ6" s="88"/>
      <c r="EK6" s="88"/>
      <c r="EL6" s="88"/>
      <c r="EM6" s="88"/>
      <c r="EN6" s="88"/>
      <c r="EO6" s="88"/>
      <c r="EP6" s="88"/>
      <c r="EQ6" s="88"/>
      <c r="ER6" s="88"/>
      <c r="ES6" s="68"/>
      <c r="ET6" s="88"/>
      <c r="EU6" s="88"/>
      <c r="EV6" s="88"/>
      <c r="EW6" s="88"/>
      <c r="EX6" s="88"/>
      <c r="EY6" s="88"/>
      <c r="EZ6" s="88"/>
      <c r="FA6" s="88"/>
      <c r="FB6" s="88"/>
      <c r="FC6" s="88"/>
      <c r="FD6" s="88"/>
      <c r="FE6" s="68"/>
      <c r="FF6" s="88"/>
      <c r="FG6" s="88"/>
      <c r="FH6" s="88"/>
      <c r="FI6" s="88"/>
      <c r="FJ6" s="88"/>
      <c r="FK6" s="88"/>
      <c r="FL6" s="88"/>
      <c r="FM6" s="88"/>
      <c r="FN6" s="88"/>
      <c r="FO6" s="88"/>
      <c r="FP6" s="88"/>
      <c r="FQ6" s="68"/>
      <c r="FR6" s="88"/>
      <c r="FS6" s="88"/>
      <c r="FT6" s="88"/>
      <c r="FU6" s="88"/>
      <c r="FV6" s="88"/>
      <c r="FW6" s="88"/>
      <c r="FX6" s="88"/>
      <c r="FY6" s="88"/>
      <c r="FZ6" s="88"/>
      <c r="GA6" s="88"/>
      <c r="GB6" s="88"/>
      <c r="GC6" s="68"/>
      <c r="GD6" s="88"/>
      <c r="GE6" s="88"/>
      <c r="GF6" s="88"/>
      <c r="GG6" s="88"/>
      <c r="GH6" s="88"/>
      <c r="GI6" s="88"/>
      <c r="GJ6" s="88"/>
      <c r="GK6" s="88"/>
      <c r="GL6" s="88"/>
      <c r="GM6" s="88"/>
      <c r="GN6" s="88"/>
      <c r="GO6" s="68"/>
      <c r="GP6" s="88"/>
      <c r="GQ6" s="88"/>
      <c r="GR6" s="88"/>
      <c r="GS6" s="88"/>
      <c r="GT6" s="88"/>
      <c r="GU6" s="88"/>
      <c r="GV6" s="88"/>
      <c r="GW6" s="88"/>
      <c r="GX6" s="88"/>
      <c r="GY6" s="88"/>
      <c r="GZ6" s="88"/>
      <c r="HA6" s="68"/>
      <c r="HB6" s="88"/>
      <c r="HC6" s="88"/>
      <c r="HD6" s="88"/>
      <c r="HE6" s="88"/>
      <c r="HF6" s="88"/>
      <c r="HG6" s="88"/>
      <c r="HH6" s="88"/>
      <c r="HI6" s="88"/>
      <c r="HJ6" s="88"/>
      <c r="HK6" s="88"/>
      <c r="HL6" s="88"/>
      <c r="HM6" s="68"/>
      <c r="HN6" s="88"/>
      <c r="HO6" s="88"/>
      <c r="HP6" s="88"/>
      <c r="HQ6" s="88"/>
      <c r="HR6" s="88"/>
      <c r="HS6" s="88"/>
      <c r="HT6" s="88"/>
      <c r="HU6" s="88"/>
      <c r="HV6" s="88"/>
      <c r="HW6" s="88"/>
      <c r="HX6" s="88"/>
      <c r="HY6" s="68"/>
      <c r="HZ6" s="88"/>
      <c r="IA6" s="88"/>
      <c r="IB6" s="88"/>
      <c r="IC6" s="88"/>
      <c r="ID6" s="88"/>
      <c r="IE6" s="88"/>
      <c r="IF6" s="88"/>
      <c r="IG6" s="88"/>
      <c r="IH6" s="88"/>
      <c r="II6" s="88"/>
      <c r="IJ6" s="88"/>
      <c r="IK6" s="68"/>
      <c r="IL6" s="88"/>
      <c r="IM6" s="88"/>
      <c r="IN6" s="88"/>
      <c r="IO6" s="88"/>
      <c r="IP6" s="88"/>
      <c r="IQ6" s="88"/>
      <c r="IR6" s="88"/>
      <c r="IS6" s="88"/>
      <c r="IT6" s="88"/>
      <c r="IU6" s="88"/>
      <c r="IV6" s="88"/>
      <c r="IW6" s="68"/>
      <c r="IX6" s="88"/>
      <c r="IY6" s="88"/>
      <c r="IZ6" s="88"/>
      <c r="JA6" s="88"/>
      <c r="JB6" s="88"/>
      <c r="JC6" s="88"/>
      <c r="JD6" s="88"/>
      <c r="JE6" s="88"/>
      <c r="JF6" s="88"/>
      <c r="JG6" s="88"/>
      <c r="JH6" s="88"/>
      <c r="JI6" s="68"/>
      <c r="JJ6" s="88"/>
      <c r="JK6" s="88"/>
      <c r="JL6" s="88"/>
      <c r="JM6" s="88"/>
      <c r="JN6" s="88"/>
      <c r="JO6" s="88"/>
      <c r="JP6" s="88"/>
      <c r="JQ6" s="88"/>
      <c r="JR6" s="88"/>
      <c r="JS6" s="88"/>
      <c r="JT6" s="88"/>
      <c r="JU6" s="68"/>
      <c r="JV6" s="88"/>
      <c r="JW6" s="88"/>
      <c r="JX6" s="88"/>
      <c r="JY6" s="88"/>
      <c r="JZ6" s="88"/>
      <c r="KA6" s="88"/>
      <c r="KB6" s="88"/>
      <c r="KC6" s="88"/>
      <c r="KD6" s="88"/>
      <c r="KE6" s="88"/>
      <c r="KF6" s="88"/>
    </row>
    <row r="7" spans="1:292" ht="6" customHeight="1">
      <c r="A7" s="95"/>
      <c r="B7" s="20"/>
      <c r="C7" s="88"/>
      <c r="D7" s="88"/>
      <c r="E7" s="68"/>
      <c r="F7" s="88"/>
      <c r="G7" s="88"/>
      <c r="H7" s="88"/>
      <c r="I7" s="88"/>
      <c r="J7" s="88"/>
      <c r="K7" s="88"/>
      <c r="L7" s="88"/>
      <c r="M7" s="88"/>
      <c r="N7" s="88"/>
      <c r="O7" s="88"/>
      <c r="P7" s="88"/>
      <c r="Q7" s="68"/>
      <c r="R7" s="88"/>
      <c r="S7" s="88"/>
      <c r="T7" s="88"/>
      <c r="U7" s="88"/>
      <c r="V7" s="88"/>
      <c r="W7" s="88"/>
      <c r="X7" s="88"/>
      <c r="Y7" s="88"/>
      <c r="Z7" s="88"/>
      <c r="AA7" s="88"/>
      <c r="AB7" s="88"/>
      <c r="AC7" s="68"/>
      <c r="AD7" s="88"/>
      <c r="AE7" s="88"/>
      <c r="AF7" s="88"/>
      <c r="AG7" s="88"/>
      <c r="AH7" s="88"/>
      <c r="AI7" s="88"/>
      <c r="AJ7" s="88"/>
      <c r="AK7" s="88"/>
      <c r="AL7" s="88"/>
      <c r="AM7" s="88"/>
      <c r="AN7" s="88"/>
      <c r="AO7" s="68"/>
      <c r="AP7" s="88"/>
      <c r="AQ7" s="88"/>
      <c r="AR7" s="88"/>
      <c r="AS7" s="88"/>
      <c r="AT7" s="88"/>
      <c r="AU7" s="88"/>
      <c r="AV7" s="88"/>
      <c r="AW7" s="88"/>
      <c r="AX7" s="88"/>
      <c r="AY7" s="88"/>
      <c r="AZ7" s="88"/>
      <c r="BA7" s="68"/>
      <c r="BB7" s="88"/>
      <c r="BC7" s="88"/>
      <c r="BD7" s="88"/>
      <c r="BE7" s="88"/>
      <c r="BF7" s="88"/>
      <c r="BG7" s="88"/>
      <c r="BH7" s="88"/>
      <c r="BI7" s="88"/>
      <c r="BJ7" s="88"/>
      <c r="BK7" s="88"/>
      <c r="BL7" s="88"/>
      <c r="BM7" s="68"/>
      <c r="BN7" s="88"/>
      <c r="BO7" s="88"/>
      <c r="BP7" s="88"/>
      <c r="BQ7" s="88"/>
      <c r="BR7" s="88"/>
      <c r="BS7" s="88"/>
      <c r="BT7" s="88"/>
      <c r="BU7" s="88"/>
      <c r="BV7" s="88"/>
      <c r="BW7" s="88"/>
      <c r="BX7" s="88"/>
      <c r="BY7" s="68"/>
      <c r="BZ7" s="88"/>
      <c r="CA7" s="88"/>
      <c r="CB7" s="88"/>
      <c r="CC7" s="88"/>
      <c r="CD7" s="88"/>
      <c r="CE7" s="88"/>
      <c r="CF7" s="88"/>
      <c r="CG7" s="88"/>
      <c r="CH7" s="88"/>
      <c r="CI7" s="88"/>
      <c r="CJ7" s="88"/>
      <c r="CK7" s="68"/>
      <c r="CL7" s="88"/>
      <c r="CM7" s="88"/>
      <c r="CN7" s="88"/>
      <c r="CO7" s="88"/>
      <c r="CP7" s="88"/>
      <c r="CQ7" s="88"/>
      <c r="CR7" s="88"/>
      <c r="CS7" s="88"/>
      <c r="CT7" s="88"/>
      <c r="CU7" s="88"/>
      <c r="CV7" s="88"/>
      <c r="CW7" s="68"/>
      <c r="CX7" s="88"/>
      <c r="CY7" s="88"/>
      <c r="CZ7" s="88"/>
      <c r="DA7" s="88"/>
      <c r="DB7" s="88"/>
      <c r="DC7" s="88"/>
      <c r="DD7" s="88"/>
      <c r="DE7" s="88"/>
      <c r="DF7" s="88"/>
      <c r="DG7" s="88"/>
      <c r="DH7" s="88"/>
      <c r="DI7" s="68"/>
      <c r="DJ7" s="88"/>
      <c r="DK7" s="88"/>
      <c r="DL7" s="88"/>
      <c r="DM7" s="88"/>
      <c r="DN7" s="88"/>
      <c r="DO7" s="88"/>
      <c r="DP7" s="88"/>
      <c r="DQ7" s="88"/>
      <c r="DR7" s="88"/>
      <c r="DS7" s="88"/>
      <c r="DT7" s="88"/>
      <c r="DU7" s="68"/>
      <c r="DV7" s="88"/>
      <c r="DW7" s="88"/>
      <c r="DX7" s="88"/>
      <c r="DY7" s="88"/>
      <c r="DZ7" s="88"/>
      <c r="EA7" s="88"/>
      <c r="EB7" s="88"/>
      <c r="EC7" s="88"/>
      <c r="ED7" s="88"/>
      <c r="EE7" s="88"/>
      <c r="EF7" s="88"/>
      <c r="EG7" s="68"/>
      <c r="EH7" s="88"/>
      <c r="EI7" s="88"/>
      <c r="EJ7" s="88"/>
      <c r="EK7" s="88"/>
      <c r="EL7" s="88"/>
      <c r="EM7" s="88"/>
      <c r="EN7" s="88"/>
      <c r="EO7" s="88"/>
      <c r="EP7" s="88"/>
      <c r="EQ7" s="88"/>
      <c r="ER7" s="88"/>
      <c r="ES7" s="68"/>
      <c r="ET7" s="88"/>
      <c r="EU7" s="88"/>
      <c r="EV7" s="88"/>
      <c r="EW7" s="88"/>
      <c r="EX7" s="88"/>
      <c r="EY7" s="88"/>
      <c r="EZ7" s="88"/>
      <c r="FA7" s="88"/>
      <c r="FB7" s="88"/>
      <c r="FC7" s="88"/>
      <c r="FD7" s="88"/>
      <c r="FE7" s="68"/>
      <c r="FF7" s="88"/>
      <c r="FG7" s="88"/>
      <c r="FH7" s="88"/>
      <c r="FI7" s="88"/>
      <c r="FJ7" s="88"/>
      <c r="FK7" s="88"/>
      <c r="FL7" s="88"/>
      <c r="FM7" s="88"/>
      <c r="FN7" s="88"/>
      <c r="FO7" s="88"/>
      <c r="FP7" s="88"/>
      <c r="FQ7" s="68"/>
      <c r="FR7" s="88"/>
      <c r="FS7" s="88"/>
      <c r="FT7" s="88"/>
      <c r="FU7" s="88"/>
      <c r="FV7" s="88"/>
      <c r="FW7" s="88"/>
      <c r="FX7" s="88"/>
      <c r="FY7" s="88"/>
      <c r="FZ7" s="88"/>
      <c r="GA7" s="88"/>
      <c r="GB7" s="88"/>
      <c r="GC7" s="68"/>
      <c r="GD7" s="88"/>
      <c r="GE7" s="88"/>
      <c r="GF7" s="88"/>
      <c r="GG7" s="88"/>
      <c r="GH7" s="88"/>
      <c r="GI7" s="88"/>
      <c r="GJ7" s="88"/>
      <c r="GK7" s="88"/>
      <c r="GL7" s="88"/>
      <c r="GM7" s="88"/>
      <c r="GN7" s="88"/>
      <c r="GO7" s="68"/>
      <c r="GP7" s="88"/>
      <c r="GQ7" s="88"/>
      <c r="GR7" s="88"/>
      <c r="GS7" s="88"/>
      <c r="GT7" s="88"/>
      <c r="GU7" s="88"/>
      <c r="GV7" s="88"/>
      <c r="GW7" s="88"/>
      <c r="GX7" s="88"/>
      <c r="GY7" s="88"/>
      <c r="GZ7" s="88"/>
      <c r="HA7" s="68"/>
      <c r="HB7" s="88"/>
      <c r="HC7" s="88"/>
      <c r="HD7" s="88"/>
      <c r="HE7" s="88"/>
      <c r="HF7" s="88"/>
      <c r="HG7" s="88"/>
      <c r="HH7" s="88"/>
      <c r="HI7" s="88"/>
      <c r="HJ7" s="88"/>
      <c r="HK7" s="88"/>
      <c r="HL7" s="88"/>
      <c r="HM7" s="68"/>
      <c r="HN7" s="88"/>
      <c r="HO7" s="88"/>
      <c r="HP7" s="88"/>
      <c r="HQ7" s="88"/>
      <c r="HR7" s="88"/>
      <c r="HS7" s="88"/>
      <c r="HT7" s="88"/>
      <c r="HU7" s="88"/>
      <c r="HV7" s="88"/>
      <c r="HW7" s="88"/>
      <c r="HX7" s="88"/>
      <c r="HY7" s="68"/>
      <c r="HZ7" s="88"/>
      <c r="IA7" s="88"/>
      <c r="IB7" s="88"/>
      <c r="IC7" s="88"/>
      <c r="ID7" s="88"/>
      <c r="IE7" s="88"/>
      <c r="IF7" s="88"/>
      <c r="IG7" s="88"/>
      <c r="IH7" s="88"/>
      <c r="II7" s="88"/>
      <c r="IJ7" s="88"/>
      <c r="IK7" s="68"/>
      <c r="IL7" s="88"/>
      <c r="IM7" s="88"/>
      <c r="IN7" s="88"/>
      <c r="IO7" s="88"/>
      <c r="IP7" s="88"/>
      <c r="IQ7" s="88"/>
      <c r="IR7" s="88"/>
      <c r="IS7" s="88"/>
      <c r="IT7" s="88"/>
      <c r="IU7" s="88"/>
      <c r="IV7" s="88"/>
      <c r="IW7" s="68"/>
      <c r="IX7" s="88"/>
      <c r="IY7" s="88"/>
      <c r="IZ7" s="88"/>
      <c r="JA7" s="88"/>
      <c r="JB7" s="88"/>
      <c r="JC7" s="88"/>
      <c r="JD7" s="88"/>
      <c r="JE7" s="88"/>
      <c r="JF7" s="88"/>
      <c r="JG7" s="88"/>
      <c r="JH7" s="88"/>
      <c r="JI7" s="68"/>
      <c r="JJ7" s="88"/>
      <c r="JK7" s="88"/>
      <c r="JL7" s="88"/>
      <c r="JM7" s="88"/>
      <c r="JN7" s="88"/>
      <c r="JO7" s="88"/>
      <c r="JP7" s="88"/>
      <c r="JQ7" s="88"/>
      <c r="JR7" s="88"/>
      <c r="JS7" s="88"/>
      <c r="JT7" s="88"/>
      <c r="JU7" s="68"/>
      <c r="JV7" s="88"/>
      <c r="JW7" s="88"/>
      <c r="JX7" s="88"/>
      <c r="JY7" s="88"/>
      <c r="JZ7" s="88"/>
      <c r="KA7" s="88"/>
      <c r="KB7" s="88"/>
      <c r="KC7" s="88"/>
      <c r="KD7" s="88"/>
      <c r="KE7" s="88"/>
      <c r="KF7" s="88"/>
    </row>
    <row r="8" spans="1:292" ht="6" customHeight="1">
      <c r="A8" s="95"/>
      <c r="B8" s="20"/>
      <c r="C8" s="88"/>
      <c r="D8" s="88"/>
      <c r="E8" s="68"/>
      <c r="F8" s="88"/>
      <c r="G8" s="88"/>
      <c r="H8" s="88"/>
      <c r="I8" s="88"/>
      <c r="J8" s="88"/>
      <c r="K8" s="88"/>
      <c r="L8" s="88"/>
      <c r="M8" s="88"/>
      <c r="N8" s="88"/>
      <c r="O8" s="88"/>
      <c r="P8" s="88"/>
      <c r="Q8" s="68"/>
      <c r="R8" s="88"/>
      <c r="S8" s="88"/>
      <c r="T8" s="88"/>
      <c r="U8" s="88"/>
      <c r="V8" s="88"/>
      <c r="W8" s="88"/>
      <c r="X8" s="88"/>
      <c r="Y8" s="88"/>
      <c r="Z8" s="88"/>
      <c r="AA8" s="88"/>
      <c r="AB8" s="88"/>
      <c r="AC8" s="68"/>
      <c r="AD8" s="88"/>
      <c r="AE8" s="88"/>
      <c r="AF8" s="88"/>
      <c r="AG8" s="88"/>
      <c r="AH8" s="88"/>
      <c r="AI8" s="88"/>
      <c r="AJ8" s="88"/>
      <c r="AK8" s="88"/>
      <c r="AL8" s="88"/>
      <c r="AM8" s="88"/>
      <c r="AN8" s="88"/>
      <c r="AO8" s="68"/>
      <c r="AP8" s="88"/>
      <c r="AQ8" s="88"/>
      <c r="AR8" s="88"/>
      <c r="AS8" s="88"/>
      <c r="AT8" s="88"/>
      <c r="AU8" s="88"/>
      <c r="AV8" s="88"/>
      <c r="AW8" s="88"/>
      <c r="AX8" s="88"/>
      <c r="AY8" s="88"/>
      <c r="AZ8" s="88"/>
      <c r="BA8" s="68"/>
      <c r="BB8" s="88"/>
      <c r="BC8" s="88"/>
      <c r="BD8" s="88"/>
      <c r="BE8" s="88"/>
      <c r="BF8" s="88"/>
      <c r="BG8" s="88"/>
      <c r="BH8" s="88"/>
      <c r="BI8" s="88"/>
      <c r="BJ8" s="88"/>
      <c r="BK8" s="88"/>
      <c r="BL8" s="88"/>
      <c r="BM8" s="68"/>
      <c r="BN8" s="88"/>
      <c r="BO8" s="88"/>
      <c r="BP8" s="88"/>
      <c r="BQ8" s="88"/>
      <c r="BR8" s="88"/>
      <c r="BS8" s="88"/>
      <c r="BT8" s="88"/>
      <c r="BU8" s="88"/>
      <c r="BV8" s="88"/>
      <c r="BW8" s="88"/>
      <c r="BX8" s="88"/>
      <c r="BY8" s="68"/>
      <c r="BZ8" s="88"/>
      <c r="CA8" s="88"/>
      <c r="CB8" s="88"/>
      <c r="CC8" s="88"/>
      <c r="CD8" s="88"/>
      <c r="CE8" s="88"/>
      <c r="CF8" s="88"/>
      <c r="CG8" s="88"/>
      <c r="CH8" s="88"/>
      <c r="CI8" s="88"/>
      <c r="CJ8" s="88"/>
      <c r="CK8" s="68"/>
      <c r="CL8" s="88"/>
      <c r="CM8" s="88"/>
      <c r="CN8" s="88"/>
      <c r="CO8" s="88"/>
      <c r="CP8" s="88"/>
      <c r="CQ8" s="88"/>
      <c r="CR8" s="88"/>
      <c r="CS8" s="88"/>
      <c r="CT8" s="88"/>
      <c r="CU8" s="88"/>
      <c r="CV8" s="88"/>
      <c r="CW8" s="68"/>
      <c r="CX8" s="88"/>
      <c r="CY8" s="88"/>
      <c r="CZ8" s="88"/>
      <c r="DA8" s="88"/>
      <c r="DB8" s="88"/>
      <c r="DC8" s="88"/>
      <c r="DD8" s="88"/>
      <c r="DE8" s="88"/>
      <c r="DF8" s="88"/>
      <c r="DG8" s="88"/>
      <c r="DH8" s="88"/>
      <c r="DI8" s="68"/>
      <c r="DJ8" s="88"/>
      <c r="DK8" s="88"/>
      <c r="DL8" s="88"/>
      <c r="DM8" s="88"/>
      <c r="DN8" s="88"/>
      <c r="DO8" s="88"/>
      <c r="DP8" s="88"/>
      <c r="DQ8" s="88"/>
      <c r="DR8" s="88"/>
      <c r="DS8" s="88"/>
      <c r="DT8" s="88"/>
      <c r="DU8" s="68"/>
      <c r="DV8" s="88"/>
      <c r="DW8" s="88"/>
      <c r="DX8" s="88"/>
      <c r="DY8" s="88"/>
      <c r="DZ8" s="88"/>
      <c r="EA8" s="88"/>
      <c r="EB8" s="88"/>
      <c r="EC8" s="88"/>
      <c r="ED8" s="88"/>
      <c r="EE8" s="88"/>
      <c r="EF8" s="88"/>
      <c r="EG8" s="68"/>
      <c r="EH8" s="88"/>
      <c r="EI8" s="88"/>
      <c r="EJ8" s="88"/>
      <c r="EK8" s="88"/>
      <c r="EL8" s="88"/>
      <c r="EM8" s="88"/>
      <c r="EN8" s="88"/>
      <c r="EO8" s="88"/>
      <c r="EP8" s="88"/>
      <c r="EQ8" s="88"/>
      <c r="ER8" s="88"/>
      <c r="ES8" s="68"/>
      <c r="ET8" s="88"/>
      <c r="EU8" s="88"/>
      <c r="EV8" s="88"/>
      <c r="EW8" s="88"/>
      <c r="EX8" s="88"/>
      <c r="EY8" s="88"/>
      <c r="EZ8" s="88"/>
      <c r="FA8" s="88"/>
      <c r="FB8" s="88"/>
      <c r="FC8" s="88"/>
      <c r="FD8" s="88"/>
      <c r="FE8" s="68"/>
      <c r="FF8" s="88"/>
      <c r="FG8" s="88"/>
      <c r="FH8" s="88"/>
      <c r="FI8" s="88"/>
      <c r="FJ8" s="88"/>
      <c r="FK8" s="88"/>
      <c r="FL8" s="88"/>
      <c r="FM8" s="88"/>
      <c r="FN8" s="88"/>
      <c r="FO8" s="88"/>
      <c r="FP8" s="88"/>
      <c r="FQ8" s="68"/>
      <c r="FR8" s="88"/>
      <c r="FS8" s="88"/>
      <c r="FT8" s="88"/>
      <c r="FU8" s="88"/>
      <c r="FV8" s="88"/>
      <c r="FW8" s="88"/>
      <c r="FX8" s="88"/>
      <c r="FY8" s="88"/>
      <c r="FZ8" s="88"/>
      <c r="GA8" s="88"/>
      <c r="GB8" s="88"/>
      <c r="GC8" s="68"/>
      <c r="GD8" s="88"/>
      <c r="GE8" s="88"/>
      <c r="GF8" s="88"/>
      <c r="GG8" s="88"/>
      <c r="GH8" s="88"/>
      <c r="GI8" s="88"/>
      <c r="GJ8" s="88"/>
      <c r="GK8" s="88"/>
      <c r="GL8" s="88"/>
      <c r="GM8" s="88"/>
      <c r="GN8" s="88"/>
      <c r="GO8" s="68"/>
      <c r="GP8" s="88"/>
      <c r="GQ8" s="88"/>
      <c r="GR8" s="88"/>
      <c r="GS8" s="88"/>
      <c r="GT8" s="88"/>
      <c r="GU8" s="88"/>
      <c r="GV8" s="88"/>
      <c r="GW8" s="88"/>
      <c r="GX8" s="88"/>
      <c r="GY8" s="88"/>
      <c r="GZ8" s="88"/>
      <c r="HA8" s="68"/>
      <c r="HB8" s="88"/>
      <c r="HC8" s="88"/>
      <c r="HD8" s="88"/>
      <c r="HE8" s="88"/>
      <c r="HF8" s="88"/>
      <c r="HG8" s="88"/>
      <c r="HH8" s="88"/>
      <c r="HI8" s="88"/>
      <c r="HJ8" s="88"/>
      <c r="HK8" s="88"/>
      <c r="HL8" s="88"/>
      <c r="HM8" s="68"/>
      <c r="HN8" s="88"/>
      <c r="HO8" s="88"/>
      <c r="HP8" s="88"/>
      <c r="HQ8" s="88"/>
      <c r="HR8" s="88"/>
      <c r="HS8" s="88"/>
      <c r="HT8" s="88"/>
      <c r="HU8" s="88"/>
      <c r="HV8" s="88"/>
      <c r="HW8" s="88"/>
      <c r="HX8" s="88"/>
      <c r="HY8" s="68"/>
      <c r="HZ8" s="88"/>
      <c r="IA8" s="88"/>
      <c r="IB8" s="88"/>
      <c r="IC8" s="88"/>
      <c r="ID8" s="88"/>
      <c r="IE8" s="88"/>
      <c r="IF8" s="88"/>
      <c r="IG8" s="88"/>
      <c r="IH8" s="88"/>
      <c r="II8" s="88"/>
      <c r="IJ8" s="88"/>
      <c r="IK8" s="68"/>
      <c r="IL8" s="88"/>
      <c r="IM8" s="88"/>
      <c r="IN8" s="88"/>
      <c r="IO8" s="88"/>
      <c r="IP8" s="88"/>
      <c r="IQ8" s="88"/>
      <c r="IR8" s="88"/>
      <c r="IS8" s="88"/>
      <c r="IT8" s="88"/>
      <c r="IU8" s="88"/>
      <c r="IV8" s="88"/>
      <c r="IW8" s="68"/>
      <c r="IX8" s="88"/>
      <c r="IY8" s="88"/>
      <c r="IZ8" s="88"/>
      <c r="JA8" s="88"/>
      <c r="JB8" s="88"/>
      <c r="JC8" s="88"/>
      <c r="JD8" s="88"/>
      <c r="JE8" s="88"/>
      <c r="JF8" s="88"/>
      <c r="JG8" s="88"/>
      <c r="JH8" s="88"/>
      <c r="JI8" s="68"/>
      <c r="JJ8" s="88"/>
      <c r="JK8" s="88"/>
      <c r="JL8" s="88"/>
      <c r="JM8" s="88"/>
      <c r="JN8" s="88"/>
      <c r="JO8" s="88"/>
      <c r="JP8" s="88"/>
      <c r="JQ8" s="88"/>
      <c r="JR8" s="88"/>
      <c r="JS8" s="88"/>
      <c r="JT8" s="88"/>
      <c r="JU8" s="68"/>
      <c r="JV8" s="88"/>
      <c r="JW8" s="88"/>
      <c r="JX8" s="88"/>
      <c r="JY8" s="88"/>
      <c r="JZ8" s="88"/>
      <c r="KA8" s="88"/>
      <c r="KB8" s="88"/>
      <c r="KC8" s="88"/>
      <c r="KD8" s="88"/>
      <c r="KE8" s="88"/>
      <c r="KF8" s="88"/>
    </row>
    <row r="9" spans="1:292" ht="13.5" customHeight="1">
      <c r="A9" s="95" t="s">
        <v>11</v>
      </c>
      <c r="B9" s="20"/>
      <c r="C9" s="87"/>
      <c r="D9" s="88"/>
      <c r="E9" s="96"/>
      <c r="F9" s="88"/>
      <c r="G9" s="88"/>
      <c r="H9" s="88"/>
      <c r="I9" s="88"/>
      <c r="J9" s="88"/>
      <c r="K9" s="88"/>
      <c r="L9" s="88"/>
      <c r="M9" s="88"/>
      <c r="N9" s="88"/>
      <c r="O9" s="88"/>
      <c r="P9" s="88"/>
      <c r="Q9" s="96"/>
      <c r="R9" s="88"/>
      <c r="S9" s="88"/>
      <c r="T9" s="88"/>
      <c r="U9" s="88"/>
      <c r="V9" s="88"/>
      <c r="W9" s="88"/>
      <c r="X9" s="88"/>
      <c r="Y9" s="88"/>
      <c r="Z9" s="88"/>
      <c r="AA9" s="88"/>
      <c r="AB9" s="88"/>
      <c r="AC9" s="96"/>
      <c r="AD9" s="88"/>
      <c r="AE9" s="88"/>
      <c r="AF9" s="88"/>
      <c r="AG9" s="88"/>
      <c r="AH9" s="88"/>
      <c r="AI9" s="88"/>
      <c r="AJ9" s="88"/>
      <c r="AK9" s="88"/>
      <c r="AL9" s="88"/>
      <c r="AM9" s="88"/>
      <c r="AN9" s="88"/>
      <c r="AO9" s="96"/>
      <c r="AP9" s="88"/>
      <c r="AQ9" s="88"/>
      <c r="AR9" s="88"/>
      <c r="AS9" s="88"/>
      <c r="AT9" s="88"/>
      <c r="AU9" s="88"/>
      <c r="AV9" s="88"/>
      <c r="AW9" s="88"/>
      <c r="AX9" s="88"/>
      <c r="AY9" s="88"/>
      <c r="AZ9" s="88"/>
      <c r="BA9" s="96"/>
      <c r="BB9" s="88"/>
      <c r="BC9" s="88"/>
      <c r="BD9" s="88"/>
      <c r="BE9" s="88"/>
      <c r="BF9" s="88"/>
      <c r="BG9" s="88"/>
      <c r="BH9" s="88"/>
      <c r="BI9" s="88"/>
      <c r="BJ9" s="88"/>
      <c r="BK9" s="88"/>
      <c r="BL9" s="88"/>
      <c r="BM9" s="96"/>
      <c r="BN9" s="88"/>
      <c r="BO9" s="88"/>
      <c r="BP9" s="88"/>
      <c r="BQ9" s="88"/>
      <c r="BR9" s="88"/>
      <c r="BS9" s="88"/>
      <c r="BT9" s="88"/>
      <c r="BU9" s="88"/>
      <c r="BV9" s="88"/>
      <c r="BW9" s="88"/>
      <c r="BX9" s="88"/>
      <c r="BY9" s="96"/>
      <c r="BZ9" s="88"/>
      <c r="CA9" s="88"/>
      <c r="CB9" s="88"/>
      <c r="CC9" s="88"/>
      <c r="CD9" s="88"/>
      <c r="CE9" s="88"/>
      <c r="CF9" s="88"/>
      <c r="CG9" s="88"/>
      <c r="CH9" s="88"/>
      <c r="CI9" s="88"/>
      <c r="CJ9" s="88"/>
      <c r="CK9" s="96"/>
      <c r="CL9" s="88"/>
      <c r="CM9" s="88"/>
      <c r="CN9" s="88"/>
      <c r="CO9" s="88"/>
      <c r="CP9" s="88"/>
      <c r="CQ9" s="88"/>
      <c r="CR9" s="88"/>
      <c r="CS9" s="88"/>
      <c r="CT9" s="88"/>
      <c r="CU9" s="88"/>
      <c r="CV9" s="88"/>
      <c r="CW9" s="96"/>
      <c r="CX9" s="88"/>
      <c r="CY9" s="88"/>
      <c r="CZ9" s="88"/>
      <c r="DA9" s="88"/>
      <c r="DB9" s="88"/>
      <c r="DC9" s="88"/>
      <c r="DD9" s="88"/>
      <c r="DE9" s="88"/>
      <c r="DF9" s="88"/>
      <c r="DG9" s="88"/>
      <c r="DH9" s="88"/>
      <c r="DI9" s="96"/>
      <c r="DJ9" s="88"/>
      <c r="DK9" s="88"/>
      <c r="DL9" s="88"/>
      <c r="DM9" s="88"/>
      <c r="DN9" s="88"/>
      <c r="DO9" s="88"/>
      <c r="DP9" s="88"/>
      <c r="DQ9" s="88"/>
      <c r="DR9" s="88"/>
      <c r="DS9" s="88"/>
      <c r="DT9" s="88"/>
      <c r="DU9" s="96"/>
      <c r="DV9" s="88"/>
      <c r="DW9" s="88"/>
      <c r="DX9" s="88"/>
      <c r="DY9" s="88"/>
      <c r="DZ9" s="88"/>
      <c r="EA9" s="88"/>
      <c r="EB9" s="88"/>
      <c r="EC9" s="88"/>
      <c r="ED9" s="88"/>
      <c r="EE9" s="88"/>
      <c r="EF9" s="88"/>
      <c r="EG9" s="96"/>
      <c r="EH9" s="88"/>
      <c r="EI9" s="88"/>
      <c r="EJ9" s="88"/>
      <c r="EK9" s="88"/>
      <c r="EL9" s="88"/>
      <c r="EM9" s="88"/>
      <c r="EN9" s="88"/>
      <c r="EO9" s="88"/>
      <c r="EP9" s="88"/>
      <c r="EQ9" s="88"/>
      <c r="ER9" s="88"/>
      <c r="ES9" s="96"/>
      <c r="ET9" s="88"/>
      <c r="EU9" s="88"/>
      <c r="EV9" s="88"/>
      <c r="EW9" s="88"/>
      <c r="EX9" s="88"/>
      <c r="EY9" s="88"/>
      <c r="EZ9" s="88"/>
      <c r="FA9" s="88"/>
      <c r="FB9" s="88"/>
      <c r="FC9" s="88"/>
      <c r="FD9" s="88"/>
      <c r="FE9" s="96"/>
      <c r="FF9" s="88"/>
      <c r="FG9" s="88"/>
      <c r="FH9" s="88"/>
      <c r="FI9" s="88"/>
      <c r="FJ9" s="88"/>
      <c r="FK9" s="88"/>
      <c r="FL9" s="88"/>
      <c r="FM9" s="88"/>
      <c r="FN9" s="88"/>
      <c r="FO9" s="88"/>
      <c r="FP9" s="88"/>
      <c r="FQ9" s="96"/>
      <c r="FR9" s="88"/>
      <c r="FS9" s="88"/>
      <c r="FT9" s="88"/>
      <c r="FU9" s="88"/>
      <c r="FV9" s="88"/>
      <c r="FW9" s="88"/>
      <c r="FX9" s="88"/>
      <c r="FY9" s="88"/>
      <c r="FZ9" s="88"/>
      <c r="GA9" s="88"/>
      <c r="GB9" s="88"/>
      <c r="GC9" s="96"/>
      <c r="GD9" s="88"/>
      <c r="GE9" s="88"/>
      <c r="GF9" s="88"/>
      <c r="GG9" s="88"/>
      <c r="GH9" s="88"/>
      <c r="GI9" s="88"/>
      <c r="GJ9" s="88"/>
      <c r="GK9" s="88"/>
      <c r="GL9" s="88"/>
      <c r="GM9" s="88"/>
      <c r="GN9" s="88"/>
      <c r="GO9" s="96"/>
      <c r="GP9" s="88"/>
      <c r="GQ9" s="88"/>
      <c r="GR9" s="88"/>
      <c r="GS9" s="88"/>
      <c r="GT9" s="88"/>
      <c r="GU9" s="88"/>
      <c r="GV9" s="88"/>
      <c r="GW9" s="88"/>
      <c r="GX9" s="88"/>
      <c r="GY9" s="88"/>
      <c r="GZ9" s="88"/>
      <c r="HA9" s="96"/>
      <c r="HB9" s="88"/>
      <c r="HC9" s="88"/>
      <c r="HD9" s="88"/>
      <c r="HE9" s="88"/>
      <c r="HF9" s="88"/>
      <c r="HG9" s="88"/>
      <c r="HH9" s="88"/>
      <c r="HI9" s="88"/>
      <c r="HJ9" s="88"/>
      <c r="HK9" s="88"/>
      <c r="HL9" s="88"/>
      <c r="HM9" s="96"/>
      <c r="HN9" s="88"/>
      <c r="HO9" s="88"/>
      <c r="HP9" s="88"/>
      <c r="HQ9" s="88"/>
      <c r="HR9" s="88"/>
      <c r="HS9" s="88"/>
      <c r="HT9" s="88"/>
      <c r="HU9" s="88"/>
      <c r="HV9" s="88"/>
      <c r="HW9" s="88"/>
      <c r="HX9" s="88"/>
      <c r="HY9" s="96"/>
      <c r="HZ9" s="88"/>
      <c r="IA9" s="88"/>
      <c r="IB9" s="88"/>
      <c r="IC9" s="88"/>
      <c r="ID9" s="88"/>
      <c r="IE9" s="88"/>
      <c r="IF9" s="88"/>
      <c r="IG9" s="88"/>
      <c r="IH9" s="88"/>
      <c r="II9" s="88"/>
      <c r="IJ9" s="88"/>
      <c r="IK9" s="96"/>
      <c r="IL9" s="88"/>
      <c r="IM9" s="88"/>
      <c r="IN9" s="88"/>
      <c r="IO9" s="88"/>
      <c r="IP9" s="88"/>
      <c r="IQ9" s="88"/>
      <c r="IR9" s="88"/>
      <c r="IS9" s="88"/>
      <c r="IT9" s="88"/>
      <c r="IU9" s="88"/>
      <c r="IV9" s="88"/>
      <c r="IW9" s="96"/>
      <c r="IX9" s="88"/>
      <c r="IY9" s="88"/>
      <c r="IZ9" s="88"/>
      <c r="JA9" s="88"/>
      <c r="JB9" s="88"/>
      <c r="JC9" s="88"/>
      <c r="JD9" s="88"/>
      <c r="JE9" s="88"/>
      <c r="JF9" s="88"/>
      <c r="JG9" s="88"/>
      <c r="JH9" s="88"/>
      <c r="JI9" s="96"/>
      <c r="JJ9" s="88"/>
      <c r="JK9" s="88"/>
      <c r="JL9" s="88"/>
      <c r="JM9" s="88"/>
      <c r="JN9" s="88"/>
      <c r="JO9" s="88"/>
      <c r="JP9" s="88"/>
      <c r="JQ9" s="88"/>
      <c r="JR9" s="88"/>
      <c r="JS9" s="88"/>
      <c r="JT9" s="88"/>
      <c r="JU9" s="96"/>
      <c r="JV9" s="88"/>
      <c r="JW9" s="88"/>
      <c r="JX9" s="88"/>
      <c r="JY9" s="88"/>
      <c r="JZ9" s="88"/>
      <c r="KA9" s="88"/>
      <c r="KB9" s="88"/>
      <c r="KC9" s="88"/>
      <c r="KD9" s="88"/>
      <c r="KE9" s="88"/>
      <c r="KF9" s="88"/>
    </row>
    <row r="10" spans="1:292" ht="31.5" customHeight="1">
      <c r="A10" s="40" t="s">
        <v>133</v>
      </c>
      <c r="B10" s="97" t="s">
        <v>119</v>
      </c>
      <c r="C10" s="97" t="s">
        <v>120</v>
      </c>
      <c r="D10" s="97" t="s">
        <v>140</v>
      </c>
      <c r="E10" s="98" t="s">
        <v>12</v>
      </c>
      <c r="F10" s="97" t="s">
        <v>13</v>
      </c>
      <c r="G10" s="97" t="s">
        <v>121</v>
      </c>
      <c r="H10" s="99" t="s">
        <v>122</v>
      </c>
      <c r="I10" s="97" t="s">
        <v>14</v>
      </c>
      <c r="J10" s="97" t="s">
        <v>123</v>
      </c>
      <c r="K10" s="97" t="s">
        <v>15</v>
      </c>
      <c r="L10" s="100" t="s">
        <v>16</v>
      </c>
      <c r="M10" s="100" t="s">
        <v>124</v>
      </c>
      <c r="N10" s="100" t="s">
        <v>17</v>
      </c>
      <c r="O10" s="100" t="s">
        <v>18</v>
      </c>
      <c r="P10" s="100" t="s">
        <v>6</v>
      </c>
      <c r="Q10" s="98" t="s">
        <v>12</v>
      </c>
      <c r="R10" s="97" t="s">
        <v>13</v>
      </c>
      <c r="S10" s="97" t="s">
        <v>121</v>
      </c>
      <c r="T10" s="99" t="s">
        <v>122</v>
      </c>
      <c r="U10" s="97" t="s">
        <v>14</v>
      </c>
      <c r="V10" s="97" t="s">
        <v>123</v>
      </c>
      <c r="W10" s="97" t="s">
        <v>15</v>
      </c>
      <c r="X10" s="100" t="s">
        <v>16</v>
      </c>
      <c r="Y10" s="100" t="s">
        <v>124</v>
      </c>
      <c r="Z10" s="100" t="s">
        <v>17</v>
      </c>
      <c r="AA10" s="100" t="s">
        <v>18</v>
      </c>
      <c r="AB10" s="100" t="s">
        <v>6</v>
      </c>
      <c r="AC10" s="98" t="s">
        <v>12</v>
      </c>
      <c r="AD10" s="97" t="s">
        <v>13</v>
      </c>
      <c r="AE10" s="97" t="s">
        <v>121</v>
      </c>
      <c r="AF10" s="99" t="s">
        <v>122</v>
      </c>
      <c r="AG10" s="97" t="s">
        <v>14</v>
      </c>
      <c r="AH10" s="97" t="s">
        <v>123</v>
      </c>
      <c r="AI10" s="97" t="s">
        <v>15</v>
      </c>
      <c r="AJ10" s="100" t="s">
        <v>16</v>
      </c>
      <c r="AK10" s="100" t="s">
        <v>124</v>
      </c>
      <c r="AL10" s="100" t="s">
        <v>17</v>
      </c>
      <c r="AM10" s="100" t="s">
        <v>18</v>
      </c>
      <c r="AN10" s="100" t="s">
        <v>6</v>
      </c>
      <c r="AO10" s="98" t="s">
        <v>12</v>
      </c>
      <c r="AP10" s="97" t="s">
        <v>13</v>
      </c>
      <c r="AQ10" s="97" t="s">
        <v>121</v>
      </c>
      <c r="AR10" s="99" t="s">
        <v>122</v>
      </c>
      <c r="AS10" s="97" t="s">
        <v>14</v>
      </c>
      <c r="AT10" s="97" t="s">
        <v>123</v>
      </c>
      <c r="AU10" s="97" t="s">
        <v>15</v>
      </c>
      <c r="AV10" s="100" t="s">
        <v>16</v>
      </c>
      <c r="AW10" s="100" t="s">
        <v>124</v>
      </c>
      <c r="AX10" s="100" t="s">
        <v>17</v>
      </c>
      <c r="AY10" s="100" t="s">
        <v>18</v>
      </c>
      <c r="AZ10" s="100" t="s">
        <v>6</v>
      </c>
      <c r="BA10" s="98" t="s">
        <v>12</v>
      </c>
      <c r="BB10" s="97" t="s">
        <v>13</v>
      </c>
      <c r="BC10" s="97" t="s">
        <v>121</v>
      </c>
      <c r="BD10" s="99" t="s">
        <v>122</v>
      </c>
      <c r="BE10" s="97" t="s">
        <v>14</v>
      </c>
      <c r="BF10" s="97" t="s">
        <v>123</v>
      </c>
      <c r="BG10" s="97" t="s">
        <v>15</v>
      </c>
      <c r="BH10" s="100" t="s">
        <v>16</v>
      </c>
      <c r="BI10" s="100" t="s">
        <v>124</v>
      </c>
      <c r="BJ10" s="100" t="s">
        <v>17</v>
      </c>
      <c r="BK10" s="100" t="s">
        <v>18</v>
      </c>
      <c r="BL10" s="100" t="s">
        <v>6</v>
      </c>
      <c r="BM10" s="98" t="s">
        <v>12</v>
      </c>
      <c r="BN10" s="97" t="s">
        <v>13</v>
      </c>
      <c r="BO10" s="97" t="s">
        <v>121</v>
      </c>
      <c r="BP10" s="99" t="s">
        <v>122</v>
      </c>
      <c r="BQ10" s="97" t="s">
        <v>14</v>
      </c>
      <c r="BR10" s="97" t="s">
        <v>123</v>
      </c>
      <c r="BS10" s="97" t="s">
        <v>15</v>
      </c>
      <c r="BT10" s="100" t="s">
        <v>16</v>
      </c>
      <c r="BU10" s="100" t="s">
        <v>124</v>
      </c>
      <c r="BV10" s="100" t="s">
        <v>17</v>
      </c>
      <c r="BW10" s="100" t="s">
        <v>18</v>
      </c>
      <c r="BX10" s="100" t="s">
        <v>6</v>
      </c>
      <c r="BY10" s="98" t="s">
        <v>12</v>
      </c>
      <c r="BZ10" s="97" t="s">
        <v>13</v>
      </c>
      <c r="CA10" s="97" t="s">
        <v>121</v>
      </c>
      <c r="CB10" s="99" t="s">
        <v>122</v>
      </c>
      <c r="CC10" s="97" t="s">
        <v>14</v>
      </c>
      <c r="CD10" s="97" t="s">
        <v>123</v>
      </c>
      <c r="CE10" s="97" t="s">
        <v>15</v>
      </c>
      <c r="CF10" s="100" t="s">
        <v>16</v>
      </c>
      <c r="CG10" s="100" t="s">
        <v>124</v>
      </c>
      <c r="CH10" s="100" t="s">
        <v>17</v>
      </c>
      <c r="CI10" s="100" t="s">
        <v>18</v>
      </c>
      <c r="CJ10" s="100" t="s">
        <v>6</v>
      </c>
      <c r="CK10" s="98" t="s">
        <v>12</v>
      </c>
      <c r="CL10" s="97" t="s">
        <v>13</v>
      </c>
      <c r="CM10" s="97" t="s">
        <v>121</v>
      </c>
      <c r="CN10" s="99" t="s">
        <v>122</v>
      </c>
      <c r="CO10" s="97" t="s">
        <v>14</v>
      </c>
      <c r="CP10" s="97" t="s">
        <v>123</v>
      </c>
      <c r="CQ10" s="97" t="s">
        <v>15</v>
      </c>
      <c r="CR10" s="100" t="s">
        <v>16</v>
      </c>
      <c r="CS10" s="100" t="s">
        <v>124</v>
      </c>
      <c r="CT10" s="100" t="s">
        <v>17</v>
      </c>
      <c r="CU10" s="100" t="s">
        <v>18</v>
      </c>
      <c r="CV10" s="100" t="s">
        <v>6</v>
      </c>
      <c r="CW10" s="98" t="s">
        <v>12</v>
      </c>
      <c r="CX10" s="97" t="s">
        <v>13</v>
      </c>
      <c r="CY10" s="97" t="s">
        <v>121</v>
      </c>
      <c r="CZ10" s="99" t="s">
        <v>122</v>
      </c>
      <c r="DA10" s="97" t="s">
        <v>14</v>
      </c>
      <c r="DB10" s="97" t="s">
        <v>123</v>
      </c>
      <c r="DC10" s="97" t="s">
        <v>15</v>
      </c>
      <c r="DD10" s="100" t="s">
        <v>16</v>
      </c>
      <c r="DE10" s="100" t="s">
        <v>124</v>
      </c>
      <c r="DF10" s="100" t="s">
        <v>17</v>
      </c>
      <c r="DG10" s="100" t="s">
        <v>18</v>
      </c>
      <c r="DH10" s="100" t="s">
        <v>6</v>
      </c>
      <c r="DI10" s="98" t="s">
        <v>12</v>
      </c>
      <c r="DJ10" s="97" t="s">
        <v>13</v>
      </c>
      <c r="DK10" s="97" t="s">
        <v>121</v>
      </c>
      <c r="DL10" s="99" t="s">
        <v>122</v>
      </c>
      <c r="DM10" s="97" t="s">
        <v>14</v>
      </c>
      <c r="DN10" s="97" t="s">
        <v>123</v>
      </c>
      <c r="DO10" s="97" t="s">
        <v>15</v>
      </c>
      <c r="DP10" s="100" t="s">
        <v>16</v>
      </c>
      <c r="DQ10" s="100" t="s">
        <v>124</v>
      </c>
      <c r="DR10" s="100" t="s">
        <v>17</v>
      </c>
      <c r="DS10" s="100" t="s">
        <v>18</v>
      </c>
      <c r="DT10" s="100" t="s">
        <v>6</v>
      </c>
      <c r="DU10" s="98" t="s">
        <v>12</v>
      </c>
      <c r="DV10" s="97" t="s">
        <v>13</v>
      </c>
      <c r="DW10" s="97" t="s">
        <v>121</v>
      </c>
      <c r="DX10" s="99" t="s">
        <v>122</v>
      </c>
      <c r="DY10" s="97" t="s">
        <v>14</v>
      </c>
      <c r="DZ10" s="97" t="s">
        <v>123</v>
      </c>
      <c r="EA10" s="97" t="s">
        <v>15</v>
      </c>
      <c r="EB10" s="100" t="s">
        <v>16</v>
      </c>
      <c r="EC10" s="100" t="s">
        <v>124</v>
      </c>
      <c r="ED10" s="100" t="s">
        <v>17</v>
      </c>
      <c r="EE10" s="100" t="s">
        <v>18</v>
      </c>
      <c r="EF10" s="100" t="s">
        <v>6</v>
      </c>
      <c r="EG10" s="98" t="s">
        <v>12</v>
      </c>
      <c r="EH10" s="97" t="s">
        <v>13</v>
      </c>
      <c r="EI10" s="97" t="s">
        <v>121</v>
      </c>
      <c r="EJ10" s="99" t="s">
        <v>122</v>
      </c>
      <c r="EK10" s="97" t="s">
        <v>14</v>
      </c>
      <c r="EL10" s="97" t="s">
        <v>123</v>
      </c>
      <c r="EM10" s="97" t="s">
        <v>15</v>
      </c>
      <c r="EN10" s="100" t="s">
        <v>16</v>
      </c>
      <c r="EO10" s="100" t="s">
        <v>124</v>
      </c>
      <c r="EP10" s="100" t="s">
        <v>17</v>
      </c>
      <c r="EQ10" s="100" t="s">
        <v>18</v>
      </c>
      <c r="ER10" s="100" t="s">
        <v>6</v>
      </c>
      <c r="ES10" s="98" t="s">
        <v>12</v>
      </c>
      <c r="ET10" s="97" t="s">
        <v>13</v>
      </c>
      <c r="EU10" s="97" t="s">
        <v>121</v>
      </c>
      <c r="EV10" s="99" t="s">
        <v>122</v>
      </c>
      <c r="EW10" s="97" t="s">
        <v>14</v>
      </c>
      <c r="EX10" s="97" t="s">
        <v>123</v>
      </c>
      <c r="EY10" s="97" t="s">
        <v>15</v>
      </c>
      <c r="EZ10" s="100" t="s">
        <v>16</v>
      </c>
      <c r="FA10" s="100" t="s">
        <v>124</v>
      </c>
      <c r="FB10" s="100" t="s">
        <v>17</v>
      </c>
      <c r="FC10" s="100" t="s">
        <v>18</v>
      </c>
      <c r="FD10" s="100" t="s">
        <v>6</v>
      </c>
      <c r="FE10" s="98" t="s">
        <v>12</v>
      </c>
      <c r="FF10" s="97" t="s">
        <v>13</v>
      </c>
      <c r="FG10" s="97" t="s">
        <v>121</v>
      </c>
      <c r="FH10" s="99" t="s">
        <v>122</v>
      </c>
      <c r="FI10" s="97" t="s">
        <v>14</v>
      </c>
      <c r="FJ10" s="97" t="s">
        <v>123</v>
      </c>
      <c r="FK10" s="97" t="s">
        <v>15</v>
      </c>
      <c r="FL10" s="100" t="s">
        <v>16</v>
      </c>
      <c r="FM10" s="100" t="s">
        <v>124</v>
      </c>
      <c r="FN10" s="100" t="s">
        <v>17</v>
      </c>
      <c r="FO10" s="100" t="s">
        <v>18</v>
      </c>
      <c r="FP10" s="100" t="s">
        <v>6</v>
      </c>
      <c r="FQ10" s="98" t="s">
        <v>12</v>
      </c>
      <c r="FR10" s="97" t="s">
        <v>13</v>
      </c>
      <c r="FS10" s="97" t="s">
        <v>121</v>
      </c>
      <c r="FT10" s="99" t="s">
        <v>122</v>
      </c>
      <c r="FU10" s="97" t="s">
        <v>14</v>
      </c>
      <c r="FV10" s="97" t="s">
        <v>123</v>
      </c>
      <c r="FW10" s="97" t="s">
        <v>15</v>
      </c>
      <c r="FX10" s="100" t="s">
        <v>16</v>
      </c>
      <c r="FY10" s="100" t="s">
        <v>124</v>
      </c>
      <c r="FZ10" s="100" t="s">
        <v>17</v>
      </c>
      <c r="GA10" s="100" t="s">
        <v>18</v>
      </c>
      <c r="GB10" s="100" t="s">
        <v>6</v>
      </c>
      <c r="GC10" s="98" t="s">
        <v>12</v>
      </c>
      <c r="GD10" s="97" t="s">
        <v>13</v>
      </c>
      <c r="GE10" s="97" t="s">
        <v>121</v>
      </c>
      <c r="GF10" s="99" t="s">
        <v>122</v>
      </c>
      <c r="GG10" s="97" t="s">
        <v>14</v>
      </c>
      <c r="GH10" s="97" t="s">
        <v>123</v>
      </c>
      <c r="GI10" s="97" t="s">
        <v>15</v>
      </c>
      <c r="GJ10" s="100" t="s">
        <v>16</v>
      </c>
      <c r="GK10" s="100" t="s">
        <v>124</v>
      </c>
      <c r="GL10" s="100" t="s">
        <v>17</v>
      </c>
      <c r="GM10" s="100" t="s">
        <v>18</v>
      </c>
      <c r="GN10" s="100" t="s">
        <v>6</v>
      </c>
      <c r="GO10" s="98" t="s">
        <v>12</v>
      </c>
      <c r="GP10" s="97" t="s">
        <v>13</v>
      </c>
      <c r="GQ10" s="97" t="s">
        <v>121</v>
      </c>
      <c r="GR10" s="99" t="s">
        <v>122</v>
      </c>
      <c r="GS10" s="97" t="s">
        <v>14</v>
      </c>
      <c r="GT10" s="97" t="s">
        <v>123</v>
      </c>
      <c r="GU10" s="97" t="s">
        <v>15</v>
      </c>
      <c r="GV10" s="100" t="s">
        <v>16</v>
      </c>
      <c r="GW10" s="100" t="s">
        <v>124</v>
      </c>
      <c r="GX10" s="100" t="s">
        <v>17</v>
      </c>
      <c r="GY10" s="100" t="s">
        <v>18</v>
      </c>
      <c r="GZ10" s="100" t="s">
        <v>6</v>
      </c>
      <c r="HA10" s="98" t="s">
        <v>12</v>
      </c>
      <c r="HB10" s="97" t="s">
        <v>13</v>
      </c>
      <c r="HC10" s="97" t="s">
        <v>121</v>
      </c>
      <c r="HD10" s="99" t="s">
        <v>122</v>
      </c>
      <c r="HE10" s="97" t="s">
        <v>14</v>
      </c>
      <c r="HF10" s="97" t="s">
        <v>123</v>
      </c>
      <c r="HG10" s="97" t="s">
        <v>15</v>
      </c>
      <c r="HH10" s="100" t="s">
        <v>16</v>
      </c>
      <c r="HI10" s="100" t="s">
        <v>124</v>
      </c>
      <c r="HJ10" s="100" t="s">
        <v>17</v>
      </c>
      <c r="HK10" s="100" t="s">
        <v>18</v>
      </c>
      <c r="HL10" s="100" t="s">
        <v>6</v>
      </c>
      <c r="HM10" s="98" t="s">
        <v>12</v>
      </c>
      <c r="HN10" s="97" t="s">
        <v>13</v>
      </c>
      <c r="HO10" s="97" t="s">
        <v>121</v>
      </c>
      <c r="HP10" s="99" t="s">
        <v>122</v>
      </c>
      <c r="HQ10" s="97" t="s">
        <v>14</v>
      </c>
      <c r="HR10" s="97" t="s">
        <v>123</v>
      </c>
      <c r="HS10" s="97" t="s">
        <v>15</v>
      </c>
      <c r="HT10" s="100" t="s">
        <v>16</v>
      </c>
      <c r="HU10" s="100" t="s">
        <v>124</v>
      </c>
      <c r="HV10" s="100" t="s">
        <v>17</v>
      </c>
      <c r="HW10" s="100" t="s">
        <v>18</v>
      </c>
      <c r="HX10" s="100" t="s">
        <v>6</v>
      </c>
      <c r="HY10" s="98" t="s">
        <v>12</v>
      </c>
      <c r="HZ10" s="97" t="s">
        <v>13</v>
      </c>
      <c r="IA10" s="97" t="s">
        <v>121</v>
      </c>
      <c r="IB10" s="99" t="s">
        <v>122</v>
      </c>
      <c r="IC10" s="97" t="s">
        <v>14</v>
      </c>
      <c r="ID10" s="97" t="s">
        <v>123</v>
      </c>
      <c r="IE10" s="97" t="s">
        <v>15</v>
      </c>
      <c r="IF10" s="100" t="s">
        <v>16</v>
      </c>
      <c r="IG10" s="100" t="s">
        <v>124</v>
      </c>
      <c r="IH10" s="100" t="s">
        <v>17</v>
      </c>
      <c r="II10" s="100" t="s">
        <v>18</v>
      </c>
      <c r="IJ10" s="100" t="s">
        <v>6</v>
      </c>
      <c r="IK10" s="98" t="s">
        <v>12</v>
      </c>
      <c r="IL10" s="97" t="s">
        <v>13</v>
      </c>
      <c r="IM10" s="97" t="s">
        <v>121</v>
      </c>
      <c r="IN10" s="99" t="s">
        <v>122</v>
      </c>
      <c r="IO10" s="97" t="s">
        <v>14</v>
      </c>
      <c r="IP10" s="97" t="s">
        <v>123</v>
      </c>
      <c r="IQ10" s="97" t="s">
        <v>15</v>
      </c>
      <c r="IR10" s="100" t="s">
        <v>16</v>
      </c>
      <c r="IS10" s="100" t="s">
        <v>124</v>
      </c>
      <c r="IT10" s="100" t="s">
        <v>17</v>
      </c>
      <c r="IU10" s="100" t="s">
        <v>18</v>
      </c>
      <c r="IV10" s="100" t="s">
        <v>6</v>
      </c>
      <c r="IW10" s="98" t="s">
        <v>12</v>
      </c>
      <c r="IX10" s="97" t="s">
        <v>13</v>
      </c>
      <c r="IY10" s="97" t="s">
        <v>121</v>
      </c>
      <c r="IZ10" s="99" t="s">
        <v>122</v>
      </c>
      <c r="JA10" s="97" t="s">
        <v>14</v>
      </c>
      <c r="JB10" s="97" t="s">
        <v>123</v>
      </c>
      <c r="JC10" s="97" t="s">
        <v>15</v>
      </c>
      <c r="JD10" s="100" t="s">
        <v>16</v>
      </c>
      <c r="JE10" s="100" t="s">
        <v>124</v>
      </c>
      <c r="JF10" s="100" t="s">
        <v>17</v>
      </c>
      <c r="JG10" s="100" t="s">
        <v>18</v>
      </c>
      <c r="JH10" s="100" t="s">
        <v>6</v>
      </c>
      <c r="JI10" s="98" t="s">
        <v>12</v>
      </c>
      <c r="JJ10" s="97" t="s">
        <v>13</v>
      </c>
      <c r="JK10" s="97" t="s">
        <v>121</v>
      </c>
      <c r="JL10" s="99" t="s">
        <v>122</v>
      </c>
      <c r="JM10" s="97" t="s">
        <v>14</v>
      </c>
      <c r="JN10" s="97" t="s">
        <v>123</v>
      </c>
      <c r="JO10" s="97" t="s">
        <v>15</v>
      </c>
      <c r="JP10" s="100" t="s">
        <v>16</v>
      </c>
      <c r="JQ10" s="100" t="s">
        <v>124</v>
      </c>
      <c r="JR10" s="100" t="s">
        <v>17</v>
      </c>
      <c r="JS10" s="100" t="s">
        <v>18</v>
      </c>
      <c r="JT10" s="100" t="s">
        <v>6</v>
      </c>
      <c r="JU10" s="98" t="s">
        <v>12</v>
      </c>
      <c r="JV10" s="97" t="s">
        <v>13</v>
      </c>
      <c r="JW10" s="97" t="s">
        <v>121</v>
      </c>
      <c r="JX10" s="99" t="s">
        <v>122</v>
      </c>
      <c r="JY10" s="97" t="s">
        <v>14</v>
      </c>
      <c r="JZ10" s="97" t="s">
        <v>123</v>
      </c>
      <c r="KA10" s="97" t="s">
        <v>15</v>
      </c>
      <c r="KB10" s="100" t="s">
        <v>16</v>
      </c>
      <c r="KC10" s="100" t="s">
        <v>124</v>
      </c>
      <c r="KD10" s="100" t="s">
        <v>17</v>
      </c>
      <c r="KE10" s="100" t="s">
        <v>18</v>
      </c>
      <c r="KF10" s="100" t="s">
        <v>6</v>
      </c>
    </row>
    <row r="11" spans="1:292" ht="13.5" customHeight="1">
      <c r="A11" s="20"/>
      <c r="B11" s="101" t="s">
        <v>437</v>
      </c>
      <c r="C11" s="2" t="s">
        <v>438</v>
      </c>
      <c r="D11" s="153"/>
      <c r="E11" s="102">
        <v>33239</v>
      </c>
      <c r="F11" s="103" t="s">
        <v>421</v>
      </c>
      <c r="G11" s="104">
        <v>32819</v>
      </c>
      <c r="H11" s="104">
        <v>34568</v>
      </c>
      <c r="I11" s="105" t="s">
        <v>439</v>
      </c>
      <c r="J11" s="106">
        <v>1939</v>
      </c>
      <c r="K11" s="107" t="s">
        <v>440</v>
      </c>
      <c r="L11" s="108" t="s">
        <v>297</v>
      </c>
      <c r="M11" s="109" t="s">
        <v>441</v>
      </c>
      <c r="O11" s="101"/>
      <c r="P11" s="154"/>
      <c r="Q11" s="102">
        <v>34699</v>
      </c>
      <c r="R11" s="103" t="s">
        <v>422</v>
      </c>
      <c r="S11" s="104">
        <v>34568</v>
      </c>
      <c r="T11" s="104">
        <v>36010</v>
      </c>
      <c r="U11" s="105" t="s">
        <v>442</v>
      </c>
      <c r="V11" s="106">
        <v>1938</v>
      </c>
      <c r="W11" s="107" t="s">
        <v>440</v>
      </c>
      <c r="X11" s="108" t="s">
        <v>299</v>
      </c>
      <c r="Y11" s="109" t="s">
        <v>443</v>
      </c>
      <c r="AA11" s="101"/>
      <c r="AB11" s="101"/>
      <c r="AC11" s="102">
        <v>36160</v>
      </c>
      <c r="AD11" s="103" t="s">
        <v>423</v>
      </c>
      <c r="AE11" s="104">
        <v>36010</v>
      </c>
      <c r="AF11" s="104">
        <v>37459</v>
      </c>
      <c r="AG11" s="105" t="s">
        <v>442</v>
      </c>
      <c r="AH11" s="106">
        <v>1938</v>
      </c>
      <c r="AI11" s="107" t="s">
        <v>440</v>
      </c>
      <c r="AJ11" s="108" t="s">
        <v>299</v>
      </c>
      <c r="AK11" s="109" t="s">
        <v>443</v>
      </c>
      <c r="AM11" s="101"/>
      <c r="AN11" s="101"/>
      <c r="AO11" s="102">
        <v>37622</v>
      </c>
      <c r="AP11" s="103" t="s">
        <v>424</v>
      </c>
      <c r="AQ11" s="104">
        <v>37459</v>
      </c>
      <c r="AR11" s="104" t="s">
        <v>428</v>
      </c>
      <c r="AS11" s="105" t="s">
        <v>444</v>
      </c>
      <c r="AT11" s="106">
        <v>1956</v>
      </c>
      <c r="AU11" s="107" t="s">
        <v>440</v>
      </c>
      <c r="AV11" s="108" t="s">
        <v>297</v>
      </c>
      <c r="AW11" s="109" t="s">
        <v>445</v>
      </c>
      <c r="AY11" s="101"/>
      <c r="AZ11" s="101"/>
      <c r="BA11" s="102">
        <v>37987</v>
      </c>
      <c r="BB11" s="103" t="s">
        <v>425</v>
      </c>
      <c r="BC11" s="104" t="s">
        <v>428</v>
      </c>
      <c r="BD11" s="104">
        <v>38905</v>
      </c>
      <c r="BE11" s="105" t="s">
        <v>444</v>
      </c>
      <c r="BF11" s="106">
        <v>1956</v>
      </c>
      <c r="BG11" s="107" t="s">
        <v>440</v>
      </c>
      <c r="BH11" s="108" t="s">
        <v>297</v>
      </c>
      <c r="BI11" s="109" t="s">
        <v>445</v>
      </c>
      <c r="BK11" s="101"/>
      <c r="BL11" s="101"/>
      <c r="BM11" s="102">
        <v>39083</v>
      </c>
      <c r="BN11" s="103" t="s">
        <v>426</v>
      </c>
      <c r="BO11" s="104">
        <v>38905</v>
      </c>
      <c r="BP11" s="104">
        <v>39135</v>
      </c>
      <c r="BQ11" s="105" t="s">
        <v>446</v>
      </c>
      <c r="BR11" s="106">
        <v>1952</v>
      </c>
      <c r="BS11" s="107" t="s">
        <v>440</v>
      </c>
      <c r="BT11" s="108" t="s">
        <v>301</v>
      </c>
      <c r="BU11" s="109" t="s">
        <v>447</v>
      </c>
      <c r="BW11" s="101"/>
      <c r="BX11" s="101"/>
      <c r="BY11" s="102">
        <v>40465</v>
      </c>
      <c r="BZ11" s="103" t="s">
        <v>427</v>
      </c>
      <c r="CA11" s="104">
        <v>39135</v>
      </c>
      <c r="CB11" s="104">
        <v>40465</v>
      </c>
      <c r="CC11" s="105" t="s">
        <v>444</v>
      </c>
      <c r="CD11" s="106">
        <v>1956</v>
      </c>
      <c r="CE11" s="107" t="s">
        <v>440</v>
      </c>
      <c r="CF11" s="108" t="s">
        <v>297</v>
      </c>
      <c r="CG11" s="109" t="s">
        <v>445</v>
      </c>
      <c r="CI11" s="101"/>
      <c r="CJ11" s="101"/>
      <c r="CK11" s="102">
        <v>41218</v>
      </c>
      <c r="CL11" s="103" t="s">
        <v>435</v>
      </c>
      <c r="CM11" s="104">
        <v>40465</v>
      </c>
      <c r="CN11" s="104">
        <v>41218</v>
      </c>
      <c r="CO11" s="105" t="s">
        <v>448</v>
      </c>
      <c r="CP11" s="106" t="s">
        <v>449</v>
      </c>
      <c r="CQ11" s="107" t="s">
        <v>440</v>
      </c>
      <c r="CR11" s="108" t="s">
        <v>301</v>
      </c>
      <c r="CS11" s="109" t="s">
        <v>450</v>
      </c>
      <c r="CT11" s="2" t="s">
        <v>292</v>
      </c>
      <c r="CU11" s="101"/>
      <c r="CV11" s="101" t="s">
        <v>451</v>
      </c>
      <c r="CW11" s="102">
        <v>41517</v>
      </c>
      <c r="CX11" s="103" t="s">
        <v>436</v>
      </c>
      <c r="CY11" s="104">
        <v>41218</v>
      </c>
      <c r="CZ11" s="104">
        <f>CW$3</f>
        <v>43034</v>
      </c>
      <c r="DA11" s="105" t="s">
        <v>448</v>
      </c>
      <c r="DB11" s="106" t="s">
        <v>449</v>
      </c>
      <c r="DC11" s="107" t="s">
        <v>440</v>
      </c>
      <c r="DD11" s="108" t="s">
        <v>301</v>
      </c>
      <c r="DE11" s="109" t="s">
        <v>450</v>
      </c>
      <c r="DF11" s="2" t="s">
        <v>292</v>
      </c>
      <c r="DG11" s="101"/>
      <c r="DH11" s="101" t="s">
        <v>451</v>
      </c>
      <c r="DI11" s="102">
        <f>IF(DM11="","",DI$3)</f>
        <v>44571</v>
      </c>
      <c r="DJ11" s="103" t="str">
        <f>IF(DM11="","",DI$1)</f>
        <v>Rutte III</v>
      </c>
      <c r="DK11" s="104">
        <f>IF(DM11="","",DI$2)</f>
        <v>43034</v>
      </c>
      <c r="DL11" s="104">
        <f>IF(DM11="","",DI$3)</f>
        <v>44571</v>
      </c>
      <c r="DM11" s="105" t="str">
        <f>IF(DT11="","",IF(ISNUMBER(SEARCH(":",DT11)),MID(DT11,FIND(":",DT11)+2,FIND("(",DT11)-FIND(":",DT11)-3),LEFT(DT11,FIND("(",DT11)-2)))</f>
        <v>Mark Rutte</v>
      </c>
      <c r="DN11" s="106" t="str">
        <f>IF(DT11="","",MID(DT11,FIND("(",DT11)+1,4))</f>
        <v>1967</v>
      </c>
      <c r="DO11" s="107" t="str">
        <f>IF(ISNUMBER(SEARCH("*female*",DT11)),"female",IF(ISNUMBER(SEARCH("*male*",DT11)),"male",""))</f>
        <v>male</v>
      </c>
      <c r="DP11" s="108" t="str">
        <f>IF(DT11="","",IF(ISERROR(MID(DT11,FIND("male,",DT11)+6,(FIND(")",DT11)-(FIND("male,",DT11)+6))))=TRUE,"missing/error",MID(DT11,FIND("male,",DT11)+6,(FIND(")",DT11)-(FIND("male,",DT11)+6)))))</f>
        <v>nl_vvd01</v>
      </c>
      <c r="DQ11" s="109" t="str">
        <f>IF(DM11="","",(MID(DM11,(SEARCH("^^",SUBSTITUTE(DM11," ","^^",LEN(DM11)-LEN(SUBSTITUTE(DM11," ","")))))+1,99)&amp;"_"&amp;LEFT(DM11,FIND(" ",DM11)-1)&amp;"_"&amp;DN11))</f>
        <v>Rutte_Mark_1967</v>
      </c>
      <c r="DS11" s="101"/>
      <c r="DT11" s="101" t="s">
        <v>451</v>
      </c>
      <c r="DU11" s="102">
        <f>IF(DY11="","",DU$3)</f>
        <v>44926</v>
      </c>
      <c r="DV11" s="103" t="str">
        <f>IF(DY11="","",DU$1)</f>
        <v>Rutte IV</v>
      </c>
      <c r="DW11" s="104">
        <f>IF(DY11="","",DU$2)</f>
        <v>44571</v>
      </c>
      <c r="DX11" s="104">
        <f>IF(DY11="","",DU$3)</f>
        <v>44926</v>
      </c>
      <c r="DY11" s="105" t="str">
        <f>IF(EF11="","",IF(ISNUMBER(SEARCH(":",EF11)),MID(EF11,FIND(":",EF11)+2,FIND("(",EF11)-FIND(":",EF11)-3),LEFT(EF11,FIND("(",EF11)-2)))</f>
        <v>Mark Rutte</v>
      </c>
      <c r="DZ11" s="106" t="str">
        <f>IF(EF11="","",MID(EF11,FIND("(",EF11)+1,4))</f>
        <v>1967</v>
      </c>
      <c r="EA11" s="107" t="str">
        <f>IF(ISNUMBER(SEARCH("*female*",EF11)),"female",IF(ISNUMBER(SEARCH("*male*",EF11)),"male",""))</f>
        <v>male</v>
      </c>
      <c r="EB11" s="108" t="str">
        <f>IF(EF11="","",IF(ISERROR(MID(EF11,FIND("male,",EF11)+6,(FIND(")",EF11)-(FIND("male,",EF11)+6))))=TRUE,"missing/error",MID(EF11,FIND("male,",EF11)+6,(FIND(")",EF11)-(FIND("male,",EF11)+6)))))</f>
        <v>nl_vvd01</v>
      </c>
      <c r="EC11" s="109" t="str">
        <f>IF(DY11="","",(MID(DY11,(SEARCH("^^",SUBSTITUTE(DY11," ","^^",LEN(DY11)-LEN(SUBSTITUTE(DY11," ","")))))+1,99)&amp;"_"&amp;LEFT(DY11,FIND(" ",DY11)-1)&amp;"_"&amp;DZ11))</f>
        <v>Rutte_Mark_1967</v>
      </c>
      <c r="EE11" s="101"/>
      <c r="EF11" s="101" t="s">
        <v>451</v>
      </c>
      <c r="EG11" s="102" t="str">
        <f>IF(EK11="","",EG$3)</f>
        <v/>
      </c>
      <c r="EH11" s="103" t="str">
        <f>IF(EK11="","",EG$1)</f>
        <v/>
      </c>
      <c r="EI11" s="104" t="str">
        <f>IF(EK11="","",EG$2)</f>
        <v/>
      </c>
      <c r="EJ11" s="104" t="str">
        <f>IF(EK11="","",EG$3)</f>
        <v/>
      </c>
      <c r="EK11" s="105" t="str">
        <f>IF(ER11="","",IF(ISNUMBER(SEARCH(":",ER11)),MID(ER11,FIND(":",ER11)+2,FIND("(",ER11)-FIND(":",ER11)-3),LEFT(ER11,FIND("(",ER11)-2)))</f>
        <v/>
      </c>
      <c r="EL11" s="106" t="str">
        <f>IF(ER11="","",MID(ER11,FIND("(",ER11)+1,4))</f>
        <v/>
      </c>
      <c r="EM11" s="107" t="str">
        <f>IF(ISNUMBER(SEARCH("*female*",ER11)),"female",IF(ISNUMBER(SEARCH("*male*",ER11)),"male",""))</f>
        <v/>
      </c>
      <c r="EN11" s="108" t="str">
        <f>IF(ER11="","",IF(ISERROR(MID(ER11,FIND("male,",ER11)+6,(FIND(")",ER11)-(FIND("male,",ER11)+6))))=TRUE,"missing/error",MID(ER11,FIND("male,",ER11)+6,(FIND(")",ER11)-(FIND("male,",ER11)+6)))))</f>
        <v/>
      </c>
      <c r="EO11" s="109" t="str">
        <f>IF(EK11="","",(MID(EK11,(SEARCH("^^",SUBSTITUTE(EK11," ","^^",LEN(EK11)-LEN(SUBSTITUTE(EK11," ","")))))+1,99)&amp;"_"&amp;LEFT(EK11,FIND(" ",EK11)-1)&amp;"_"&amp;EL11))</f>
        <v/>
      </c>
      <c r="EQ11" s="101"/>
      <c r="ER11" s="101"/>
      <c r="ES11" s="102" t="str">
        <f>IF(EW11="","",ES$3)</f>
        <v/>
      </c>
      <c r="ET11" s="103" t="str">
        <f>IF(EW11="","",ES$1)</f>
        <v/>
      </c>
      <c r="EU11" s="104" t="str">
        <f>IF(EW11="","",ES$2)</f>
        <v/>
      </c>
      <c r="EV11" s="104" t="str">
        <f>IF(EW11="","",ES$3)</f>
        <v/>
      </c>
      <c r="EW11" s="105" t="str">
        <f>IF(FD11="","",IF(ISNUMBER(SEARCH(":",FD11)),MID(FD11,FIND(":",FD11)+2,FIND("(",FD11)-FIND(":",FD11)-3),LEFT(FD11,FIND("(",FD11)-2)))</f>
        <v/>
      </c>
      <c r="EX11" s="106" t="str">
        <f>IF(FD11="","",MID(FD11,FIND("(",FD11)+1,4))</f>
        <v/>
      </c>
      <c r="EY11" s="107" t="str">
        <f>IF(ISNUMBER(SEARCH("*female*",FD11)),"female",IF(ISNUMBER(SEARCH("*male*",FD11)),"male",""))</f>
        <v/>
      </c>
      <c r="EZ11" s="108" t="str">
        <f>IF(FD11="","",IF(ISERROR(MID(FD11,FIND("male,",FD11)+6,(FIND(")",FD11)-(FIND("male,",FD11)+6))))=TRUE,"missing/error",MID(FD11,FIND("male,",FD11)+6,(FIND(")",FD11)-(FIND("male,",FD11)+6)))))</f>
        <v/>
      </c>
      <c r="FA11" s="109" t="str">
        <f>IF(EW11="","",(MID(EW11,(SEARCH("^^",SUBSTITUTE(EW11," ","^^",LEN(EW11)-LEN(SUBSTITUTE(EW11," ","")))))+1,99)&amp;"_"&amp;LEFT(EW11,FIND(" ",EW11)-1)&amp;"_"&amp;EX11))</f>
        <v/>
      </c>
      <c r="FC11" s="101"/>
      <c r="FD11" s="101"/>
      <c r="FE11" s="102" t="str">
        <f>IF(FI11="","",FE$3)</f>
        <v/>
      </c>
      <c r="FF11" s="103" t="str">
        <f>IF(FI11="","",FE$1)</f>
        <v/>
      </c>
      <c r="FG11" s="104" t="str">
        <f>IF(FI11="","",FE$2)</f>
        <v/>
      </c>
      <c r="FH11" s="104" t="str">
        <f>IF(FI11="","",FE$3)</f>
        <v/>
      </c>
      <c r="FI11" s="105" t="str">
        <f>IF(FP11="","",IF(ISNUMBER(SEARCH(":",FP11)),MID(FP11,FIND(":",FP11)+2,FIND("(",FP11)-FIND(":",FP11)-3),LEFT(FP11,FIND("(",FP11)-2)))</f>
        <v/>
      </c>
      <c r="FJ11" s="106" t="str">
        <f>IF(FP11="","",MID(FP11,FIND("(",FP11)+1,4))</f>
        <v/>
      </c>
      <c r="FK11" s="107" t="str">
        <f>IF(ISNUMBER(SEARCH("*female*",FP11)),"female",IF(ISNUMBER(SEARCH("*male*",FP11)),"male",""))</f>
        <v/>
      </c>
      <c r="FL11" s="108" t="str">
        <f>IF(FP11="","",IF(ISERROR(MID(FP11,FIND("male,",FP11)+6,(FIND(")",FP11)-(FIND("male,",FP11)+6))))=TRUE,"missing/error",MID(FP11,FIND("male,",FP11)+6,(FIND(")",FP11)-(FIND("male,",FP11)+6)))))</f>
        <v/>
      </c>
      <c r="FM11" s="109" t="str">
        <f>IF(FI11="","",(MID(FI11,(SEARCH("^^",SUBSTITUTE(FI11," ","^^",LEN(FI11)-LEN(SUBSTITUTE(FI11," ","")))))+1,99)&amp;"_"&amp;LEFT(FI11,FIND(" ",FI11)-1)&amp;"_"&amp;FJ11))</f>
        <v/>
      </c>
      <c r="FO11" s="101"/>
      <c r="FP11" s="101"/>
      <c r="FQ11" s="102" t="str">
        <f>IF(FU11="","",#REF!)</f>
        <v/>
      </c>
      <c r="FR11" s="103" t="str">
        <f>IF(FU11="","",FQ$1)</f>
        <v/>
      </c>
      <c r="FS11" s="104" t="str">
        <f>IF(FU11="","",FQ$2)</f>
        <v/>
      </c>
      <c r="FT11" s="104" t="str">
        <f>IF(FU11="","",FQ$3)</f>
        <v/>
      </c>
      <c r="FU11" s="105" t="str">
        <f>IF(GB11="","",IF(ISNUMBER(SEARCH(":",GB11)),MID(GB11,FIND(":",GB11)+2,FIND("(",GB11)-FIND(":",GB11)-3),LEFT(GB11,FIND("(",GB11)-2)))</f>
        <v/>
      </c>
      <c r="FV11" s="106" t="str">
        <f>IF(GB11="","",MID(GB11,FIND("(",GB11)+1,4))</f>
        <v/>
      </c>
      <c r="FW11" s="107" t="str">
        <f>IF(ISNUMBER(SEARCH("*female*",GB11)),"female",IF(ISNUMBER(SEARCH("*male*",GB11)),"male",""))</f>
        <v/>
      </c>
      <c r="FX11" s="108" t="str">
        <f>IF(GB11="","",IF(ISERROR(MID(GB11,FIND("male,",GB11)+6,(FIND(")",GB11)-(FIND("male,",GB11)+6))))=TRUE,"missing/error",MID(GB11,FIND("male,",GB11)+6,(FIND(")",GB11)-(FIND("male,",GB11)+6)))))</f>
        <v/>
      </c>
      <c r="FY11" s="109" t="str">
        <f>IF(FU11="","",(MID(FU11,(SEARCH("^^",SUBSTITUTE(FU11," ","^^",LEN(FU11)-LEN(SUBSTITUTE(FU11," ","")))))+1,99)&amp;"_"&amp;LEFT(FU11,FIND(" ",FU11)-1)&amp;"_"&amp;FV11))</f>
        <v/>
      </c>
      <c r="GA11" s="101"/>
      <c r="GB11" s="101"/>
      <c r="GC11" s="102" t="str">
        <f>IF(GG11="","",GC$3)</f>
        <v/>
      </c>
      <c r="GD11" s="103" t="str">
        <f>IF(GG11="","",GC$1)</f>
        <v/>
      </c>
      <c r="GE11" s="104" t="str">
        <f>IF(GG11="","",GC$2)</f>
        <v/>
      </c>
      <c r="GF11" s="104" t="str">
        <f>IF(GG11="","",GC$3)</f>
        <v/>
      </c>
      <c r="GG11" s="105" t="str">
        <f>IF(GN11="","",IF(ISNUMBER(SEARCH(":",GN11)),MID(GN11,FIND(":",GN11)+2,FIND("(",GN11)-FIND(":",GN11)-3),LEFT(GN11,FIND("(",GN11)-2)))</f>
        <v/>
      </c>
      <c r="GH11" s="106" t="str">
        <f>IF(GN11="","",MID(GN11,FIND("(",GN11)+1,4))</f>
        <v/>
      </c>
      <c r="GI11" s="107" t="str">
        <f>IF(ISNUMBER(SEARCH("*female*",GN11)),"female",IF(ISNUMBER(SEARCH("*male*",GN11)),"male",""))</f>
        <v/>
      </c>
      <c r="GJ11" s="108" t="str">
        <f>IF(GN11="","",IF(ISERROR(MID(GN11,FIND("male,",GN11)+6,(FIND(")",GN11)-(FIND("male,",GN11)+6))))=TRUE,"missing/error",MID(GN11,FIND("male,",GN11)+6,(FIND(")",GN11)-(FIND("male,",GN11)+6)))))</f>
        <v/>
      </c>
      <c r="GK11" s="109" t="str">
        <f>IF(GG11="","",(MID(GG11,(SEARCH("^^",SUBSTITUTE(GG11," ","^^",LEN(GG11)-LEN(SUBSTITUTE(GG11," ","")))))+1,99)&amp;"_"&amp;LEFT(GG11,FIND(" ",GG11)-1)&amp;"_"&amp;GH11))</f>
        <v/>
      </c>
      <c r="GM11" s="101"/>
      <c r="GN11" s="101" t="s">
        <v>292</v>
      </c>
      <c r="GO11" s="102" t="str">
        <f>IF(GS11="","",GO$3)</f>
        <v/>
      </c>
      <c r="GP11" s="103" t="str">
        <f>IF(GS11="","",GO$1)</f>
        <v/>
      </c>
      <c r="GQ11" s="104" t="str">
        <f>IF(GS11="","",GO$2)</f>
        <v/>
      </c>
      <c r="GR11" s="104" t="str">
        <f>IF(GS11="","",GO$3)</f>
        <v/>
      </c>
      <c r="GS11" s="105" t="str">
        <f>IF(GZ11="","",IF(ISNUMBER(SEARCH(":",GZ11)),MID(GZ11,FIND(":",GZ11)+2,FIND("(",GZ11)-FIND(":",GZ11)-3),LEFT(GZ11,FIND("(",GZ11)-2)))</f>
        <v/>
      </c>
      <c r="GT11" s="106" t="str">
        <f>IF(GZ11="","",MID(GZ11,FIND("(",GZ11)+1,4))</f>
        <v/>
      </c>
      <c r="GU11" s="107" t="str">
        <f>IF(ISNUMBER(SEARCH("*female*",GZ11)),"female",IF(ISNUMBER(SEARCH("*male*",GZ11)),"male",""))</f>
        <v/>
      </c>
      <c r="GV11" s="108" t="str">
        <f>IF(GZ11="","",IF(ISERROR(MID(GZ11,FIND("male,",GZ11)+6,(FIND(")",GZ11)-(FIND("male,",GZ11)+6))))=TRUE,"missing/error",MID(GZ11,FIND("male,",GZ11)+6,(FIND(")",GZ11)-(FIND("male,",GZ11)+6)))))</f>
        <v/>
      </c>
      <c r="GW11" s="109" t="str">
        <f>IF(GS11="","",(MID(GS11,(SEARCH("^^",SUBSTITUTE(GS11," ","^^",LEN(GS11)-LEN(SUBSTITUTE(GS11," ","")))))+1,99)&amp;"_"&amp;LEFT(GS11,FIND(" ",GS11)-1)&amp;"_"&amp;GT11))</f>
        <v/>
      </c>
      <c r="GY11" s="101"/>
      <c r="GZ11" s="101"/>
      <c r="HA11" s="102" t="str">
        <f>IF(HE11="","",HA$3)</f>
        <v/>
      </c>
      <c r="HB11" s="103" t="str">
        <f>IF(HE11="","",HA$1)</f>
        <v/>
      </c>
      <c r="HC11" s="104" t="str">
        <f>IF(HE11="","",HA$2)</f>
        <v/>
      </c>
      <c r="HD11" s="104" t="str">
        <f>IF(HE11="","",HA$3)</f>
        <v/>
      </c>
      <c r="HE11" s="105" t="str">
        <f>IF(HL11="","",IF(ISNUMBER(SEARCH(":",HL11)),MID(HL11,FIND(":",HL11)+2,FIND("(",HL11)-FIND(":",HL11)-3),LEFT(HL11,FIND("(",HL11)-2)))</f>
        <v/>
      </c>
      <c r="HF11" s="106" t="str">
        <f>IF(HL11="","",MID(HL11,FIND("(",HL11)+1,4))</f>
        <v/>
      </c>
      <c r="HG11" s="107" t="str">
        <f>IF(ISNUMBER(SEARCH("*female*",HL11)),"female",IF(ISNUMBER(SEARCH("*male*",HL11)),"male",""))</f>
        <v/>
      </c>
      <c r="HH11" s="108" t="str">
        <f>IF(HL11="","",IF(ISERROR(MID(HL11,FIND("male,",HL11)+6,(FIND(")",HL11)-(FIND("male,",HL11)+6))))=TRUE,"missing/error",MID(HL11,FIND("male,",HL11)+6,(FIND(")",HL11)-(FIND("male,",HL11)+6)))))</f>
        <v/>
      </c>
      <c r="HI11" s="109" t="str">
        <f>IF(HE11="","",(MID(HE11,(SEARCH("^^",SUBSTITUTE(HE11," ","^^",LEN(HE11)-LEN(SUBSTITUTE(HE11," ","")))))+1,99)&amp;"_"&amp;LEFT(HE11,FIND(" ",HE11)-1)&amp;"_"&amp;HF11))</f>
        <v/>
      </c>
      <c r="HK11" s="101"/>
      <c r="HL11" s="101" t="s">
        <v>292</v>
      </c>
      <c r="HM11" s="102" t="str">
        <f>IF(HQ11="","",HM$3)</f>
        <v/>
      </c>
      <c r="HN11" s="103" t="str">
        <f>IF(HQ11="","",HM$1)</f>
        <v/>
      </c>
      <c r="HO11" s="104" t="str">
        <f>IF(HQ11="","",HM$2)</f>
        <v/>
      </c>
      <c r="HP11" s="104" t="str">
        <f>IF(HQ11="","",HM$3)</f>
        <v/>
      </c>
      <c r="HQ11" s="105" t="str">
        <f>IF(HX11="","",IF(ISNUMBER(SEARCH(":",HX11)),MID(HX11,FIND(":",HX11)+2,FIND("(",HX11)-FIND(":",HX11)-3),LEFT(HX11,FIND("(",HX11)-2)))</f>
        <v/>
      </c>
      <c r="HR11" s="106" t="str">
        <f>IF(HX11="","",MID(HX11,FIND("(",HX11)+1,4))</f>
        <v/>
      </c>
      <c r="HS11" s="107" t="str">
        <f>IF(ISNUMBER(SEARCH("*female*",HX11)),"female",IF(ISNUMBER(SEARCH("*male*",HX11)),"male",""))</f>
        <v/>
      </c>
      <c r="HT11" s="108" t="str">
        <f>IF(HX11="","",IF(ISERROR(MID(HX11,FIND("male,",HX11)+6,(FIND(")",HX11)-(FIND("male,",HX11)+6))))=TRUE,"missing/error",MID(HX11,FIND("male,",HX11)+6,(FIND(")",HX11)-(FIND("male,",HX11)+6)))))</f>
        <v/>
      </c>
      <c r="HU11" s="109" t="str">
        <f>IF(HQ11="","",(MID(HQ11,(SEARCH("^^",SUBSTITUTE(HQ11," ","^^",LEN(HQ11)-LEN(SUBSTITUTE(HQ11," ","")))))+1,99)&amp;"_"&amp;LEFT(HQ11,FIND(" ",HQ11)-1)&amp;"_"&amp;HR11))</f>
        <v/>
      </c>
      <c r="HW11" s="101"/>
      <c r="HX11" s="101"/>
      <c r="HY11" s="102" t="str">
        <f>IF(IC11="","",HY$3)</f>
        <v/>
      </c>
      <c r="HZ11" s="103" t="str">
        <f>IF(IC11="","",HY$1)</f>
        <v/>
      </c>
      <c r="IA11" s="104" t="str">
        <f>IF(IC11="","",HY$2)</f>
        <v/>
      </c>
      <c r="IB11" s="104" t="str">
        <f>IF(IC11="","",HY$3)</f>
        <v/>
      </c>
      <c r="IC11" s="105" t="str">
        <f>IF(IJ11="","",IF(ISNUMBER(SEARCH(":",IJ11)),MID(IJ11,FIND(":",IJ11)+2,FIND("(",IJ11)-FIND(":",IJ11)-3),LEFT(IJ11,FIND("(",IJ11)-2)))</f>
        <v/>
      </c>
      <c r="ID11" s="106" t="str">
        <f>IF(IJ11="","",MID(IJ11,FIND("(",IJ11)+1,4))</f>
        <v/>
      </c>
      <c r="IE11" s="107" t="str">
        <f>IF(ISNUMBER(SEARCH("*female*",IJ11)),"female",IF(ISNUMBER(SEARCH("*male*",IJ11)),"male",""))</f>
        <v/>
      </c>
      <c r="IF11" s="108" t="str">
        <f>IF(IJ11="","",IF(ISERROR(MID(IJ11,FIND("male,",IJ11)+6,(FIND(")",IJ11)-(FIND("male,",IJ11)+6))))=TRUE,"missing/error",MID(IJ11,FIND("male,",IJ11)+6,(FIND(")",IJ11)-(FIND("male,",IJ11)+6)))))</f>
        <v/>
      </c>
      <c r="IG11" s="109" t="str">
        <f>IF(IC11="","",(MID(IC11,(SEARCH("^^",SUBSTITUTE(IC11," ","^^",LEN(IC11)-LEN(SUBSTITUTE(IC11," ","")))))+1,99)&amp;"_"&amp;LEFT(IC11,FIND(" ",IC11)-1)&amp;"_"&amp;ID11))</f>
        <v/>
      </c>
      <c r="II11" s="101"/>
      <c r="IJ11" s="101"/>
      <c r="IK11" s="102" t="str">
        <f>IF(IO11="","",IK$3)</f>
        <v/>
      </c>
      <c r="IL11" s="103" t="str">
        <f>IF(IO11="","",IK$1)</f>
        <v/>
      </c>
      <c r="IM11" s="104" t="str">
        <f>IF(IO11="","",IK$2)</f>
        <v/>
      </c>
      <c r="IN11" s="104" t="str">
        <f>IF(IO11="","",IK$3)</f>
        <v/>
      </c>
      <c r="IO11" s="105" t="str">
        <f>IF(IV11="","",IF(ISNUMBER(SEARCH(":",IV11)),MID(IV11,FIND(":",IV11)+2,FIND("(",IV11)-FIND(":",IV11)-3),LEFT(IV11,FIND("(",IV11)-2)))</f>
        <v/>
      </c>
      <c r="IP11" s="106" t="str">
        <f>IF(IV11="","",MID(IV11,FIND("(",IV11)+1,4))</f>
        <v/>
      </c>
      <c r="IQ11" s="107" t="str">
        <f>IF(ISNUMBER(SEARCH("*female*",IV11)),"female",IF(ISNUMBER(SEARCH("*male*",IV11)),"male",""))</f>
        <v/>
      </c>
      <c r="IR11" s="108" t="str">
        <f>IF(IV11="","",IF(ISERROR(MID(IV11,FIND("male,",IV11)+6,(FIND(")",IV11)-(FIND("male,",IV11)+6))))=TRUE,"missing/error",MID(IV11,FIND("male,",IV11)+6,(FIND(")",IV11)-(FIND("male,",IV11)+6)))))</f>
        <v/>
      </c>
      <c r="IS11" s="109" t="str">
        <f>IF(IO11="","",(MID(IO11,(SEARCH("^^",SUBSTITUTE(IO11," ","^^",LEN(IO11)-LEN(SUBSTITUTE(IO11," ","")))))+1,99)&amp;"_"&amp;LEFT(IO11,FIND(" ",IO11)-1)&amp;"_"&amp;IP11))</f>
        <v/>
      </c>
      <c r="IU11" s="101"/>
      <c r="IV11" s="101"/>
      <c r="IW11" s="102" t="str">
        <f>IF(JA11="","",IW$3)</f>
        <v/>
      </c>
      <c r="IX11" s="103" t="str">
        <f>IF(JA11="","",IW$1)</f>
        <v/>
      </c>
      <c r="IY11" s="104" t="str">
        <f>IF(JA11="","",IW$2)</f>
        <v/>
      </c>
      <c r="IZ11" s="104" t="str">
        <f>IF(JA11="","",IW$3)</f>
        <v/>
      </c>
      <c r="JA11" s="105" t="str">
        <f>IF(JH11="","",IF(ISNUMBER(SEARCH(":",JH11)),MID(JH11,FIND(":",JH11)+2,FIND("(",JH11)-FIND(":",JH11)-3),LEFT(JH11,FIND("(",JH11)-2)))</f>
        <v/>
      </c>
      <c r="JB11" s="106" t="str">
        <f>IF(JH11="","",MID(JH11,FIND("(",JH11)+1,4))</f>
        <v/>
      </c>
      <c r="JC11" s="107" t="str">
        <f>IF(ISNUMBER(SEARCH("*female*",JH11)),"female",IF(ISNUMBER(SEARCH("*male*",JH11)),"male",""))</f>
        <v/>
      </c>
      <c r="JD11" s="108" t="str">
        <f>IF(JH11="","",IF(ISERROR(MID(JH11,FIND("male,",JH11)+6,(FIND(")",JH11)-(FIND("male,",JH11)+6))))=TRUE,"missing/error",MID(JH11,FIND("male,",JH11)+6,(FIND(")",JH11)-(FIND("male,",JH11)+6)))))</f>
        <v/>
      </c>
      <c r="JE11" s="109" t="str">
        <f>IF(JA11="","",(MID(JA11,(SEARCH("^^",SUBSTITUTE(JA11," ","^^",LEN(JA11)-LEN(SUBSTITUTE(JA11," ","")))))+1,99)&amp;"_"&amp;LEFT(JA11,FIND(" ",JA11)-1)&amp;"_"&amp;JB11))</f>
        <v/>
      </c>
      <c r="JG11" s="101"/>
      <c r="JH11" s="101"/>
      <c r="JI11" s="102" t="str">
        <f>IF(JM11="","",JI$3)</f>
        <v/>
      </c>
      <c r="JJ11" s="103" t="str">
        <f>IF(JM11="","",JI$1)</f>
        <v/>
      </c>
      <c r="JK11" s="104" t="str">
        <f>IF(JM11="","",JI$2)</f>
        <v/>
      </c>
      <c r="JL11" s="104" t="str">
        <f>IF(JM11="","",JI$3)</f>
        <v/>
      </c>
      <c r="JM11" s="105" t="str">
        <f>IF(JT11="","",IF(ISNUMBER(SEARCH(":",JT11)),MID(JT11,FIND(":",JT11)+2,FIND("(",JT11)-FIND(":",JT11)-3),LEFT(JT11,FIND("(",JT11)-2)))</f>
        <v/>
      </c>
      <c r="JN11" s="106" t="str">
        <f>IF(JT11="","",MID(JT11,FIND("(",JT11)+1,4))</f>
        <v/>
      </c>
      <c r="JO11" s="107" t="str">
        <f>IF(ISNUMBER(SEARCH("*female*",JT11)),"female",IF(ISNUMBER(SEARCH("*male*",JT11)),"male",""))</f>
        <v/>
      </c>
      <c r="JP11" s="108" t="str">
        <f>IF(JT11="","",IF(ISERROR(MID(JT11,FIND("male,",JT11)+6,(FIND(")",JT11)-(FIND("male,",JT11)+6))))=TRUE,"missing/error",MID(JT11,FIND("male,",JT11)+6,(FIND(")",JT11)-(FIND("male,",JT11)+6)))))</f>
        <v/>
      </c>
      <c r="JQ11" s="109" t="str">
        <f>IF(JM11="","",(MID(JM11,(SEARCH("^^",SUBSTITUTE(JM11," ","^^",LEN(JM11)-LEN(SUBSTITUTE(JM11," ","")))))+1,99)&amp;"_"&amp;LEFT(JM11,FIND(" ",JM11)-1)&amp;"_"&amp;JN11))</f>
        <v/>
      </c>
      <c r="JS11" s="101"/>
      <c r="JT11" s="101"/>
      <c r="JU11" s="102" t="str">
        <f>IF(JY11="","",JU$3)</f>
        <v/>
      </c>
      <c r="JV11" s="103" t="str">
        <f>IF(JY11="","",JU$1)</f>
        <v/>
      </c>
      <c r="JW11" s="104" t="str">
        <f>IF(JY11="","",JU$2)</f>
        <v/>
      </c>
      <c r="JX11" s="104" t="str">
        <f>IF(JY11="","",JU$3)</f>
        <v/>
      </c>
      <c r="JY11" s="105" t="str">
        <f>IF(KF11="","",IF(ISNUMBER(SEARCH(":",KF11)),MID(KF11,FIND(":",KF11)+2,FIND("(",KF11)-FIND(":",KF11)-3),LEFT(KF11,FIND("(",KF11)-2)))</f>
        <v/>
      </c>
      <c r="JZ11" s="106" t="str">
        <f>IF(KF11="","",MID(KF11,FIND("(",KF11)+1,4))</f>
        <v/>
      </c>
      <c r="KA11" s="107" t="str">
        <f>IF(ISNUMBER(SEARCH("*female*",KF11)),"female",IF(ISNUMBER(SEARCH("*male*",KF11)),"male",""))</f>
        <v/>
      </c>
      <c r="KB11" s="108" t="str">
        <f>IF(KF11="","",IF(ISERROR(MID(KF11,FIND("male,",KF11)+6,(FIND(")",KF11)-(FIND("male,",KF11)+6))))=TRUE,"missing/error",MID(KF11,FIND("male,",KF11)+6,(FIND(")",KF11)-(FIND("male,",KF11)+6)))))</f>
        <v/>
      </c>
      <c r="KC11" s="109" t="str">
        <f>IF(JY11="","",(MID(JY11,(SEARCH("^^",SUBSTITUTE(JY11," ","^^",LEN(JY11)-LEN(SUBSTITUTE(JY11," ","")))))+1,99)&amp;"_"&amp;LEFT(JY11,FIND(" ",JY11)-1)&amp;"_"&amp;JZ11))</f>
        <v/>
      </c>
      <c r="KE11" s="101"/>
      <c r="KF11" s="101"/>
    </row>
    <row r="12" spans="1:292" ht="13.5" customHeight="1">
      <c r="A12" s="20"/>
      <c r="B12" s="101" t="s">
        <v>452</v>
      </c>
      <c r="C12" s="2" t="s">
        <v>453</v>
      </c>
      <c r="D12" s="154"/>
      <c r="E12" s="102">
        <v>33239</v>
      </c>
      <c r="F12" s="103" t="s">
        <v>421</v>
      </c>
      <c r="G12" s="104">
        <v>32819</v>
      </c>
      <c r="H12" s="104">
        <v>34568</v>
      </c>
      <c r="I12" s="105" t="s">
        <v>442</v>
      </c>
      <c r="J12" s="106">
        <v>1938</v>
      </c>
      <c r="K12" s="107" t="s">
        <v>440</v>
      </c>
      <c r="L12" s="108" t="s">
        <v>299</v>
      </c>
      <c r="M12" s="109" t="s">
        <v>443</v>
      </c>
      <c r="O12" s="101"/>
      <c r="P12" s="154"/>
      <c r="Q12" s="102">
        <v>34699</v>
      </c>
      <c r="R12" s="103" t="s">
        <v>422</v>
      </c>
      <c r="S12" s="104">
        <v>34568</v>
      </c>
      <c r="T12" s="104">
        <v>36010</v>
      </c>
      <c r="U12" s="105" t="s">
        <v>454</v>
      </c>
      <c r="V12" s="106">
        <v>1943</v>
      </c>
      <c r="W12" s="107" t="s">
        <v>440</v>
      </c>
      <c r="X12" s="108" t="s">
        <v>301</v>
      </c>
      <c r="Y12" s="109" t="s">
        <v>455</v>
      </c>
      <c r="AA12" s="101"/>
      <c r="AB12" s="101"/>
      <c r="AC12" s="102">
        <v>36160</v>
      </c>
      <c r="AD12" s="103" t="s">
        <v>423</v>
      </c>
      <c r="AE12" s="104">
        <v>36010</v>
      </c>
      <c r="AF12" s="104">
        <v>37459</v>
      </c>
      <c r="AG12" s="105" t="s">
        <v>456</v>
      </c>
      <c r="AH12" s="106">
        <v>1950</v>
      </c>
      <c r="AI12" s="107" t="s">
        <v>457</v>
      </c>
      <c r="AJ12" s="108" t="s">
        <v>301</v>
      </c>
      <c r="AK12" s="109" t="s">
        <v>458</v>
      </c>
      <c r="AM12" s="101"/>
      <c r="AN12" s="101"/>
      <c r="AO12" s="102">
        <v>37622</v>
      </c>
      <c r="AP12" s="103" t="s">
        <v>424</v>
      </c>
      <c r="AQ12" s="104">
        <v>37459</v>
      </c>
      <c r="AR12" s="104" t="s">
        <v>428</v>
      </c>
      <c r="AS12" s="105" t="s">
        <v>459</v>
      </c>
      <c r="AT12" s="106">
        <v>1951</v>
      </c>
      <c r="AU12" s="107" t="s">
        <v>440</v>
      </c>
      <c r="AV12" s="108" t="s">
        <v>301</v>
      </c>
      <c r="AW12" s="109" t="s">
        <v>460</v>
      </c>
      <c r="AY12" s="101"/>
      <c r="AZ12" s="101"/>
      <c r="BA12" s="102">
        <v>37987</v>
      </c>
      <c r="BB12" s="103" t="s">
        <v>425</v>
      </c>
      <c r="BC12" s="104" t="s">
        <v>428</v>
      </c>
      <c r="BD12" s="104">
        <v>38905</v>
      </c>
      <c r="BE12" s="105" t="s">
        <v>446</v>
      </c>
      <c r="BF12" s="106">
        <v>1952</v>
      </c>
      <c r="BG12" s="107" t="s">
        <v>440</v>
      </c>
      <c r="BH12" s="108" t="s">
        <v>301</v>
      </c>
      <c r="BI12" s="109" t="s">
        <v>447</v>
      </c>
      <c r="BK12" s="101"/>
      <c r="BL12" s="101"/>
      <c r="BM12" s="102" t="s">
        <v>292</v>
      </c>
      <c r="BN12" s="103" t="s">
        <v>292</v>
      </c>
      <c r="BO12" s="104"/>
      <c r="BP12" s="104" t="s">
        <v>292</v>
      </c>
      <c r="BQ12" s="105"/>
      <c r="BR12" s="106"/>
      <c r="BS12" s="107"/>
      <c r="BT12" s="108"/>
      <c r="BU12" s="109" t="s">
        <v>292</v>
      </c>
      <c r="BW12" s="101"/>
      <c r="BX12" s="101"/>
      <c r="BY12" s="102">
        <v>40465</v>
      </c>
      <c r="BZ12" s="103" t="s">
        <v>427</v>
      </c>
      <c r="CA12" s="104">
        <v>39135</v>
      </c>
      <c r="CB12" s="104">
        <v>40465</v>
      </c>
      <c r="CC12" s="105" t="s">
        <v>461</v>
      </c>
      <c r="CD12" s="106">
        <v>1963</v>
      </c>
      <c r="CE12" s="107" t="s">
        <v>440</v>
      </c>
      <c r="CF12" s="108" t="s">
        <v>299</v>
      </c>
      <c r="CG12" s="109" t="s">
        <v>462</v>
      </c>
      <c r="CI12" s="101"/>
      <c r="CJ12" s="101"/>
      <c r="CK12" s="102">
        <v>41218</v>
      </c>
      <c r="CL12" s="103" t="s">
        <v>435</v>
      </c>
      <c r="CM12" s="104">
        <v>40465</v>
      </c>
      <c r="CN12" s="104">
        <v>41218</v>
      </c>
      <c r="CO12" s="105" t="s">
        <v>463</v>
      </c>
      <c r="CP12" s="106" t="s">
        <v>464</v>
      </c>
      <c r="CQ12" s="107" t="s">
        <v>440</v>
      </c>
      <c r="CR12" s="108" t="s">
        <v>297</v>
      </c>
      <c r="CS12" s="109" t="s">
        <v>465</v>
      </c>
      <c r="CT12" s="2" t="s">
        <v>292</v>
      </c>
      <c r="CU12" s="101"/>
      <c r="CV12" s="101" t="s">
        <v>466</v>
      </c>
      <c r="CW12" s="102">
        <v>41517</v>
      </c>
      <c r="CX12" s="103" t="s">
        <v>436</v>
      </c>
      <c r="CY12" s="104">
        <v>41218</v>
      </c>
      <c r="CZ12" s="104">
        <f>CW$3</f>
        <v>43034</v>
      </c>
      <c r="DA12" s="105" t="str">
        <f t="shared" ref="DA12" si="0">IF(DH12="","",IF(ISNUMBER(SEARCH(":",DH12)),MID(DH12,FIND(":",DH12)+2,FIND("(",DH12)-FIND(":",DH12)-3),LEFT(DH12,FIND("(",DH12)-2)))</f>
        <v>Lodewijk Asscher</v>
      </c>
      <c r="DB12" s="106" t="str">
        <f t="shared" ref="DB12" si="1">IF(DH12="","",MID(DH12,FIND("(",DH12)+1,4))</f>
        <v>1974</v>
      </c>
      <c r="DC12" s="107" t="str">
        <f t="shared" ref="DC12" si="2">IF(ISNUMBER(SEARCH("*female*",DH12)),"female",IF(ISNUMBER(SEARCH("*male*",DH12)),"male",""))</f>
        <v>male</v>
      </c>
      <c r="DD12" s="108" t="s">
        <v>299</v>
      </c>
      <c r="DE12" s="109" t="str">
        <f t="shared" ref="DE12" si="3">IF(DA12="","",(MID(DA12,(SEARCH("^^",SUBSTITUTE(DA12," ","^^",LEN(DA12)-LEN(SUBSTITUTE(DA12," ","")))))+1,99)&amp;"_"&amp;LEFT(DA12,FIND(" ",DA12)-1)&amp;"_"&amp;DB12))</f>
        <v>Asscher_Lodewijk_1974</v>
      </c>
      <c r="DF12" s="2" t="s">
        <v>292</v>
      </c>
      <c r="DG12" s="101"/>
      <c r="DH12" s="101" t="s">
        <v>467</v>
      </c>
      <c r="DI12" s="102">
        <f t="shared" ref="DI12:DI101" si="4">IF(DM12="","",DI$3)</f>
        <v>44571</v>
      </c>
      <c r="DJ12" s="103" t="str">
        <f t="shared" ref="DJ12:DJ101" si="5">IF(DM12="","",DI$1)</f>
        <v>Rutte III</v>
      </c>
      <c r="DK12" s="104">
        <f t="shared" ref="DK12:DK101" si="6">IF(DM12="","",DI$2)</f>
        <v>43034</v>
      </c>
      <c r="DL12" s="104">
        <f t="shared" ref="DL12:DL101" si="7">IF(DM12="","",DI$3)</f>
        <v>44571</v>
      </c>
      <c r="DM12" s="105" t="str">
        <f t="shared" ref="DM12:DM101" si="8">IF(DT12="","",IF(ISNUMBER(SEARCH(":",DT12)),MID(DT12,FIND(":",DT12)+2,FIND("(",DT12)-FIND(":",DT12)-3),LEFT(DT12,FIND("(",DT12)-2)))</f>
        <v>Hugo de Jonge</v>
      </c>
      <c r="DN12" s="106" t="str">
        <f t="shared" ref="DN12:DN101" si="9">IF(DT12="","",MID(DT12,FIND("(",DT12)+1,4))</f>
        <v>1977</v>
      </c>
      <c r="DO12" s="107" t="str">
        <f t="shared" ref="DO12:DO101" si="10">IF(ISNUMBER(SEARCH("*female*",DT12)),"female",IF(ISNUMBER(SEARCH("*male*",DT12)),"male",""))</f>
        <v>male</v>
      </c>
      <c r="DP12" s="108" t="str">
        <f t="shared" ref="DP12:DP101" si="11">IF(DT12="","",IF(ISERROR(MID(DT12,FIND("male,",DT12)+6,(FIND(")",DT12)-(FIND("male,",DT12)+6))))=TRUE,"missing/error",MID(DT12,FIND("male,",DT12)+6,(FIND(")",DT12)-(FIND("male,",DT12)+6)))))</f>
        <v>nl_cda01</v>
      </c>
      <c r="DQ12" s="109" t="str">
        <f t="shared" ref="DQ12:DQ101" si="12">IF(DM12="","",(MID(DM12,(SEARCH("^^",SUBSTITUTE(DM12," ","^^",LEN(DM12)-LEN(SUBSTITUTE(DM12," ","")))))+1,99)&amp;"_"&amp;LEFT(DM12,FIND(" ",DM12)-1)&amp;"_"&amp;DN12))</f>
        <v>Jonge_Hugo_1977</v>
      </c>
      <c r="DS12" s="101"/>
      <c r="DT12" s="101" t="s">
        <v>1053</v>
      </c>
      <c r="DU12" s="102" t="str">
        <f t="shared" ref="DU12:DU101" si="13">IF(DY12="","",DU$3)</f>
        <v/>
      </c>
      <c r="DV12" s="103" t="str">
        <f t="shared" ref="DV12:DV101" si="14">IF(DY12="","",DU$1)</f>
        <v/>
      </c>
      <c r="DW12" s="104" t="str">
        <f t="shared" ref="DW12:DW101" si="15">IF(DY12="","",DU$2)</f>
        <v/>
      </c>
      <c r="DX12" s="104" t="str">
        <f t="shared" ref="DX12:DX101" si="16">IF(DY12="","",DU$3)</f>
        <v/>
      </c>
      <c r="DY12" s="105" t="str">
        <f t="shared" ref="DY12:DY101" si="17">IF(EF12="","",IF(ISNUMBER(SEARCH(":",EF12)),MID(EF12,FIND(":",EF12)+2,FIND("(",EF12)-FIND(":",EF12)-3),LEFT(EF12,FIND("(",EF12)-2)))</f>
        <v/>
      </c>
      <c r="DZ12" s="106" t="str">
        <f t="shared" ref="DZ12:DZ101" si="18">IF(EF12="","",MID(EF12,FIND("(",EF12)+1,4))</f>
        <v/>
      </c>
      <c r="EA12" s="107" t="str">
        <f t="shared" ref="EA12:EA101" si="19">IF(ISNUMBER(SEARCH("*female*",EF12)),"female",IF(ISNUMBER(SEARCH("*male*",EF12)),"male",""))</f>
        <v/>
      </c>
      <c r="EB12" s="108" t="str">
        <f t="shared" ref="EB12:EB101" si="20">IF(EF12="","",IF(ISERROR(MID(EF12,FIND("male,",EF12)+6,(FIND(")",EF12)-(FIND("male,",EF12)+6))))=TRUE,"missing/error",MID(EF12,FIND("male,",EF12)+6,(FIND(")",EF12)-(FIND("male,",EF12)+6)))))</f>
        <v/>
      </c>
      <c r="EC12" s="109" t="str">
        <f t="shared" ref="EC12:EC101" si="21">IF(DY12="","",(MID(DY12,(SEARCH("^^",SUBSTITUTE(DY12," ","^^",LEN(DY12)-LEN(SUBSTITUTE(DY12," ","")))))+1,99)&amp;"_"&amp;LEFT(DY12,FIND(" ",DY12)-1)&amp;"_"&amp;DZ12))</f>
        <v/>
      </c>
      <c r="EE12" s="101"/>
      <c r="EF12" s="101"/>
      <c r="EG12" s="102" t="str">
        <f t="shared" ref="EG12:EG101" si="22">IF(EK12="","",EG$3)</f>
        <v/>
      </c>
      <c r="EH12" s="103" t="str">
        <f t="shared" ref="EH12:EH101" si="23">IF(EK12="","",EG$1)</f>
        <v/>
      </c>
      <c r="EI12" s="104" t="str">
        <f t="shared" ref="EI12:EI101" si="24">IF(EK12="","",EG$2)</f>
        <v/>
      </c>
      <c r="EJ12" s="104" t="str">
        <f t="shared" ref="EJ12:EJ101" si="25">IF(EK12="","",EG$3)</f>
        <v/>
      </c>
      <c r="EK12" s="105" t="str">
        <f t="shared" ref="EK12:EK101" si="26">IF(ER12="","",IF(ISNUMBER(SEARCH(":",ER12)),MID(ER12,FIND(":",ER12)+2,FIND("(",ER12)-FIND(":",ER12)-3),LEFT(ER12,FIND("(",ER12)-2)))</f>
        <v/>
      </c>
      <c r="EL12" s="106" t="str">
        <f t="shared" ref="EL12:EL101" si="27">IF(ER12="","",MID(ER12,FIND("(",ER12)+1,4))</f>
        <v/>
      </c>
      <c r="EM12" s="107" t="str">
        <f t="shared" ref="EM12:EM101" si="28">IF(ISNUMBER(SEARCH("*female*",ER12)),"female",IF(ISNUMBER(SEARCH("*male*",ER12)),"male",""))</f>
        <v/>
      </c>
      <c r="EN12" s="108" t="str">
        <f t="shared" ref="EN12:EN101" si="29">IF(ER12="","",IF(ISERROR(MID(ER12,FIND("male,",ER12)+6,(FIND(")",ER12)-(FIND("male,",ER12)+6))))=TRUE,"missing/error",MID(ER12,FIND("male,",ER12)+6,(FIND(")",ER12)-(FIND("male,",ER12)+6)))))</f>
        <v/>
      </c>
      <c r="EO12" s="109" t="str">
        <f t="shared" ref="EO12:EO101" si="30">IF(EK12="","",(MID(EK12,(SEARCH("^^",SUBSTITUTE(EK12," ","^^",LEN(EK12)-LEN(SUBSTITUTE(EK12," ","")))))+1,99)&amp;"_"&amp;LEFT(EK12,FIND(" ",EK12)-1)&amp;"_"&amp;EL12))</f>
        <v/>
      </c>
      <c r="EQ12" s="101"/>
      <c r="ER12" s="101"/>
      <c r="ES12" s="102" t="str">
        <f t="shared" ref="ES12:ES101" si="31">IF(EW12="","",ES$3)</f>
        <v/>
      </c>
      <c r="ET12" s="103" t="str">
        <f t="shared" ref="ET12:ET101" si="32">IF(EW12="","",ES$1)</f>
        <v/>
      </c>
      <c r="EU12" s="104" t="str">
        <f t="shared" ref="EU12:EU101" si="33">IF(EW12="","",ES$2)</f>
        <v/>
      </c>
      <c r="EV12" s="104" t="str">
        <f t="shared" ref="EV12:EV101" si="34">IF(EW12="","",ES$3)</f>
        <v/>
      </c>
      <c r="EW12" s="105" t="str">
        <f t="shared" ref="EW12:EW101" si="35">IF(FD12="","",IF(ISNUMBER(SEARCH(":",FD12)),MID(FD12,FIND(":",FD12)+2,FIND("(",FD12)-FIND(":",FD12)-3),LEFT(FD12,FIND("(",FD12)-2)))</f>
        <v/>
      </c>
      <c r="EX12" s="106" t="str">
        <f t="shared" ref="EX12:EX101" si="36">IF(FD12="","",MID(FD12,FIND("(",FD12)+1,4))</f>
        <v/>
      </c>
      <c r="EY12" s="107" t="str">
        <f t="shared" ref="EY12:EY101" si="37">IF(ISNUMBER(SEARCH("*female*",FD12)),"female",IF(ISNUMBER(SEARCH("*male*",FD12)),"male",""))</f>
        <v/>
      </c>
      <c r="EZ12" s="108" t="str">
        <f t="shared" ref="EZ12:EZ101" si="38">IF(FD12="","",IF(ISERROR(MID(FD12,FIND("male,",FD12)+6,(FIND(")",FD12)-(FIND("male,",FD12)+6))))=TRUE,"missing/error",MID(FD12,FIND("male,",FD12)+6,(FIND(")",FD12)-(FIND("male,",FD12)+6)))))</f>
        <v/>
      </c>
      <c r="FA12" s="109" t="str">
        <f t="shared" ref="FA12:FA101" si="39">IF(EW12="","",(MID(EW12,(SEARCH("^^",SUBSTITUTE(EW12," ","^^",LEN(EW12)-LEN(SUBSTITUTE(EW12," ","")))))+1,99)&amp;"_"&amp;LEFT(EW12,FIND(" ",EW12)-1)&amp;"_"&amp;EX12))</f>
        <v/>
      </c>
      <c r="FC12" s="101"/>
      <c r="FD12" s="101"/>
      <c r="FE12" s="102" t="str">
        <f t="shared" ref="FE12:FE101" si="40">IF(FI12="","",FE$3)</f>
        <v/>
      </c>
      <c r="FF12" s="103" t="str">
        <f t="shared" ref="FF12:FF101" si="41">IF(FI12="","",FE$1)</f>
        <v/>
      </c>
      <c r="FG12" s="104" t="str">
        <f t="shared" ref="FG12:FG101" si="42">IF(FI12="","",FE$2)</f>
        <v/>
      </c>
      <c r="FH12" s="104" t="str">
        <f t="shared" ref="FH12:FH101" si="43">IF(FI12="","",FE$3)</f>
        <v/>
      </c>
      <c r="FI12" s="105" t="str">
        <f t="shared" ref="FI12:FI101" si="44">IF(FP12="","",IF(ISNUMBER(SEARCH(":",FP12)),MID(FP12,FIND(":",FP12)+2,FIND("(",FP12)-FIND(":",FP12)-3),LEFT(FP12,FIND("(",FP12)-2)))</f>
        <v/>
      </c>
      <c r="FJ12" s="106" t="str">
        <f t="shared" ref="FJ12:FJ101" si="45">IF(FP12="","",MID(FP12,FIND("(",FP12)+1,4))</f>
        <v/>
      </c>
      <c r="FK12" s="107" t="str">
        <f t="shared" ref="FK12:FK101" si="46">IF(ISNUMBER(SEARCH("*female*",FP12)),"female",IF(ISNUMBER(SEARCH("*male*",FP12)),"male",""))</f>
        <v/>
      </c>
      <c r="FL12" s="108" t="str">
        <f t="shared" ref="FL12:FL101" si="47">IF(FP12="","",IF(ISERROR(MID(FP12,FIND("male,",FP12)+6,(FIND(")",FP12)-(FIND("male,",FP12)+6))))=TRUE,"missing/error",MID(FP12,FIND("male,",FP12)+6,(FIND(")",FP12)-(FIND("male,",FP12)+6)))))</f>
        <v/>
      </c>
      <c r="FM12" s="109" t="str">
        <f t="shared" ref="FM12:FM101" si="48">IF(FI12="","",(MID(FI12,(SEARCH("^^",SUBSTITUTE(FI12," ","^^",LEN(FI12)-LEN(SUBSTITUTE(FI12," ","")))))+1,99)&amp;"_"&amp;LEFT(FI12,FIND(" ",FI12)-1)&amp;"_"&amp;FJ12))</f>
        <v/>
      </c>
      <c r="FO12" s="101"/>
      <c r="FP12" s="101"/>
      <c r="FQ12" s="102" t="str">
        <f>IF(FU12="","",#REF!)</f>
        <v/>
      </c>
      <c r="FR12" s="103" t="str">
        <f t="shared" ref="FR12:FR101" si="49">IF(FU12="","",FQ$1)</f>
        <v/>
      </c>
      <c r="FS12" s="104" t="str">
        <f t="shared" ref="FS12:FS101" si="50">IF(FU12="","",FQ$2)</f>
        <v/>
      </c>
      <c r="FT12" s="104" t="str">
        <f t="shared" ref="FT12:FT101" si="51">IF(FU12="","",FQ$3)</f>
        <v/>
      </c>
      <c r="FU12" s="105" t="str">
        <f t="shared" ref="FU12:FU101" si="52">IF(GB12="","",IF(ISNUMBER(SEARCH(":",GB12)),MID(GB12,FIND(":",GB12)+2,FIND("(",GB12)-FIND(":",GB12)-3),LEFT(GB12,FIND("(",GB12)-2)))</f>
        <v/>
      </c>
      <c r="FV12" s="106" t="str">
        <f t="shared" ref="FV12:FV101" si="53">IF(GB12="","",MID(GB12,FIND("(",GB12)+1,4))</f>
        <v/>
      </c>
      <c r="FW12" s="107" t="str">
        <f t="shared" ref="FW12:FW101" si="54">IF(ISNUMBER(SEARCH("*female*",GB12)),"female",IF(ISNUMBER(SEARCH("*male*",GB12)),"male",""))</f>
        <v/>
      </c>
      <c r="FX12" s="108" t="str">
        <f t="shared" ref="FX12:FX101" si="55">IF(GB12="","",IF(ISERROR(MID(GB12,FIND("male,",GB12)+6,(FIND(")",GB12)-(FIND("male,",GB12)+6))))=TRUE,"missing/error",MID(GB12,FIND("male,",GB12)+6,(FIND(")",GB12)-(FIND("male,",GB12)+6)))))</f>
        <v/>
      </c>
      <c r="FY12" s="109" t="str">
        <f t="shared" ref="FY12:FY101" si="56">IF(FU12="","",(MID(FU12,(SEARCH("^^",SUBSTITUTE(FU12," ","^^",LEN(FU12)-LEN(SUBSTITUTE(FU12," ","")))))+1,99)&amp;"_"&amp;LEFT(FU12,FIND(" ",FU12)-1)&amp;"_"&amp;FV12))</f>
        <v/>
      </c>
      <c r="GA12" s="101"/>
      <c r="GB12" s="101"/>
      <c r="GC12" s="102" t="str">
        <f t="shared" ref="GC12:GC101" si="57">IF(GG12="","",GC$3)</f>
        <v/>
      </c>
      <c r="GD12" s="103" t="str">
        <f t="shared" ref="GD12:GD101" si="58">IF(GG12="","",GC$1)</f>
        <v/>
      </c>
      <c r="GE12" s="104" t="str">
        <f t="shared" ref="GE12:GE101" si="59">IF(GG12="","",GC$2)</f>
        <v/>
      </c>
      <c r="GF12" s="104" t="str">
        <f t="shared" ref="GF12:GF101" si="60">IF(GG12="","",GC$3)</f>
        <v/>
      </c>
      <c r="GG12" s="105" t="str">
        <f t="shared" ref="GG12:GG101" si="61">IF(GN12="","",IF(ISNUMBER(SEARCH(":",GN12)),MID(GN12,FIND(":",GN12)+2,FIND("(",GN12)-FIND(":",GN12)-3),LEFT(GN12,FIND("(",GN12)-2)))</f>
        <v/>
      </c>
      <c r="GH12" s="106" t="str">
        <f t="shared" ref="GH12:GH101" si="62">IF(GN12="","",MID(GN12,FIND("(",GN12)+1,4))</f>
        <v/>
      </c>
      <c r="GI12" s="107" t="str">
        <f t="shared" ref="GI12:GI101" si="63">IF(ISNUMBER(SEARCH("*female*",GN12)),"female",IF(ISNUMBER(SEARCH("*male*",GN12)),"male",""))</f>
        <v/>
      </c>
      <c r="GJ12" s="108" t="str">
        <f t="shared" ref="GJ12:GJ101" si="64">IF(GN12="","",IF(ISERROR(MID(GN12,FIND("male,",GN12)+6,(FIND(")",GN12)-(FIND("male,",GN12)+6))))=TRUE,"missing/error",MID(GN12,FIND("male,",GN12)+6,(FIND(")",GN12)-(FIND("male,",GN12)+6)))))</f>
        <v/>
      </c>
      <c r="GK12" s="109" t="str">
        <f t="shared" ref="GK12:GK101" si="65">IF(GG12="","",(MID(GG12,(SEARCH("^^",SUBSTITUTE(GG12," ","^^",LEN(GG12)-LEN(SUBSTITUTE(GG12," ","")))))+1,99)&amp;"_"&amp;LEFT(GG12,FIND(" ",GG12)-1)&amp;"_"&amp;GH12))</f>
        <v/>
      </c>
      <c r="GM12" s="101"/>
      <c r="GN12" s="101" t="s">
        <v>292</v>
      </c>
      <c r="GO12" s="102" t="str">
        <f t="shared" ref="GO12:GO101" si="66">IF(GS12="","",GO$3)</f>
        <v/>
      </c>
      <c r="GP12" s="103" t="str">
        <f t="shared" ref="GP12:GP101" si="67">IF(GS12="","",GO$1)</f>
        <v/>
      </c>
      <c r="GQ12" s="104" t="str">
        <f t="shared" ref="GQ12:GQ101" si="68">IF(GS12="","",GO$2)</f>
        <v/>
      </c>
      <c r="GR12" s="104" t="str">
        <f t="shared" ref="GR12:GR101" si="69">IF(GS12="","",GO$3)</f>
        <v/>
      </c>
      <c r="GS12" s="105" t="str">
        <f t="shared" ref="GS12:GS101" si="70">IF(GZ12="","",IF(ISNUMBER(SEARCH(":",GZ12)),MID(GZ12,FIND(":",GZ12)+2,FIND("(",GZ12)-FIND(":",GZ12)-3),LEFT(GZ12,FIND("(",GZ12)-2)))</f>
        <v/>
      </c>
      <c r="GT12" s="106" t="str">
        <f t="shared" ref="GT12:GT101" si="71">IF(GZ12="","",MID(GZ12,FIND("(",GZ12)+1,4))</f>
        <v/>
      </c>
      <c r="GU12" s="107" t="str">
        <f t="shared" ref="GU12:GU101" si="72">IF(ISNUMBER(SEARCH("*female*",GZ12)),"female",IF(ISNUMBER(SEARCH("*male*",GZ12)),"male",""))</f>
        <v/>
      </c>
      <c r="GV12" s="108" t="str">
        <f t="shared" ref="GV12:GV101" si="73">IF(GZ12="","",IF(ISERROR(MID(GZ12,FIND("male,",GZ12)+6,(FIND(")",GZ12)-(FIND("male,",GZ12)+6))))=TRUE,"missing/error",MID(GZ12,FIND("male,",GZ12)+6,(FIND(")",GZ12)-(FIND("male,",GZ12)+6)))))</f>
        <v/>
      </c>
      <c r="GW12" s="109" t="str">
        <f t="shared" ref="GW12:GW101" si="74">IF(GS12="","",(MID(GS12,(SEARCH("^^",SUBSTITUTE(GS12," ","^^",LEN(GS12)-LEN(SUBSTITUTE(GS12," ","")))))+1,99)&amp;"_"&amp;LEFT(GS12,FIND(" ",GS12)-1)&amp;"_"&amp;GT12))</f>
        <v/>
      </c>
      <c r="GY12" s="101"/>
      <c r="GZ12" s="101"/>
      <c r="HA12" s="102" t="str">
        <f t="shared" ref="HA12:HA101" si="75">IF(HE12="","",HA$3)</f>
        <v/>
      </c>
      <c r="HB12" s="103" t="str">
        <f t="shared" ref="HB12:HB101" si="76">IF(HE12="","",HA$1)</f>
        <v/>
      </c>
      <c r="HC12" s="104" t="str">
        <f t="shared" ref="HC12:HC101" si="77">IF(HE12="","",HA$2)</f>
        <v/>
      </c>
      <c r="HD12" s="104" t="str">
        <f t="shared" ref="HD12:HD101" si="78">IF(HE12="","",HA$3)</f>
        <v/>
      </c>
      <c r="HE12" s="105" t="str">
        <f t="shared" ref="HE12:HE101" si="79">IF(HL12="","",IF(ISNUMBER(SEARCH(":",HL12)),MID(HL12,FIND(":",HL12)+2,FIND("(",HL12)-FIND(":",HL12)-3),LEFT(HL12,FIND("(",HL12)-2)))</f>
        <v/>
      </c>
      <c r="HF12" s="106" t="str">
        <f t="shared" ref="HF12:HF101" si="80">IF(HL12="","",MID(HL12,FIND("(",HL12)+1,4))</f>
        <v/>
      </c>
      <c r="HG12" s="107" t="str">
        <f t="shared" ref="HG12:HG101" si="81">IF(ISNUMBER(SEARCH("*female*",HL12)),"female",IF(ISNUMBER(SEARCH("*male*",HL12)),"male",""))</f>
        <v/>
      </c>
      <c r="HH12" s="108" t="str">
        <f t="shared" ref="HH12:HH101" si="82">IF(HL12="","",IF(ISERROR(MID(HL12,FIND("male,",HL12)+6,(FIND(")",HL12)-(FIND("male,",HL12)+6))))=TRUE,"missing/error",MID(HL12,FIND("male,",HL12)+6,(FIND(")",HL12)-(FIND("male,",HL12)+6)))))</f>
        <v/>
      </c>
      <c r="HI12" s="109" t="str">
        <f t="shared" ref="HI12:HI101" si="83">IF(HE12="","",(MID(HE12,(SEARCH("^^",SUBSTITUTE(HE12," ","^^",LEN(HE12)-LEN(SUBSTITUTE(HE12," ","")))))+1,99)&amp;"_"&amp;LEFT(HE12,FIND(" ",HE12)-1)&amp;"_"&amp;HF12))</f>
        <v/>
      </c>
      <c r="HK12" s="101"/>
      <c r="HL12" s="101" t="s">
        <v>292</v>
      </c>
      <c r="HM12" s="102" t="str">
        <f t="shared" ref="HM12:HM101" si="84">IF(HQ12="","",HM$3)</f>
        <v/>
      </c>
      <c r="HN12" s="103" t="str">
        <f t="shared" ref="HN12:HN101" si="85">IF(HQ12="","",HM$1)</f>
        <v/>
      </c>
      <c r="HO12" s="104" t="str">
        <f t="shared" ref="HO12:HO101" si="86">IF(HQ12="","",HM$2)</f>
        <v/>
      </c>
      <c r="HP12" s="104" t="str">
        <f t="shared" ref="HP12:HP101" si="87">IF(HQ12="","",HM$3)</f>
        <v/>
      </c>
      <c r="HQ12" s="105" t="str">
        <f t="shared" ref="HQ12:HQ101" si="88">IF(HX12="","",IF(ISNUMBER(SEARCH(":",HX12)),MID(HX12,FIND(":",HX12)+2,FIND("(",HX12)-FIND(":",HX12)-3),LEFT(HX12,FIND("(",HX12)-2)))</f>
        <v/>
      </c>
      <c r="HR12" s="106" t="str">
        <f t="shared" ref="HR12:HR101" si="89">IF(HX12="","",MID(HX12,FIND("(",HX12)+1,4))</f>
        <v/>
      </c>
      <c r="HS12" s="107" t="str">
        <f t="shared" ref="HS12:HS101" si="90">IF(ISNUMBER(SEARCH("*female*",HX12)),"female",IF(ISNUMBER(SEARCH("*male*",HX12)),"male",""))</f>
        <v/>
      </c>
      <c r="HT12" s="108" t="str">
        <f t="shared" ref="HT12:HT101" si="91">IF(HX12="","",IF(ISERROR(MID(HX12,FIND("male,",HX12)+6,(FIND(")",HX12)-(FIND("male,",HX12)+6))))=TRUE,"missing/error",MID(HX12,FIND("male,",HX12)+6,(FIND(")",HX12)-(FIND("male,",HX12)+6)))))</f>
        <v/>
      </c>
      <c r="HU12" s="109" t="str">
        <f t="shared" ref="HU12:HU101" si="92">IF(HQ12="","",(MID(HQ12,(SEARCH("^^",SUBSTITUTE(HQ12," ","^^",LEN(HQ12)-LEN(SUBSTITUTE(HQ12," ","")))))+1,99)&amp;"_"&amp;LEFT(HQ12,FIND(" ",HQ12)-1)&amp;"_"&amp;HR12))</f>
        <v/>
      </c>
      <c r="HW12" s="101"/>
      <c r="HX12" s="101"/>
      <c r="HY12" s="102" t="str">
        <f t="shared" ref="HY12:HY101" si="93">IF(IC12="","",HY$3)</f>
        <v/>
      </c>
      <c r="HZ12" s="103" t="str">
        <f t="shared" ref="HZ12:HZ101" si="94">IF(IC12="","",HY$1)</f>
        <v/>
      </c>
      <c r="IA12" s="104" t="str">
        <f t="shared" ref="IA12:IA101" si="95">IF(IC12="","",HY$2)</f>
        <v/>
      </c>
      <c r="IB12" s="104" t="str">
        <f t="shared" ref="IB12:IB101" si="96">IF(IC12="","",HY$3)</f>
        <v/>
      </c>
      <c r="IC12" s="105" t="str">
        <f t="shared" ref="IC12:IC101" si="97">IF(IJ12="","",IF(ISNUMBER(SEARCH(":",IJ12)),MID(IJ12,FIND(":",IJ12)+2,FIND("(",IJ12)-FIND(":",IJ12)-3),LEFT(IJ12,FIND("(",IJ12)-2)))</f>
        <v/>
      </c>
      <c r="ID12" s="106" t="str">
        <f t="shared" ref="ID12:ID101" si="98">IF(IJ12="","",MID(IJ12,FIND("(",IJ12)+1,4))</f>
        <v/>
      </c>
      <c r="IE12" s="107" t="str">
        <f t="shared" ref="IE12:IE101" si="99">IF(ISNUMBER(SEARCH("*female*",IJ12)),"female",IF(ISNUMBER(SEARCH("*male*",IJ12)),"male",""))</f>
        <v/>
      </c>
      <c r="IF12" s="108" t="str">
        <f t="shared" ref="IF12:IF101" si="100">IF(IJ12="","",IF(ISERROR(MID(IJ12,FIND("male,",IJ12)+6,(FIND(")",IJ12)-(FIND("male,",IJ12)+6))))=TRUE,"missing/error",MID(IJ12,FIND("male,",IJ12)+6,(FIND(")",IJ12)-(FIND("male,",IJ12)+6)))))</f>
        <v/>
      </c>
      <c r="IG12" s="109" t="str">
        <f t="shared" ref="IG12:IG101" si="101">IF(IC12="","",(MID(IC12,(SEARCH("^^",SUBSTITUTE(IC12," ","^^",LEN(IC12)-LEN(SUBSTITUTE(IC12," ","")))))+1,99)&amp;"_"&amp;LEFT(IC12,FIND(" ",IC12)-1)&amp;"_"&amp;ID12))</f>
        <v/>
      </c>
      <c r="II12" s="101"/>
      <c r="IJ12" s="101"/>
      <c r="IK12" s="102" t="str">
        <f t="shared" ref="IK12:IK101" si="102">IF(IO12="","",IK$3)</f>
        <v/>
      </c>
      <c r="IL12" s="103" t="str">
        <f t="shared" ref="IL12:IL101" si="103">IF(IO12="","",IK$1)</f>
        <v/>
      </c>
      <c r="IM12" s="104" t="str">
        <f t="shared" ref="IM12:IM101" si="104">IF(IO12="","",IK$2)</f>
        <v/>
      </c>
      <c r="IN12" s="104" t="str">
        <f t="shared" ref="IN12:IN101" si="105">IF(IO12="","",IK$3)</f>
        <v/>
      </c>
      <c r="IO12" s="105" t="str">
        <f t="shared" ref="IO12:IO101" si="106">IF(IV12="","",IF(ISNUMBER(SEARCH(":",IV12)),MID(IV12,FIND(":",IV12)+2,FIND("(",IV12)-FIND(":",IV12)-3),LEFT(IV12,FIND("(",IV12)-2)))</f>
        <v/>
      </c>
      <c r="IP12" s="106" t="str">
        <f t="shared" ref="IP12:IP101" si="107">IF(IV12="","",MID(IV12,FIND("(",IV12)+1,4))</f>
        <v/>
      </c>
      <c r="IQ12" s="107" t="str">
        <f t="shared" ref="IQ12:IQ101" si="108">IF(ISNUMBER(SEARCH("*female*",IV12)),"female",IF(ISNUMBER(SEARCH("*male*",IV12)),"male",""))</f>
        <v/>
      </c>
      <c r="IR12" s="108" t="str">
        <f t="shared" ref="IR12:IR101" si="109">IF(IV12="","",IF(ISERROR(MID(IV12,FIND("male,",IV12)+6,(FIND(")",IV12)-(FIND("male,",IV12)+6))))=TRUE,"missing/error",MID(IV12,FIND("male,",IV12)+6,(FIND(")",IV12)-(FIND("male,",IV12)+6)))))</f>
        <v/>
      </c>
      <c r="IS12" s="109" t="str">
        <f t="shared" ref="IS12:IS101" si="110">IF(IO12="","",(MID(IO12,(SEARCH("^^",SUBSTITUTE(IO12," ","^^",LEN(IO12)-LEN(SUBSTITUTE(IO12," ","")))))+1,99)&amp;"_"&amp;LEFT(IO12,FIND(" ",IO12)-1)&amp;"_"&amp;IP12))</f>
        <v/>
      </c>
      <c r="IU12" s="101"/>
      <c r="IV12" s="101"/>
      <c r="IW12" s="102" t="str">
        <f t="shared" ref="IW12:IW101" si="111">IF(JA12="","",IW$3)</f>
        <v/>
      </c>
      <c r="IX12" s="103" t="str">
        <f t="shared" ref="IX12:IX101" si="112">IF(JA12="","",IW$1)</f>
        <v/>
      </c>
      <c r="IY12" s="104" t="str">
        <f t="shared" ref="IY12:IY101" si="113">IF(JA12="","",IW$2)</f>
        <v/>
      </c>
      <c r="IZ12" s="104" t="str">
        <f t="shared" ref="IZ12:IZ101" si="114">IF(JA12="","",IW$3)</f>
        <v/>
      </c>
      <c r="JA12" s="105" t="str">
        <f t="shared" ref="JA12:JA101" si="115">IF(JH12="","",IF(ISNUMBER(SEARCH(":",JH12)),MID(JH12,FIND(":",JH12)+2,FIND("(",JH12)-FIND(":",JH12)-3),LEFT(JH12,FIND("(",JH12)-2)))</f>
        <v/>
      </c>
      <c r="JB12" s="106" t="str">
        <f t="shared" ref="JB12:JB101" si="116">IF(JH12="","",MID(JH12,FIND("(",JH12)+1,4))</f>
        <v/>
      </c>
      <c r="JC12" s="107" t="str">
        <f t="shared" ref="JC12:JC101" si="117">IF(ISNUMBER(SEARCH("*female*",JH12)),"female",IF(ISNUMBER(SEARCH("*male*",JH12)),"male",""))</f>
        <v/>
      </c>
      <c r="JD12" s="108" t="str">
        <f t="shared" ref="JD12:JD101" si="118">IF(JH12="","",IF(ISERROR(MID(JH12,FIND("male,",JH12)+6,(FIND(")",JH12)-(FIND("male,",JH12)+6))))=TRUE,"missing/error",MID(JH12,FIND("male,",JH12)+6,(FIND(")",JH12)-(FIND("male,",JH12)+6)))))</f>
        <v/>
      </c>
      <c r="JE12" s="109" t="str">
        <f t="shared" ref="JE12:JE101" si="119">IF(JA12="","",(MID(JA12,(SEARCH("^^",SUBSTITUTE(JA12," ","^^",LEN(JA12)-LEN(SUBSTITUTE(JA12," ","")))))+1,99)&amp;"_"&amp;LEFT(JA12,FIND(" ",JA12)-1)&amp;"_"&amp;JB12))</f>
        <v/>
      </c>
      <c r="JG12" s="101"/>
      <c r="JH12" s="101"/>
      <c r="JI12" s="102" t="str">
        <f t="shared" ref="JI12:JI101" si="120">IF(JM12="","",JI$3)</f>
        <v/>
      </c>
      <c r="JJ12" s="103" t="str">
        <f t="shared" ref="JJ12:JJ101" si="121">IF(JM12="","",JI$1)</f>
        <v/>
      </c>
      <c r="JK12" s="104" t="str">
        <f t="shared" ref="JK12:JK101" si="122">IF(JM12="","",JI$2)</f>
        <v/>
      </c>
      <c r="JL12" s="104" t="str">
        <f t="shared" ref="JL12:JL101" si="123">IF(JM12="","",JI$3)</f>
        <v/>
      </c>
      <c r="JM12" s="105" t="str">
        <f t="shared" ref="JM12:JM101" si="124">IF(JT12="","",IF(ISNUMBER(SEARCH(":",JT12)),MID(JT12,FIND(":",JT12)+2,FIND("(",JT12)-FIND(":",JT12)-3),LEFT(JT12,FIND("(",JT12)-2)))</f>
        <v/>
      </c>
      <c r="JN12" s="106" t="str">
        <f t="shared" ref="JN12:JN101" si="125">IF(JT12="","",MID(JT12,FIND("(",JT12)+1,4))</f>
        <v/>
      </c>
      <c r="JO12" s="107" t="str">
        <f t="shared" ref="JO12:JO101" si="126">IF(ISNUMBER(SEARCH("*female*",JT12)),"female",IF(ISNUMBER(SEARCH("*male*",JT12)),"male",""))</f>
        <v/>
      </c>
      <c r="JP12" s="108" t="str">
        <f t="shared" ref="JP12:JP101" si="127">IF(JT12="","",IF(ISERROR(MID(JT12,FIND("male,",JT12)+6,(FIND(")",JT12)-(FIND("male,",JT12)+6))))=TRUE,"missing/error",MID(JT12,FIND("male,",JT12)+6,(FIND(")",JT12)-(FIND("male,",JT12)+6)))))</f>
        <v/>
      </c>
      <c r="JQ12" s="109" t="str">
        <f t="shared" ref="JQ12:JQ101" si="128">IF(JM12="","",(MID(JM12,(SEARCH("^^",SUBSTITUTE(JM12," ","^^",LEN(JM12)-LEN(SUBSTITUTE(JM12," ","")))))+1,99)&amp;"_"&amp;LEFT(JM12,FIND(" ",JM12)-1)&amp;"_"&amp;JN12))</f>
        <v/>
      </c>
      <c r="JS12" s="101"/>
      <c r="JT12" s="101"/>
      <c r="JU12" s="102" t="str">
        <f t="shared" ref="JU12:JU101" si="129">IF(JY12="","",JU$3)</f>
        <v/>
      </c>
      <c r="JV12" s="103" t="str">
        <f t="shared" ref="JV12:JV101" si="130">IF(JY12="","",JU$1)</f>
        <v/>
      </c>
      <c r="JW12" s="104" t="str">
        <f t="shared" ref="JW12:JW101" si="131">IF(JY12="","",JU$2)</f>
        <v/>
      </c>
      <c r="JX12" s="104" t="str">
        <f t="shared" ref="JX12:JX101" si="132">IF(JY12="","",JU$3)</f>
        <v/>
      </c>
      <c r="JY12" s="105" t="str">
        <f t="shared" ref="JY12:JY101" si="133">IF(KF12="","",IF(ISNUMBER(SEARCH(":",KF12)),MID(KF12,FIND(":",KF12)+2,FIND("(",KF12)-FIND(":",KF12)-3),LEFT(KF12,FIND("(",KF12)-2)))</f>
        <v/>
      </c>
      <c r="JZ12" s="106" t="str">
        <f t="shared" ref="JZ12:JZ101" si="134">IF(KF12="","",MID(KF12,FIND("(",KF12)+1,4))</f>
        <v/>
      </c>
      <c r="KA12" s="107" t="str">
        <f t="shared" ref="KA12:KA101" si="135">IF(ISNUMBER(SEARCH("*female*",KF12)),"female",IF(ISNUMBER(SEARCH("*male*",KF12)),"male",""))</f>
        <v/>
      </c>
      <c r="KB12" s="108" t="str">
        <f t="shared" ref="KB12:KB101" si="136">IF(KF12="","",IF(ISERROR(MID(KF12,FIND("male,",KF12)+6,(FIND(")",KF12)-(FIND("male,",KF12)+6))))=TRUE,"missing/error",MID(KF12,FIND("male,",KF12)+6,(FIND(")",KF12)-(FIND("male,",KF12)+6)))))</f>
        <v/>
      </c>
      <c r="KC12" s="109" t="str">
        <f t="shared" ref="KC12:KC101" si="137">IF(JY12="","",(MID(JY12,(SEARCH("^^",SUBSTITUTE(JY12," ","^^",LEN(JY12)-LEN(SUBSTITUTE(JY12," ","")))))+1,99)&amp;"_"&amp;LEFT(JY12,FIND(" ",JY12)-1)&amp;"_"&amp;JZ12))</f>
        <v/>
      </c>
      <c r="KE12" s="101"/>
      <c r="KF12" s="101"/>
    </row>
    <row r="13" spans="1:292" ht="13.5" customHeight="1">
      <c r="A13" s="110"/>
      <c r="B13" s="101" t="s">
        <v>452</v>
      </c>
      <c r="C13" s="2" t="s">
        <v>453</v>
      </c>
      <c r="D13" s="154"/>
      <c r="E13" s="102" t="s">
        <v>292</v>
      </c>
      <c r="F13" s="103" t="s">
        <v>292</v>
      </c>
      <c r="G13" s="104"/>
      <c r="H13" s="104" t="s">
        <v>292</v>
      </c>
      <c r="I13" s="105"/>
      <c r="J13" s="106"/>
      <c r="K13" s="107"/>
      <c r="L13" s="108"/>
      <c r="M13" s="109" t="s">
        <v>292</v>
      </c>
      <c r="O13" s="101"/>
      <c r="P13" s="154"/>
      <c r="Q13" s="102">
        <v>34699</v>
      </c>
      <c r="R13" s="103" t="s">
        <v>422</v>
      </c>
      <c r="S13" s="104">
        <v>34568</v>
      </c>
      <c r="T13" s="104">
        <v>36010</v>
      </c>
      <c r="U13" s="105" t="s">
        <v>468</v>
      </c>
      <c r="V13" s="106">
        <v>1931</v>
      </c>
      <c r="W13" s="107" t="s">
        <v>440</v>
      </c>
      <c r="X13" s="108" t="s">
        <v>304</v>
      </c>
      <c r="Y13" s="109" t="s">
        <v>469</v>
      </c>
      <c r="AA13" s="101"/>
      <c r="AB13" s="101"/>
      <c r="AC13" s="102">
        <v>36160</v>
      </c>
      <c r="AD13" s="103" t="s">
        <v>423</v>
      </c>
      <c r="AE13" s="104">
        <v>36010</v>
      </c>
      <c r="AF13" s="104">
        <v>37459</v>
      </c>
      <c r="AG13" s="105" t="s">
        <v>470</v>
      </c>
      <c r="AH13" s="106">
        <v>1932</v>
      </c>
      <c r="AI13" s="107" t="s">
        <v>457</v>
      </c>
      <c r="AJ13" s="108" t="s">
        <v>304</v>
      </c>
      <c r="AK13" s="109" t="s">
        <v>471</v>
      </c>
      <c r="AM13" s="101"/>
      <c r="AN13" s="101"/>
      <c r="AO13" s="102">
        <v>37622</v>
      </c>
      <c r="AP13" s="103" t="s">
        <v>424</v>
      </c>
      <c r="AQ13" s="104">
        <v>37459</v>
      </c>
      <c r="AR13" s="104">
        <v>37545</v>
      </c>
      <c r="AS13" s="105" t="s">
        <v>472</v>
      </c>
      <c r="AT13" s="106">
        <v>1944</v>
      </c>
      <c r="AU13" s="107" t="s">
        <v>440</v>
      </c>
      <c r="AV13" s="108" t="s">
        <v>306</v>
      </c>
      <c r="AW13" s="109" t="s">
        <v>473</v>
      </c>
      <c r="AY13" s="101" t="s">
        <v>474</v>
      </c>
      <c r="AZ13" s="101"/>
      <c r="BA13" s="102">
        <v>37987</v>
      </c>
      <c r="BB13" s="103" t="s">
        <v>425</v>
      </c>
      <c r="BC13" s="104" t="s">
        <v>428</v>
      </c>
      <c r="BD13" s="104">
        <v>38905</v>
      </c>
      <c r="BE13" s="105" t="s">
        <v>475</v>
      </c>
      <c r="BF13" s="106">
        <v>1956</v>
      </c>
      <c r="BG13" s="107" t="s">
        <v>440</v>
      </c>
      <c r="BH13" s="108" t="s">
        <v>301</v>
      </c>
      <c r="BI13" s="109" t="s">
        <v>476</v>
      </c>
      <c r="BK13" s="101"/>
      <c r="BL13" s="101"/>
      <c r="BM13" s="102" t="s">
        <v>292</v>
      </c>
      <c r="BN13" s="103" t="s">
        <v>292</v>
      </c>
      <c r="BO13" s="104"/>
      <c r="BP13" s="104" t="s">
        <v>292</v>
      </c>
      <c r="BQ13" s="105"/>
      <c r="BR13" s="106"/>
      <c r="BS13" s="107"/>
      <c r="BT13" s="108"/>
      <c r="BU13" s="109" t="s">
        <v>292</v>
      </c>
      <c r="BW13" s="101"/>
      <c r="BX13" s="101"/>
      <c r="BY13" s="102">
        <v>40465</v>
      </c>
      <c r="BZ13" s="103" t="s">
        <v>427</v>
      </c>
      <c r="CA13" s="104">
        <v>39135</v>
      </c>
      <c r="CB13" s="104">
        <v>40465</v>
      </c>
      <c r="CC13" s="105" t="s">
        <v>477</v>
      </c>
      <c r="CD13" s="106">
        <v>1962</v>
      </c>
      <c r="CE13" s="107" t="s">
        <v>440</v>
      </c>
      <c r="CF13" s="108" t="s">
        <v>309</v>
      </c>
      <c r="CG13" s="109" t="s">
        <v>478</v>
      </c>
      <c r="CI13" s="101"/>
      <c r="CJ13" s="101"/>
      <c r="CK13" s="102" t="s">
        <v>292</v>
      </c>
      <c r="CL13" s="103" t="s">
        <v>292</v>
      </c>
      <c r="CM13" s="104" t="s">
        <v>292</v>
      </c>
      <c r="CN13" s="104" t="s">
        <v>292</v>
      </c>
      <c r="CO13" s="105" t="s">
        <v>292</v>
      </c>
      <c r="CP13" s="106" t="s">
        <v>292</v>
      </c>
      <c r="CQ13" s="107" t="s">
        <v>292</v>
      </c>
      <c r="CR13" s="108" t="s">
        <v>292</v>
      </c>
      <c r="CS13" s="109" t="s">
        <v>292</v>
      </c>
      <c r="CT13" s="2" t="s">
        <v>292</v>
      </c>
      <c r="CU13" s="101"/>
      <c r="CV13" s="101"/>
      <c r="CW13" s="102" t="s">
        <v>292</v>
      </c>
      <c r="CX13" s="103" t="s">
        <v>292</v>
      </c>
      <c r="CY13" s="104" t="s">
        <v>292</v>
      </c>
      <c r="CZ13" s="104" t="s">
        <v>292</v>
      </c>
      <c r="DA13" s="105" t="s">
        <v>292</v>
      </c>
      <c r="DB13" s="106" t="s">
        <v>292</v>
      </c>
      <c r="DC13" s="107" t="s">
        <v>292</v>
      </c>
      <c r="DD13" s="108" t="s">
        <v>292</v>
      </c>
      <c r="DE13" s="109" t="s">
        <v>292</v>
      </c>
      <c r="DF13" s="2" t="s">
        <v>292</v>
      </c>
      <c r="DG13" s="101"/>
      <c r="DH13" s="101"/>
      <c r="DI13" s="102">
        <f t="shared" si="4"/>
        <v>44571</v>
      </c>
      <c r="DJ13" s="103" t="str">
        <f t="shared" si="5"/>
        <v>Rutte III</v>
      </c>
      <c r="DK13" s="104">
        <f t="shared" si="6"/>
        <v>43034</v>
      </c>
      <c r="DL13" s="104">
        <f t="shared" si="7"/>
        <v>44571</v>
      </c>
      <c r="DM13" s="105" t="str">
        <f t="shared" si="8"/>
        <v>Kajsa Ollongren</v>
      </c>
      <c r="DN13" s="106" t="str">
        <f t="shared" si="9"/>
        <v>1967</v>
      </c>
      <c r="DO13" s="107" t="str">
        <f t="shared" si="10"/>
        <v>female</v>
      </c>
      <c r="DP13" s="108" t="str">
        <f t="shared" si="11"/>
        <v>nl_d6601</v>
      </c>
      <c r="DQ13" s="109" t="str">
        <f t="shared" si="12"/>
        <v>Ollongren_Kajsa_1967</v>
      </c>
      <c r="DS13" s="101"/>
      <c r="DT13" s="101" t="s">
        <v>1054</v>
      </c>
      <c r="DU13" s="102" t="str">
        <f t="shared" si="13"/>
        <v/>
      </c>
      <c r="DV13" s="103" t="str">
        <f t="shared" si="14"/>
        <v/>
      </c>
      <c r="DW13" s="104" t="str">
        <f t="shared" si="15"/>
        <v/>
      </c>
      <c r="DX13" s="104" t="str">
        <f t="shared" si="16"/>
        <v/>
      </c>
      <c r="DY13" s="105" t="str">
        <f t="shared" si="17"/>
        <v/>
      </c>
      <c r="DZ13" s="106" t="str">
        <f t="shared" si="18"/>
        <v/>
      </c>
      <c r="EA13" s="107" t="str">
        <f t="shared" si="19"/>
        <v/>
      </c>
      <c r="EB13" s="108" t="str">
        <f t="shared" si="20"/>
        <v/>
      </c>
      <c r="EC13" s="109" t="str">
        <f t="shared" si="21"/>
        <v/>
      </c>
      <c r="EE13" s="101"/>
      <c r="EF13" s="101"/>
      <c r="EG13" s="102" t="str">
        <f t="shared" si="22"/>
        <v/>
      </c>
      <c r="EH13" s="103" t="str">
        <f t="shared" si="23"/>
        <v/>
      </c>
      <c r="EI13" s="104" t="str">
        <f t="shared" si="24"/>
        <v/>
      </c>
      <c r="EJ13" s="104" t="str">
        <f t="shared" si="25"/>
        <v/>
      </c>
      <c r="EK13" s="105" t="str">
        <f t="shared" si="26"/>
        <v/>
      </c>
      <c r="EL13" s="106" t="str">
        <f t="shared" si="27"/>
        <v/>
      </c>
      <c r="EM13" s="107" t="str">
        <f t="shared" si="28"/>
        <v/>
      </c>
      <c r="EN13" s="108" t="str">
        <f t="shared" si="29"/>
        <v/>
      </c>
      <c r="EO13" s="109" t="str">
        <f t="shared" si="30"/>
        <v/>
      </c>
      <c r="EQ13" s="101"/>
      <c r="ER13" s="101"/>
      <c r="ES13" s="102" t="str">
        <f t="shared" si="31"/>
        <v/>
      </c>
      <c r="ET13" s="103" t="str">
        <f t="shared" si="32"/>
        <v/>
      </c>
      <c r="EU13" s="104" t="str">
        <f t="shared" si="33"/>
        <v/>
      </c>
      <c r="EV13" s="104" t="str">
        <f t="shared" si="34"/>
        <v/>
      </c>
      <c r="EW13" s="105" t="str">
        <f t="shared" si="35"/>
        <v/>
      </c>
      <c r="EX13" s="106" t="str">
        <f t="shared" si="36"/>
        <v/>
      </c>
      <c r="EY13" s="107" t="str">
        <f t="shared" si="37"/>
        <v/>
      </c>
      <c r="EZ13" s="108" t="str">
        <f t="shared" si="38"/>
        <v/>
      </c>
      <c r="FA13" s="109" t="str">
        <f t="shared" si="39"/>
        <v/>
      </c>
      <c r="FC13" s="101"/>
      <c r="FD13" s="101"/>
      <c r="FE13" s="102" t="str">
        <f t="shared" si="40"/>
        <v/>
      </c>
      <c r="FF13" s="103" t="str">
        <f t="shared" si="41"/>
        <v/>
      </c>
      <c r="FG13" s="104" t="str">
        <f t="shared" si="42"/>
        <v/>
      </c>
      <c r="FH13" s="104" t="str">
        <f t="shared" si="43"/>
        <v/>
      </c>
      <c r="FI13" s="105" t="str">
        <f t="shared" si="44"/>
        <v/>
      </c>
      <c r="FJ13" s="106" t="str">
        <f t="shared" si="45"/>
        <v/>
      </c>
      <c r="FK13" s="107" t="str">
        <f t="shared" si="46"/>
        <v/>
      </c>
      <c r="FL13" s="108" t="str">
        <f t="shared" si="47"/>
        <v/>
      </c>
      <c r="FM13" s="109" t="str">
        <f t="shared" si="48"/>
        <v/>
      </c>
      <c r="FO13" s="101"/>
      <c r="FP13" s="101"/>
      <c r="FQ13" s="102" t="str">
        <f>IF(FU13="","",#REF!)</f>
        <v/>
      </c>
      <c r="FR13" s="103" t="str">
        <f t="shared" si="49"/>
        <v/>
      </c>
      <c r="FS13" s="104" t="str">
        <f t="shared" si="50"/>
        <v/>
      </c>
      <c r="FT13" s="104" t="str">
        <f t="shared" si="51"/>
        <v/>
      </c>
      <c r="FU13" s="105" t="str">
        <f t="shared" si="52"/>
        <v/>
      </c>
      <c r="FV13" s="106" t="str">
        <f t="shared" si="53"/>
        <v/>
      </c>
      <c r="FW13" s="107" t="str">
        <f t="shared" si="54"/>
        <v/>
      </c>
      <c r="FX13" s="108" t="str">
        <f t="shared" si="55"/>
        <v/>
      </c>
      <c r="FY13" s="109" t="str">
        <f t="shared" si="56"/>
        <v/>
      </c>
      <c r="GA13" s="101"/>
      <c r="GB13" s="101"/>
      <c r="GC13" s="102" t="str">
        <f t="shared" si="57"/>
        <v/>
      </c>
      <c r="GD13" s="103" t="str">
        <f t="shared" si="58"/>
        <v/>
      </c>
      <c r="GE13" s="104" t="str">
        <f t="shared" si="59"/>
        <v/>
      </c>
      <c r="GF13" s="104" t="str">
        <f t="shared" si="60"/>
        <v/>
      </c>
      <c r="GG13" s="105" t="str">
        <f t="shared" si="61"/>
        <v/>
      </c>
      <c r="GH13" s="106" t="str">
        <f t="shared" si="62"/>
        <v/>
      </c>
      <c r="GI13" s="107" t="str">
        <f t="shared" si="63"/>
        <v/>
      </c>
      <c r="GJ13" s="108" t="str">
        <f t="shared" si="64"/>
        <v/>
      </c>
      <c r="GK13" s="109" t="str">
        <f t="shared" si="65"/>
        <v/>
      </c>
      <c r="GM13" s="101"/>
      <c r="GN13" s="101" t="s">
        <v>292</v>
      </c>
      <c r="GO13" s="102" t="str">
        <f t="shared" si="66"/>
        <v/>
      </c>
      <c r="GP13" s="103" t="str">
        <f t="shared" si="67"/>
        <v/>
      </c>
      <c r="GQ13" s="104" t="str">
        <f t="shared" si="68"/>
        <v/>
      </c>
      <c r="GR13" s="104" t="str">
        <f t="shared" si="69"/>
        <v/>
      </c>
      <c r="GS13" s="105" t="str">
        <f t="shared" si="70"/>
        <v/>
      </c>
      <c r="GT13" s="106" t="str">
        <f t="shared" si="71"/>
        <v/>
      </c>
      <c r="GU13" s="107" t="str">
        <f t="shared" si="72"/>
        <v/>
      </c>
      <c r="GV13" s="108" t="str">
        <f t="shared" si="73"/>
        <v/>
      </c>
      <c r="GW13" s="109" t="str">
        <f t="shared" si="74"/>
        <v/>
      </c>
      <c r="GY13" s="101"/>
      <c r="GZ13" s="101"/>
      <c r="HA13" s="102" t="str">
        <f t="shared" si="75"/>
        <v/>
      </c>
      <c r="HB13" s="103" t="str">
        <f t="shared" si="76"/>
        <v/>
      </c>
      <c r="HC13" s="104" t="str">
        <f t="shared" si="77"/>
        <v/>
      </c>
      <c r="HD13" s="104" t="str">
        <f t="shared" si="78"/>
        <v/>
      </c>
      <c r="HE13" s="105" t="str">
        <f t="shared" si="79"/>
        <v/>
      </c>
      <c r="HF13" s="106" t="str">
        <f t="shared" si="80"/>
        <v/>
      </c>
      <c r="HG13" s="107" t="str">
        <f t="shared" si="81"/>
        <v/>
      </c>
      <c r="HH13" s="108" t="str">
        <f t="shared" si="82"/>
        <v/>
      </c>
      <c r="HI13" s="109" t="str">
        <f t="shared" si="83"/>
        <v/>
      </c>
      <c r="HK13" s="101"/>
      <c r="HL13" s="101" t="s">
        <v>292</v>
      </c>
      <c r="HM13" s="102" t="str">
        <f t="shared" si="84"/>
        <v/>
      </c>
      <c r="HN13" s="103" t="str">
        <f t="shared" si="85"/>
        <v/>
      </c>
      <c r="HO13" s="104" t="str">
        <f t="shared" si="86"/>
        <v/>
      </c>
      <c r="HP13" s="104" t="str">
        <f t="shared" si="87"/>
        <v/>
      </c>
      <c r="HQ13" s="105" t="str">
        <f t="shared" si="88"/>
        <v/>
      </c>
      <c r="HR13" s="106" t="str">
        <f t="shared" si="89"/>
        <v/>
      </c>
      <c r="HS13" s="107" t="str">
        <f t="shared" si="90"/>
        <v/>
      </c>
      <c r="HT13" s="108" t="str">
        <f t="shared" si="91"/>
        <v/>
      </c>
      <c r="HU13" s="109" t="str">
        <f t="shared" si="92"/>
        <v/>
      </c>
      <c r="HW13" s="101"/>
      <c r="HX13" s="101"/>
      <c r="HY13" s="102" t="str">
        <f t="shared" si="93"/>
        <v/>
      </c>
      <c r="HZ13" s="103" t="str">
        <f t="shared" si="94"/>
        <v/>
      </c>
      <c r="IA13" s="104" t="str">
        <f t="shared" si="95"/>
        <v/>
      </c>
      <c r="IB13" s="104" t="str">
        <f t="shared" si="96"/>
        <v/>
      </c>
      <c r="IC13" s="105" t="str">
        <f t="shared" si="97"/>
        <v/>
      </c>
      <c r="ID13" s="106" t="str">
        <f t="shared" si="98"/>
        <v/>
      </c>
      <c r="IE13" s="107" t="str">
        <f t="shared" si="99"/>
        <v/>
      </c>
      <c r="IF13" s="108" t="str">
        <f t="shared" si="100"/>
        <v/>
      </c>
      <c r="IG13" s="109" t="str">
        <f t="shared" si="101"/>
        <v/>
      </c>
      <c r="II13" s="101"/>
      <c r="IJ13" s="101"/>
      <c r="IK13" s="102" t="str">
        <f t="shared" si="102"/>
        <v/>
      </c>
      <c r="IL13" s="103" t="str">
        <f t="shared" si="103"/>
        <v/>
      </c>
      <c r="IM13" s="104" t="str">
        <f t="shared" si="104"/>
        <v/>
      </c>
      <c r="IN13" s="104" t="str">
        <f t="shared" si="105"/>
        <v/>
      </c>
      <c r="IO13" s="105" t="str">
        <f t="shared" si="106"/>
        <v/>
      </c>
      <c r="IP13" s="106" t="str">
        <f t="shared" si="107"/>
        <v/>
      </c>
      <c r="IQ13" s="107" t="str">
        <f t="shared" si="108"/>
        <v/>
      </c>
      <c r="IR13" s="108" t="str">
        <f t="shared" si="109"/>
        <v/>
      </c>
      <c r="IS13" s="109" t="str">
        <f t="shared" si="110"/>
        <v/>
      </c>
      <c r="IU13" s="101"/>
      <c r="IV13" s="101"/>
      <c r="IW13" s="102" t="str">
        <f t="shared" si="111"/>
        <v/>
      </c>
      <c r="IX13" s="103" t="str">
        <f t="shared" si="112"/>
        <v/>
      </c>
      <c r="IY13" s="104" t="str">
        <f t="shared" si="113"/>
        <v/>
      </c>
      <c r="IZ13" s="104" t="str">
        <f t="shared" si="114"/>
        <v/>
      </c>
      <c r="JA13" s="105" t="str">
        <f t="shared" si="115"/>
        <v/>
      </c>
      <c r="JB13" s="106" t="str">
        <f t="shared" si="116"/>
        <v/>
      </c>
      <c r="JC13" s="107" t="str">
        <f t="shared" si="117"/>
        <v/>
      </c>
      <c r="JD13" s="108" t="str">
        <f t="shared" si="118"/>
        <v/>
      </c>
      <c r="JE13" s="109" t="str">
        <f t="shared" si="119"/>
        <v/>
      </c>
      <c r="JG13" s="101"/>
      <c r="JH13" s="101"/>
      <c r="JI13" s="102" t="str">
        <f t="shared" si="120"/>
        <v/>
      </c>
      <c r="JJ13" s="103" t="str">
        <f t="shared" si="121"/>
        <v/>
      </c>
      <c r="JK13" s="104" t="str">
        <f t="shared" si="122"/>
        <v/>
      </c>
      <c r="JL13" s="104" t="str">
        <f t="shared" si="123"/>
        <v/>
      </c>
      <c r="JM13" s="105" t="str">
        <f t="shared" si="124"/>
        <v/>
      </c>
      <c r="JN13" s="106" t="str">
        <f t="shared" si="125"/>
        <v/>
      </c>
      <c r="JO13" s="107" t="str">
        <f t="shared" si="126"/>
        <v/>
      </c>
      <c r="JP13" s="108" t="str">
        <f t="shared" si="127"/>
        <v/>
      </c>
      <c r="JQ13" s="109" t="str">
        <f t="shared" si="128"/>
        <v/>
      </c>
      <c r="JS13" s="101"/>
      <c r="JT13" s="101"/>
      <c r="JU13" s="102" t="str">
        <f t="shared" si="129"/>
        <v/>
      </c>
      <c r="JV13" s="103" t="str">
        <f t="shared" si="130"/>
        <v/>
      </c>
      <c r="JW13" s="104" t="str">
        <f t="shared" si="131"/>
        <v/>
      </c>
      <c r="JX13" s="104" t="str">
        <f t="shared" si="132"/>
        <v/>
      </c>
      <c r="JY13" s="105" t="str">
        <f t="shared" si="133"/>
        <v/>
      </c>
      <c r="JZ13" s="106" t="str">
        <f t="shared" si="134"/>
        <v/>
      </c>
      <c r="KA13" s="107" t="str">
        <f t="shared" si="135"/>
        <v/>
      </c>
      <c r="KB13" s="108" t="str">
        <f t="shared" si="136"/>
        <v/>
      </c>
      <c r="KC13" s="109" t="str">
        <f t="shared" si="137"/>
        <v/>
      </c>
      <c r="KE13" s="101"/>
      <c r="KF13" s="101"/>
    </row>
    <row r="14" spans="1:292" ht="13.5" customHeight="1">
      <c r="A14" s="20"/>
      <c r="B14" s="101" t="s">
        <v>452</v>
      </c>
      <c r="C14" s="2" t="s">
        <v>453</v>
      </c>
      <c r="D14" s="154"/>
      <c r="E14" s="102" t="s">
        <v>292</v>
      </c>
      <c r="F14" s="103" t="s">
        <v>292</v>
      </c>
      <c r="G14" s="104"/>
      <c r="H14" s="104" t="s">
        <v>292</v>
      </c>
      <c r="I14" s="105"/>
      <c r="J14" s="106"/>
      <c r="K14" s="107"/>
      <c r="L14" s="108"/>
      <c r="M14" s="109" t="s">
        <v>292</v>
      </c>
      <c r="O14" s="101"/>
      <c r="P14" s="154"/>
      <c r="Q14" s="102" t="s">
        <v>292</v>
      </c>
      <c r="R14" s="103" t="s">
        <v>292</v>
      </c>
      <c r="S14" s="104"/>
      <c r="T14" s="104" t="s">
        <v>292</v>
      </c>
      <c r="U14" s="105"/>
      <c r="V14" s="106"/>
      <c r="W14" s="107"/>
      <c r="X14" s="108"/>
      <c r="Y14" s="109" t="s">
        <v>292</v>
      </c>
      <c r="AA14" s="101"/>
      <c r="AB14" s="101"/>
      <c r="AC14" s="102" t="s">
        <v>292</v>
      </c>
      <c r="AD14" s="103" t="s">
        <v>292</v>
      </c>
      <c r="AE14" s="104"/>
      <c r="AF14" s="104" t="s">
        <v>292</v>
      </c>
      <c r="AG14" s="105"/>
      <c r="AH14" s="106"/>
      <c r="AI14" s="107"/>
      <c r="AJ14" s="108"/>
      <c r="AK14" s="109" t="s">
        <v>292</v>
      </c>
      <c r="AM14" s="101"/>
      <c r="AN14" s="101"/>
      <c r="AO14" s="102" t="s">
        <v>292</v>
      </c>
      <c r="AP14" s="103" t="s">
        <v>292</v>
      </c>
      <c r="AQ14" s="104"/>
      <c r="AR14" s="104"/>
      <c r="AS14" s="105"/>
      <c r="AT14" s="106"/>
      <c r="AU14" s="107"/>
      <c r="AV14" s="108"/>
      <c r="AW14" s="109" t="s">
        <v>292</v>
      </c>
      <c r="AY14" s="101"/>
      <c r="AZ14" s="101"/>
      <c r="BA14" s="102">
        <v>37987</v>
      </c>
      <c r="BB14" s="103" t="s">
        <v>425</v>
      </c>
      <c r="BC14" s="104" t="s">
        <v>428</v>
      </c>
      <c r="BD14" s="104">
        <v>38442</v>
      </c>
      <c r="BE14" s="105" t="s">
        <v>479</v>
      </c>
      <c r="BF14" s="106">
        <v>1957</v>
      </c>
      <c r="BG14" s="107" t="s">
        <v>440</v>
      </c>
      <c r="BH14" s="108" t="s">
        <v>304</v>
      </c>
      <c r="BI14" s="109" t="s">
        <v>480</v>
      </c>
      <c r="BK14" s="101" t="s">
        <v>474</v>
      </c>
      <c r="BL14" s="101"/>
      <c r="BM14" s="102" t="s">
        <v>292</v>
      </c>
      <c r="BN14" s="103" t="s">
        <v>292</v>
      </c>
      <c r="BO14" s="104"/>
      <c r="BP14" s="104" t="s">
        <v>292</v>
      </c>
      <c r="BQ14" s="105"/>
      <c r="BR14" s="106"/>
      <c r="BS14" s="107"/>
      <c r="BT14" s="108"/>
      <c r="BU14" s="109" t="s">
        <v>292</v>
      </c>
      <c r="BW14" s="101"/>
      <c r="BX14" s="101"/>
      <c r="BY14" s="102" t="s">
        <v>292</v>
      </c>
      <c r="BZ14" s="103" t="s">
        <v>292</v>
      </c>
      <c r="CA14" s="104"/>
      <c r="CB14" s="104" t="s">
        <v>292</v>
      </c>
      <c r="CC14" s="105"/>
      <c r="CD14" s="106"/>
      <c r="CE14" s="107"/>
      <c r="CF14" s="108"/>
      <c r="CG14" s="109" t="s">
        <v>292</v>
      </c>
      <c r="CI14" s="101"/>
      <c r="CJ14" s="101"/>
      <c r="CK14" s="102" t="s">
        <v>292</v>
      </c>
      <c r="CL14" s="103" t="s">
        <v>292</v>
      </c>
      <c r="CM14" s="104" t="s">
        <v>292</v>
      </c>
      <c r="CN14" s="104" t="s">
        <v>292</v>
      </c>
      <c r="CO14" s="105" t="s">
        <v>292</v>
      </c>
      <c r="CP14" s="106" t="s">
        <v>292</v>
      </c>
      <c r="CQ14" s="107" t="s">
        <v>292</v>
      </c>
      <c r="CR14" s="108" t="s">
        <v>292</v>
      </c>
      <c r="CS14" s="109" t="s">
        <v>292</v>
      </c>
      <c r="CT14" s="2" t="s">
        <v>292</v>
      </c>
      <c r="CU14" s="101"/>
      <c r="CV14" s="101"/>
      <c r="CW14" s="102" t="s">
        <v>292</v>
      </c>
      <c r="CX14" s="103" t="s">
        <v>292</v>
      </c>
      <c r="CY14" s="104" t="s">
        <v>292</v>
      </c>
      <c r="CZ14" s="104" t="s">
        <v>292</v>
      </c>
      <c r="DA14" s="105" t="s">
        <v>292</v>
      </c>
      <c r="DB14" s="106" t="s">
        <v>292</v>
      </c>
      <c r="DC14" s="107" t="s">
        <v>292</v>
      </c>
      <c r="DD14" s="108" t="s">
        <v>292</v>
      </c>
      <c r="DE14" s="109" t="s">
        <v>292</v>
      </c>
      <c r="DF14" s="2" t="s">
        <v>292</v>
      </c>
      <c r="DG14" s="101"/>
      <c r="DH14" s="101"/>
      <c r="DI14" s="102">
        <f t="shared" si="4"/>
        <v>44571</v>
      </c>
      <c r="DJ14" s="103" t="str">
        <f t="shared" si="5"/>
        <v>Rutte III</v>
      </c>
      <c r="DK14" s="104">
        <f t="shared" si="6"/>
        <v>43034</v>
      </c>
      <c r="DL14" s="104">
        <f t="shared" si="7"/>
        <v>44571</v>
      </c>
      <c r="DM14" s="105" t="str">
        <f t="shared" si="8"/>
        <v>Carola Schouten</v>
      </c>
      <c r="DN14" s="106" t="str">
        <f t="shared" si="9"/>
        <v>1977</v>
      </c>
      <c r="DO14" s="107" t="str">
        <f t="shared" si="10"/>
        <v>female</v>
      </c>
      <c r="DP14" s="108" t="str">
        <f t="shared" si="11"/>
        <v>nl_cu01</v>
      </c>
      <c r="DQ14" s="109" t="str">
        <f t="shared" si="12"/>
        <v>Schouten_Carola_1977</v>
      </c>
      <c r="DS14" s="101"/>
      <c r="DT14" s="101" t="s">
        <v>1055</v>
      </c>
      <c r="DU14" s="102" t="str">
        <f t="shared" si="13"/>
        <v/>
      </c>
      <c r="DV14" s="103" t="str">
        <f t="shared" si="14"/>
        <v/>
      </c>
      <c r="DW14" s="104" t="str">
        <f t="shared" si="15"/>
        <v/>
      </c>
      <c r="DX14" s="104" t="str">
        <f t="shared" si="16"/>
        <v/>
      </c>
      <c r="DY14" s="105" t="str">
        <f t="shared" si="17"/>
        <v/>
      </c>
      <c r="DZ14" s="106" t="str">
        <f t="shared" si="18"/>
        <v/>
      </c>
      <c r="EA14" s="107" t="str">
        <f t="shared" si="19"/>
        <v/>
      </c>
      <c r="EB14" s="108" t="str">
        <f t="shared" si="20"/>
        <v/>
      </c>
      <c r="EC14" s="109" t="str">
        <f t="shared" si="21"/>
        <v/>
      </c>
      <c r="EE14" s="101"/>
      <c r="EF14" s="101"/>
      <c r="EG14" s="102" t="str">
        <f t="shared" si="22"/>
        <v/>
      </c>
      <c r="EH14" s="103" t="str">
        <f t="shared" si="23"/>
        <v/>
      </c>
      <c r="EI14" s="104" t="str">
        <f t="shared" si="24"/>
        <v/>
      </c>
      <c r="EJ14" s="104" t="str">
        <f t="shared" si="25"/>
        <v/>
      </c>
      <c r="EK14" s="105" t="str">
        <f t="shared" si="26"/>
        <v/>
      </c>
      <c r="EL14" s="106" t="str">
        <f t="shared" si="27"/>
        <v/>
      </c>
      <c r="EM14" s="107" t="str">
        <f t="shared" si="28"/>
        <v/>
      </c>
      <c r="EN14" s="108" t="str">
        <f t="shared" si="29"/>
        <v/>
      </c>
      <c r="EO14" s="109" t="str">
        <f t="shared" si="30"/>
        <v/>
      </c>
      <c r="EQ14" s="101"/>
      <c r="ER14" s="101"/>
      <c r="ES14" s="102" t="str">
        <f t="shared" si="31"/>
        <v/>
      </c>
      <c r="ET14" s="103" t="str">
        <f t="shared" si="32"/>
        <v/>
      </c>
      <c r="EU14" s="104" t="str">
        <f t="shared" si="33"/>
        <v/>
      </c>
      <c r="EV14" s="104" t="str">
        <f t="shared" si="34"/>
        <v/>
      </c>
      <c r="EW14" s="105" t="str">
        <f t="shared" si="35"/>
        <v/>
      </c>
      <c r="EX14" s="106" t="str">
        <f t="shared" si="36"/>
        <v/>
      </c>
      <c r="EY14" s="107" t="str">
        <f t="shared" si="37"/>
        <v/>
      </c>
      <c r="EZ14" s="108" t="str">
        <f t="shared" si="38"/>
        <v/>
      </c>
      <c r="FA14" s="109" t="str">
        <f t="shared" si="39"/>
        <v/>
      </c>
      <c r="FC14" s="101"/>
      <c r="FD14" s="101"/>
      <c r="FE14" s="102" t="str">
        <f t="shared" si="40"/>
        <v/>
      </c>
      <c r="FF14" s="103" t="str">
        <f t="shared" si="41"/>
        <v/>
      </c>
      <c r="FG14" s="104" t="str">
        <f t="shared" si="42"/>
        <v/>
      </c>
      <c r="FH14" s="104" t="str">
        <f t="shared" si="43"/>
        <v/>
      </c>
      <c r="FI14" s="105" t="str">
        <f t="shared" si="44"/>
        <v/>
      </c>
      <c r="FJ14" s="106" t="str">
        <f t="shared" si="45"/>
        <v/>
      </c>
      <c r="FK14" s="107" t="str">
        <f t="shared" si="46"/>
        <v/>
      </c>
      <c r="FL14" s="108" t="str">
        <f t="shared" si="47"/>
        <v/>
      </c>
      <c r="FM14" s="109" t="str">
        <f t="shared" si="48"/>
        <v/>
      </c>
      <c r="FO14" s="101"/>
      <c r="FP14" s="101"/>
      <c r="FQ14" s="102" t="str">
        <f>IF(FU14="","",#REF!)</f>
        <v/>
      </c>
      <c r="FR14" s="103" t="str">
        <f t="shared" si="49"/>
        <v/>
      </c>
      <c r="FS14" s="104" t="str">
        <f t="shared" si="50"/>
        <v/>
      </c>
      <c r="FT14" s="104" t="str">
        <f t="shared" si="51"/>
        <v/>
      </c>
      <c r="FU14" s="105" t="str">
        <f t="shared" si="52"/>
        <v/>
      </c>
      <c r="FV14" s="106" t="str">
        <f t="shared" si="53"/>
        <v/>
      </c>
      <c r="FW14" s="107" t="str">
        <f t="shared" si="54"/>
        <v/>
      </c>
      <c r="FX14" s="108" t="str">
        <f t="shared" si="55"/>
        <v/>
      </c>
      <c r="FY14" s="109" t="str">
        <f t="shared" si="56"/>
        <v/>
      </c>
      <c r="GA14" s="101"/>
      <c r="GB14" s="101"/>
      <c r="GC14" s="102" t="str">
        <f t="shared" si="57"/>
        <v/>
      </c>
      <c r="GD14" s="103" t="str">
        <f t="shared" si="58"/>
        <v/>
      </c>
      <c r="GE14" s="104" t="str">
        <f t="shared" si="59"/>
        <v/>
      </c>
      <c r="GF14" s="104" t="str">
        <f t="shared" si="60"/>
        <v/>
      </c>
      <c r="GG14" s="105" t="str">
        <f t="shared" si="61"/>
        <v/>
      </c>
      <c r="GH14" s="106" t="str">
        <f t="shared" si="62"/>
        <v/>
      </c>
      <c r="GI14" s="107" t="str">
        <f t="shared" si="63"/>
        <v/>
      </c>
      <c r="GJ14" s="108" t="str">
        <f t="shared" si="64"/>
        <v/>
      </c>
      <c r="GK14" s="109" t="str">
        <f t="shared" si="65"/>
        <v/>
      </c>
      <c r="GM14" s="101"/>
      <c r="GN14" s="101" t="s">
        <v>292</v>
      </c>
      <c r="GO14" s="102" t="str">
        <f t="shared" si="66"/>
        <v/>
      </c>
      <c r="GP14" s="103" t="str">
        <f t="shared" si="67"/>
        <v/>
      </c>
      <c r="GQ14" s="104" t="str">
        <f t="shared" si="68"/>
        <v/>
      </c>
      <c r="GR14" s="104" t="str">
        <f t="shared" si="69"/>
        <v/>
      </c>
      <c r="GS14" s="105" t="str">
        <f t="shared" si="70"/>
        <v/>
      </c>
      <c r="GT14" s="106" t="str">
        <f t="shared" si="71"/>
        <v/>
      </c>
      <c r="GU14" s="107" t="str">
        <f t="shared" si="72"/>
        <v/>
      </c>
      <c r="GV14" s="108" t="str">
        <f t="shared" si="73"/>
        <v/>
      </c>
      <c r="GW14" s="109" t="str">
        <f t="shared" si="74"/>
        <v/>
      </c>
      <c r="GY14" s="101"/>
      <c r="GZ14" s="101"/>
      <c r="HA14" s="102" t="str">
        <f t="shared" si="75"/>
        <v/>
      </c>
      <c r="HB14" s="103" t="str">
        <f t="shared" si="76"/>
        <v/>
      </c>
      <c r="HC14" s="104" t="str">
        <f t="shared" si="77"/>
        <v/>
      </c>
      <c r="HD14" s="104" t="str">
        <f t="shared" si="78"/>
        <v/>
      </c>
      <c r="HE14" s="105" t="str">
        <f t="shared" si="79"/>
        <v/>
      </c>
      <c r="HF14" s="106" t="str">
        <f t="shared" si="80"/>
        <v/>
      </c>
      <c r="HG14" s="107" t="str">
        <f t="shared" si="81"/>
        <v/>
      </c>
      <c r="HH14" s="108" t="str">
        <f t="shared" si="82"/>
        <v/>
      </c>
      <c r="HI14" s="109" t="str">
        <f t="shared" si="83"/>
        <v/>
      </c>
      <c r="HK14" s="101"/>
      <c r="HL14" s="101" t="s">
        <v>292</v>
      </c>
      <c r="HM14" s="102" t="str">
        <f t="shared" si="84"/>
        <v/>
      </c>
      <c r="HN14" s="103" t="str">
        <f t="shared" si="85"/>
        <v/>
      </c>
      <c r="HO14" s="104" t="str">
        <f t="shared" si="86"/>
        <v/>
      </c>
      <c r="HP14" s="104" t="str">
        <f t="shared" si="87"/>
        <v/>
      </c>
      <c r="HQ14" s="105" t="str">
        <f t="shared" si="88"/>
        <v/>
      </c>
      <c r="HR14" s="106" t="str">
        <f t="shared" si="89"/>
        <v/>
      </c>
      <c r="HS14" s="107" t="str">
        <f t="shared" si="90"/>
        <v/>
      </c>
      <c r="HT14" s="108" t="str">
        <f t="shared" si="91"/>
        <v/>
      </c>
      <c r="HU14" s="109" t="str">
        <f t="shared" si="92"/>
        <v/>
      </c>
      <c r="HW14" s="101"/>
      <c r="HX14" s="101"/>
      <c r="HY14" s="102" t="str">
        <f t="shared" si="93"/>
        <v/>
      </c>
      <c r="HZ14" s="103" t="str">
        <f t="shared" si="94"/>
        <v/>
      </c>
      <c r="IA14" s="104" t="str">
        <f t="shared" si="95"/>
        <v/>
      </c>
      <c r="IB14" s="104" t="str">
        <f t="shared" si="96"/>
        <v/>
      </c>
      <c r="IC14" s="105" t="str">
        <f t="shared" si="97"/>
        <v/>
      </c>
      <c r="ID14" s="106" t="str">
        <f t="shared" si="98"/>
        <v/>
      </c>
      <c r="IE14" s="107" t="str">
        <f t="shared" si="99"/>
        <v/>
      </c>
      <c r="IF14" s="108" t="str">
        <f t="shared" si="100"/>
        <v/>
      </c>
      <c r="IG14" s="109" t="str">
        <f t="shared" si="101"/>
        <v/>
      </c>
      <c r="II14" s="101"/>
      <c r="IJ14" s="101"/>
      <c r="IK14" s="102" t="str">
        <f t="shared" si="102"/>
        <v/>
      </c>
      <c r="IL14" s="103" t="str">
        <f t="shared" si="103"/>
        <v/>
      </c>
      <c r="IM14" s="104" t="str">
        <f t="shared" si="104"/>
        <v/>
      </c>
      <c r="IN14" s="104" t="str">
        <f t="shared" si="105"/>
        <v/>
      </c>
      <c r="IO14" s="105" t="str">
        <f t="shared" si="106"/>
        <v/>
      </c>
      <c r="IP14" s="106" t="str">
        <f t="shared" si="107"/>
        <v/>
      </c>
      <c r="IQ14" s="107" t="str">
        <f t="shared" si="108"/>
        <v/>
      </c>
      <c r="IR14" s="108" t="str">
        <f t="shared" si="109"/>
        <v/>
      </c>
      <c r="IS14" s="109" t="str">
        <f t="shared" si="110"/>
        <v/>
      </c>
      <c r="IU14" s="101"/>
      <c r="IV14" s="101"/>
      <c r="IW14" s="102" t="str">
        <f t="shared" si="111"/>
        <v/>
      </c>
      <c r="IX14" s="103" t="str">
        <f t="shared" si="112"/>
        <v/>
      </c>
      <c r="IY14" s="104" t="str">
        <f t="shared" si="113"/>
        <v/>
      </c>
      <c r="IZ14" s="104" t="str">
        <f t="shared" si="114"/>
        <v/>
      </c>
      <c r="JA14" s="105" t="str">
        <f t="shared" si="115"/>
        <v/>
      </c>
      <c r="JB14" s="106" t="str">
        <f t="shared" si="116"/>
        <v/>
      </c>
      <c r="JC14" s="107" t="str">
        <f t="shared" si="117"/>
        <v/>
      </c>
      <c r="JD14" s="108" t="str">
        <f t="shared" si="118"/>
        <v/>
      </c>
      <c r="JE14" s="109" t="str">
        <f t="shared" si="119"/>
        <v/>
      </c>
      <c r="JG14" s="101"/>
      <c r="JH14" s="101"/>
      <c r="JI14" s="102" t="str">
        <f t="shared" si="120"/>
        <v/>
      </c>
      <c r="JJ14" s="103" t="str">
        <f t="shared" si="121"/>
        <v/>
      </c>
      <c r="JK14" s="104" t="str">
        <f t="shared" si="122"/>
        <v/>
      </c>
      <c r="JL14" s="104" t="str">
        <f t="shared" si="123"/>
        <v/>
      </c>
      <c r="JM14" s="105" t="str">
        <f t="shared" si="124"/>
        <v/>
      </c>
      <c r="JN14" s="106" t="str">
        <f t="shared" si="125"/>
        <v/>
      </c>
      <c r="JO14" s="107" t="str">
        <f t="shared" si="126"/>
        <v/>
      </c>
      <c r="JP14" s="108" t="str">
        <f t="shared" si="127"/>
        <v/>
      </c>
      <c r="JQ14" s="109" t="str">
        <f t="shared" si="128"/>
        <v/>
      </c>
      <c r="JS14" s="101"/>
      <c r="JT14" s="101"/>
      <c r="JU14" s="102" t="str">
        <f t="shared" si="129"/>
        <v/>
      </c>
      <c r="JV14" s="103" t="str">
        <f t="shared" si="130"/>
        <v/>
      </c>
      <c r="JW14" s="104" t="str">
        <f t="shared" si="131"/>
        <v/>
      </c>
      <c r="JX14" s="104" t="str">
        <f t="shared" si="132"/>
        <v/>
      </c>
      <c r="JY14" s="105" t="str">
        <f t="shared" si="133"/>
        <v/>
      </c>
      <c r="JZ14" s="106" t="str">
        <f t="shared" si="134"/>
        <v/>
      </c>
      <c r="KA14" s="107" t="str">
        <f t="shared" si="135"/>
        <v/>
      </c>
      <c r="KB14" s="108" t="str">
        <f t="shared" si="136"/>
        <v/>
      </c>
      <c r="KC14" s="109" t="str">
        <f t="shared" si="137"/>
        <v/>
      </c>
      <c r="KE14" s="101"/>
      <c r="KF14" s="101"/>
    </row>
    <row r="15" spans="1:292" ht="13.5" customHeight="1">
      <c r="A15" s="20"/>
      <c r="B15" s="101" t="s">
        <v>452</v>
      </c>
      <c r="C15" s="2" t="s">
        <v>453</v>
      </c>
      <c r="D15" s="154"/>
      <c r="E15" s="102" t="s">
        <v>292</v>
      </c>
      <c r="F15" s="103" t="s">
        <v>292</v>
      </c>
      <c r="G15" s="104"/>
      <c r="H15" s="104" t="s">
        <v>292</v>
      </c>
      <c r="I15" s="105"/>
      <c r="J15" s="106"/>
      <c r="K15" s="107"/>
      <c r="L15" s="108"/>
      <c r="M15" s="109" t="s">
        <v>292</v>
      </c>
      <c r="O15" s="101"/>
      <c r="P15" s="154"/>
      <c r="Q15" s="102" t="s">
        <v>292</v>
      </c>
      <c r="R15" s="103" t="s">
        <v>292</v>
      </c>
      <c r="S15" s="104"/>
      <c r="T15" s="104" t="s">
        <v>292</v>
      </c>
      <c r="U15" s="105"/>
      <c r="V15" s="106"/>
      <c r="W15" s="107"/>
      <c r="X15" s="108"/>
      <c r="Y15" s="109" t="s">
        <v>292</v>
      </c>
      <c r="AA15" s="101"/>
      <c r="AB15" s="101"/>
      <c r="AC15" s="102" t="s">
        <v>292</v>
      </c>
      <c r="AD15" s="103" t="s">
        <v>292</v>
      </c>
      <c r="AE15" s="104"/>
      <c r="AF15" s="104" t="s">
        <v>292</v>
      </c>
      <c r="AG15" s="105"/>
      <c r="AH15" s="106"/>
      <c r="AI15" s="107"/>
      <c r="AJ15" s="108"/>
      <c r="AK15" s="109" t="s">
        <v>292</v>
      </c>
      <c r="AM15" s="101"/>
      <c r="AN15" s="101"/>
      <c r="AO15" s="102" t="s">
        <v>292</v>
      </c>
      <c r="AP15" s="103" t="s">
        <v>292</v>
      </c>
      <c r="AQ15" s="104"/>
      <c r="AR15" s="104"/>
      <c r="AS15" s="105"/>
      <c r="AT15" s="106"/>
      <c r="AU15" s="107"/>
      <c r="AV15" s="108"/>
      <c r="AW15" s="109" t="s">
        <v>292</v>
      </c>
      <c r="AY15" s="101"/>
      <c r="AZ15" s="101"/>
      <c r="BA15" s="102">
        <v>37987</v>
      </c>
      <c r="BB15" s="103" t="s">
        <v>425</v>
      </c>
      <c r="BC15" s="104">
        <v>38442</v>
      </c>
      <c r="BD15" s="104">
        <v>38905</v>
      </c>
      <c r="BE15" s="105" t="s">
        <v>481</v>
      </c>
      <c r="BF15" s="106">
        <v>1937</v>
      </c>
      <c r="BG15" s="107" t="s">
        <v>440</v>
      </c>
      <c r="BH15" s="108" t="s">
        <v>304</v>
      </c>
      <c r="BI15" s="109" t="s">
        <v>482</v>
      </c>
      <c r="BK15" s="101"/>
      <c r="BL15" s="101"/>
      <c r="BM15" s="102" t="s">
        <v>292</v>
      </c>
      <c r="BN15" s="103" t="s">
        <v>292</v>
      </c>
      <c r="BO15" s="104"/>
      <c r="BP15" s="104" t="s">
        <v>292</v>
      </c>
      <c r="BQ15" s="105"/>
      <c r="BR15" s="106"/>
      <c r="BS15" s="107"/>
      <c r="BT15" s="108"/>
      <c r="BU15" s="109" t="s">
        <v>292</v>
      </c>
      <c r="BW15" s="101"/>
      <c r="BX15" s="101"/>
      <c r="BY15" s="102" t="s">
        <v>292</v>
      </c>
      <c r="BZ15" s="103" t="s">
        <v>292</v>
      </c>
      <c r="CA15" s="104"/>
      <c r="CB15" s="104" t="s">
        <v>292</v>
      </c>
      <c r="CC15" s="105"/>
      <c r="CD15" s="106"/>
      <c r="CE15" s="107"/>
      <c r="CF15" s="108"/>
      <c r="CG15" s="109" t="s">
        <v>292</v>
      </c>
      <c r="CI15" s="101"/>
      <c r="CJ15" s="101"/>
      <c r="CK15" s="102" t="s">
        <v>292</v>
      </c>
      <c r="CL15" s="103" t="s">
        <v>292</v>
      </c>
      <c r="CM15" s="104" t="s">
        <v>292</v>
      </c>
      <c r="CN15" s="104" t="s">
        <v>292</v>
      </c>
      <c r="CO15" s="105" t="s">
        <v>292</v>
      </c>
      <c r="CP15" s="106" t="s">
        <v>292</v>
      </c>
      <c r="CQ15" s="107" t="s">
        <v>292</v>
      </c>
      <c r="CR15" s="108" t="s">
        <v>292</v>
      </c>
      <c r="CS15" s="109" t="s">
        <v>292</v>
      </c>
      <c r="CT15" s="2" t="s">
        <v>292</v>
      </c>
      <c r="CU15" s="101"/>
      <c r="CV15" s="101"/>
      <c r="CW15" s="102" t="s">
        <v>292</v>
      </c>
      <c r="CX15" s="103" t="s">
        <v>292</v>
      </c>
      <c r="CY15" s="104" t="s">
        <v>292</v>
      </c>
      <c r="CZ15" s="104" t="s">
        <v>292</v>
      </c>
      <c r="DA15" s="105" t="s">
        <v>292</v>
      </c>
      <c r="DB15" s="106" t="s">
        <v>292</v>
      </c>
      <c r="DC15" s="107" t="s">
        <v>292</v>
      </c>
      <c r="DD15" s="108" t="s">
        <v>292</v>
      </c>
      <c r="DE15" s="109" t="s">
        <v>292</v>
      </c>
      <c r="DF15" s="2" t="s">
        <v>292</v>
      </c>
      <c r="DG15" s="101"/>
      <c r="DH15" s="101"/>
      <c r="DI15" s="102" t="str">
        <f t="shared" si="4"/>
        <v/>
      </c>
      <c r="DJ15" s="103" t="str">
        <f t="shared" si="5"/>
        <v/>
      </c>
      <c r="DK15" s="104" t="str">
        <f t="shared" si="6"/>
        <v/>
      </c>
      <c r="DL15" s="104" t="str">
        <f t="shared" si="7"/>
        <v/>
      </c>
      <c r="DM15" s="105" t="str">
        <f t="shared" si="8"/>
        <v/>
      </c>
      <c r="DN15" s="106" t="str">
        <f t="shared" si="9"/>
        <v/>
      </c>
      <c r="DO15" s="107" t="str">
        <f t="shared" si="10"/>
        <v/>
      </c>
      <c r="DP15" s="108" t="str">
        <f t="shared" si="11"/>
        <v/>
      </c>
      <c r="DQ15" s="109" t="str">
        <f t="shared" si="12"/>
        <v/>
      </c>
      <c r="DS15" s="101"/>
      <c r="DT15" s="101"/>
      <c r="DU15" s="102" t="str">
        <f t="shared" ref="DU15" si="138">IF(DY15="","",DU$3)</f>
        <v/>
      </c>
      <c r="DV15" s="103" t="str">
        <f t="shared" ref="DV15" si="139">IF(DY15="","",DU$1)</f>
        <v/>
      </c>
      <c r="DW15" s="104" t="str">
        <f t="shared" ref="DW15" si="140">IF(DY15="","",DU$2)</f>
        <v/>
      </c>
      <c r="DX15" s="104" t="str">
        <f t="shared" ref="DX15" si="141">IF(DY15="","",DU$3)</f>
        <v/>
      </c>
      <c r="DY15" s="105" t="str">
        <f t="shared" ref="DY15" si="142">IF(EF15="","",IF(ISNUMBER(SEARCH(":",EF15)),MID(EF15,FIND(":",EF15)+2,FIND("(",EF15)-FIND(":",EF15)-3),LEFT(EF15,FIND("(",EF15)-2)))</f>
        <v/>
      </c>
      <c r="DZ15" s="106" t="str">
        <f t="shared" ref="DZ15" si="143">IF(EF15="","",MID(EF15,FIND("(",EF15)+1,4))</f>
        <v/>
      </c>
      <c r="EA15" s="107" t="str">
        <f t="shared" ref="EA15" si="144">IF(ISNUMBER(SEARCH("*female*",EF15)),"female",IF(ISNUMBER(SEARCH("*male*",EF15)),"male",""))</f>
        <v/>
      </c>
      <c r="EB15" s="108" t="str">
        <f t="shared" ref="EB15" si="145">IF(EF15="","",IF(ISERROR(MID(EF15,FIND("male,",EF15)+6,(FIND(")",EF15)-(FIND("male,",EF15)+6))))=TRUE,"missing/error",MID(EF15,FIND("male,",EF15)+6,(FIND(")",EF15)-(FIND("male,",EF15)+6)))))</f>
        <v/>
      </c>
      <c r="EC15" s="109" t="str">
        <f t="shared" ref="EC15" si="146">IF(DY15="","",(MID(DY15,(SEARCH("^^",SUBSTITUTE(DY15," ","^^",LEN(DY15)-LEN(SUBSTITUTE(DY15," ","")))))+1,99)&amp;"_"&amp;LEFT(DY15,FIND(" ",DY15)-1)&amp;"_"&amp;DZ15))</f>
        <v/>
      </c>
      <c r="EE15" s="101"/>
      <c r="EF15" s="101"/>
      <c r="EG15" s="102" t="str">
        <f t="shared" si="22"/>
        <v/>
      </c>
      <c r="EH15" s="103" t="str">
        <f t="shared" si="23"/>
        <v/>
      </c>
      <c r="EI15" s="104" t="str">
        <f t="shared" si="24"/>
        <v/>
      </c>
      <c r="EJ15" s="104" t="str">
        <f t="shared" si="25"/>
        <v/>
      </c>
      <c r="EK15" s="105" t="str">
        <f t="shared" si="26"/>
        <v/>
      </c>
      <c r="EL15" s="106" t="str">
        <f t="shared" si="27"/>
        <v/>
      </c>
      <c r="EM15" s="107" t="str">
        <f t="shared" si="28"/>
        <v/>
      </c>
      <c r="EN15" s="108" t="str">
        <f t="shared" si="29"/>
        <v/>
      </c>
      <c r="EO15" s="109" t="str">
        <f t="shared" si="30"/>
        <v/>
      </c>
      <c r="EQ15" s="101"/>
      <c r="ER15" s="101"/>
      <c r="ES15" s="102" t="str">
        <f t="shared" si="31"/>
        <v/>
      </c>
      <c r="ET15" s="103" t="str">
        <f t="shared" si="32"/>
        <v/>
      </c>
      <c r="EU15" s="104" t="str">
        <f t="shared" si="33"/>
        <v/>
      </c>
      <c r="EV15" s="104" t="str">
        <f t="shared" si="34"/>
        <v/>
      </c>
      <c r="EW15" s="105" t="str">
        <f t="shared" si="35"/>
        <v/>
      </c>
      <c r="EX15" s="106" t="str">
        <f t="shared" si="36"/>
        <v/>
      </c>
      <c r="EY15" s="107" t="str">
        <f t="shared" si="37"/>
        <v/>
      </c>
      <c r="EZ15" s="108" t="str">
        <f t="shared" si="38"/>
        <v/>
      </c>
      <c r="FA15" s="109" t="str">
        <f t="shared" si="39"/>
        <v/>
      </c>
      <c r="FC15" s="101"/>
      <c r="FD15" s="101"/>
      <c r="FE15" s="102" t="str">
        <f t="shared" si="40"/>
        <v/>
      </c>
      <c r="FF15" s="103" t="str">
        <f t="shared" si="41"/>
        <v/>
      </c>
      <c r="FG15" s="104" t="str">
        <f t="shared" si="42"/>
        <v/>
      </c>
      <c r="FH15" s="104" t="str">
        <f t="shared" si="43"/>
        <v/>
      </c>
      <c r="FI15" s="105" t="str">
        <f t="shared" si="44"/>
        <v/>
      </c>
      <c r="FJ15" s="106" t="str">
        <f t="shared" si="45"/>
        <v/>
      </c>
      <c r="FK15" s="107" t="str">
        <f t="shared" si="46"/>
        <v/>
      </c>
      <c r="FL15" s="108" t="str">
        <f t="shared" si="47"/>
        <v/>
      </c>
      <c r="FM15" s="109" t="str">
        <f t="shared" si="48"/>
        <v/>
      </c>
      <c r="FO15" s="101"/>
      <c r="FP15" s="101"/>
      <c r="FQ15" s="102" t="str">
        <f>IF(FU15="","",#REF!)</f>
        <v/>
      </c>
      <c r="FR15" s="103" t="str">
        <f t="shared" si="49"/>
        <v/>
      </c>
      <c r="FS15" s="104" t="str">
        <f t="shared" si="50"/>
        <v/>
      </c>
      <c r="FT15" s="104" t="str">
        <f t="shared" si="51"/>
        <v/>
      </c>
      <c r="FU15" s="105" t="str">
        <f t="shared" si="52"/>
        <v/>
      </c>
      <c r="FV15" s="106" t="str">
        <f t="shared" si="53"/>
        <v/>
      </c>
      <c r="FW15" s="107" t="str">
        <f t="shared" si="54"/>
        <v/>
      </c>
      <c r="FX15" s="108" t="str">
        <f t="shared" si="55"/>
        <v/>
      </c>
      <c r="FY15" s="109" t="str">
        <f t="shared" si="56"/>
        <v/>
      </c>
      <c r="GA15" s="101"/>
      <c r="GB15" s="101"/>
      <c r="GC15" s="102" t="str">
        <f t="shared" si="57"/>
        <v/>
      </c>
      <c r="GD15" s="103" t="str">
        <f t="shared" si="58"/>
        <v/>
      </c>
      <c r="GE15" s="104" t="str">
        <f t="shared" si="59"/>
        <v/>
      </c>
      <c r="GF15" s="104" t="str">
        <f t="shared" si="60"/>
        <v/>
      </c>
      <c r="GG15" s="105" t="str">
        <f t="shared" si="61"/>
        <v/>
      </c>
      <c r="GH15" s="106" t="str">
        <f t="shared" si="62"/>
        <v/>
      </c>
      <c r="GI15" s="107" t="str">
        <f t="shared" si="63"/>
        <v/>
      </c>
      <c r="GJ15" s="108" t="str">
        <f t="shared" si="64"/>
        <v/>
      </c>
      <c r="GK15" s="109" t="str">
        <f t="shared" si="65"/>
        <v/>
      </c>
      <c r="GM15" s="101"/>
      <c r="GN15" s="101" t="s">
        <v>292</v>
      </c>
      <c r="GO15" s="102" t="str">
        <f t="shared" si="66"/>
        <v/>
      </c>
      <c r="GP15" s="103" t="str">
        <f t="shared" si="67"/>
        <v/>
      </c>
      <c r="GQ15" s="104" t="str">
        <f t="shared" si="68"/>
        <v/>
      </c>
      <c r="GR15" s="104" t="str">
        <f t="shared" si="69"/>
        <v/>
      </c>
      <c r="GS15" s="105" t="str">
        <f t="shared" si="70"/>
        <v/>
      </c>
      <c r="GT15" s="106" t="str">
        <f t="shared" si="71"/>
        <v/>
      </c>
      <c r="GU15" s="107" t="str">
        <f t="shared" si="72"/>
        <v/>
      </c>
      <c r="GV15" s="108" t="str">
        <f t="shared" si="73"/>
        <v/>
      </c>
      <c r="GW15" s="109" t="str">
        <f t="shared" si="74"/>
        <v/>
      </c>
      <c r="GY15" s="101"/>
      <c r="GZ15" s="101"/>
      <c r="HA15" s="102" t="str">
        <f t="shared" si="75"/>
        <v/>
      </c>
      <c r="HB15" s="103" t="str">
        <f t="shared" si="76"/>
        <v/>
      </c>
      <c r="HC15" s="104" t="str">
        <f t="shared" si="77"/>
        <v/>
      </c>
      <c r="HD15" s="104" t="str">
        <f t="shared" si="78"/>
        <v/>
      </c>
      <c r="HE15" s="105" t="str">
        <f t="shared" si="79"/>
        <v/>
      </c>
      <c r="HF15" s="106" t="str">
        <f t="shared" si="80"/>
        <v/>
      </c>
      <c r="HG15" s="107" t="str">
        <f t="shared" si="81"/>
        <v/>
      </c>
      <c r="HH15" s="108" t="str">
        <f t="shared" si="82"/>
        <v/>
      </c>
      <c r="HI15" s="109" t="str">
        <f t="shared" si="83"/>
        <v/>
      </c>
      <c r="HK15" s="101"/>
      <c r="HL15" s="101" t="s">
        <v>292</v>
      </c>
      <c r="HM15" s="102" t="str">
        <f t="shared" si="84"/>
        <v/>
      </c>
      <c r="HN15" s="103" t="str">
        <f t="shared" si="85"/>
        <v/>
      </c>
      <c r="HO15" s="104" t="str">
        <f t="shared" si="86"/>
        <v/>
      </c>
      <c r="HP15" s="104" t="str">
        <f t="shared" si="87"/>
        <v/>
      </c>
      <c r="HQ15" s="105" t="str">
        <f t="shared" si="88"/>
        <v/>
      </c>
      <c r="HR15" s="106" t="str">
        <f t="shared" si="89"/>
        <v/>
      </c>
      <c r="HS15" s="107" t="str">
        <f t="shared" si="90"/>
        <v/>
      </c>
      <c r="HT15" s="108" t="str">
        <f t="shared" si="91"/>
        <v/>
      </c>
      <c r="HU15" s="109" t="str">
        <f t="shared" si="92"/>
        <v/>
      </c>
      <c r="HW15" s="101"/>
      <c r="HX15" s="101"/>
      <c r="HY15" s="102" t="str">
        <f t="shared" si="93"/>
        <v/>
      </c>
      <c r="HZ15" s="103" t="str">
        <f t="shared" si="94"/>
        <v/>
      </c>
      <c r="IA15" s="104" t="str">
        <f t="shared" si="95"/>
        <v/>
      </c>
      <c r="IB15" s="104" t="str">
        <f t="shared" si="96"/>
        <v/>
      </c>
      <c r="IC15" s="105" t="str">
        <f t="shared" si="97"/>
        <v/>
      </c>
      <c r="ID15" s="106" t="str">
        <f t="shared" si="98"/>
        <v/>
      </c>
      <c r="IE15" s="107" t="str">
        <f t="shared" si="99"/>
        <v/>
      </c>
      <c r="IF15" s="108" t="str">
        <f t="shared" si="100"/>
        <v/>
      </c>
      <c r="IG15" s="109" t="str">
        <f t="shared" si="101"/>
        <v/>
      </c>
      <c r="II15" s="101"/>
      <c r="IJ15" s="101"/>
      <c r="IK15" s="102" t="str">
        <f t="shared" si="102"/>
        <v/>
      </c>
      <c r="IL15" s="103" t="str">
        <f t="shared" si="103"/>
        <v/>
      </c>
      <c r="IM15" s="104" t="str">
        <f t="shared" si="104"/>
        <v/>
      </c>
      <c r="IN15" s="104" t="str">
        <f t="shared" si="105"/>
        <v/>
      </c>
      <c r="IO15" s="105" t="str">
        <f t="shared" si="106"/>
        <v/>
      </c>
      <c r="IP15" s="106" t="str">
        <f t="shared" si="107"/>
        <v/>
      </c>
      <c r="IQ15" s="107" t="str">
        <f t="shared" si="108"/>
        <v/>
      </c>
      <c r="IR15" s="108" t="str">
        <f t="shared" si="109"/>
        <v/>
      </c>
      <c r="IS15" s="109" t="str">
        <f t="shared" si="110"/>
        <v/>
      </c>
      <c r="IU15" s="101"/>
      <c r="IV15" s="101"/>
      <c r="IW15" s="102" t="str">
        <f t="shared" si="111"/>
        <v/>
      </c>
      <c r="IX15" s="103" t="str">
        <f t="shared" si="112"/>
        <v/>
      </c>
      <c r="IY15" s="104" t="str">
        <f t="shared" si="113"/>
        <v/>
      </c>
      <c r="IZ15" s="104" t="str">
        <f t="shared" si="114"/>
        <v/>
      </c>
      <c r="JA15" s="105" t="str">
        <f t="shared" si="115"/>
        <v/>
      </c>
      <c r="JB15" s="106" t="str">
        <f t="shared" si="116"/>
        <v/>
      </c>
      <c r="JC15" s="107" t="str">
        <f t="shared" si="117"/>
        <v/>
      </c>
      <c r="JD15" s="108" t="str">
        <f t="shared" si="118"/>
        <v/>
      </c>
      <c r="JE15" s="109" t="str">
        <f t="shared" si="119"/>
        <v/>
      </c>
      <c r="JG15" s="101"/>
      <c r="JH15" s="101"/>
      <c r="JI15" s="102" t="str">
        <f t="shared" si="120"/>
        <v/>
      </c>
      <c r="JJ15" s="103" t="str">
        <f t="shared" si="121"/>
        <v/>
      </c>
      <c r="JK15" s="104" t="str">
        <f t="shared" si="122"/>
        <v/>
      </c>
      <c r="JL15" s="104" t="str">
        <f t="shared" si="123"/>
        <v/>
      </c>
      <c r="JM15" s="105" t="str">
        <f t="shared" si="124"/>
        <v/>
      </c>
      <c r="JN15" s="106" t="str">
        <f t="shared" si="125"/>
        <v/>
      </c>
      <c r="JO15" s="107" t="str">
        <f t="shared" si="126"/>
        <v/>
      </c>
      <c r="JP15" s="108" t="str">
        <f t="shared" si="127"/>
        <v/>
      </c>
      <c r="JQ15" s="109" t="str">
        <f t="shared" si="128"/>
        <v/>
      </c>
      <c r="JS15" s="101"/>
      <c r="JT15" s="101"/>
      <c r="JU15" s="102" t="str">
        <f t="shared" si="129"/>
        <v/>
      </c>
      <c r="JV15" s="103" t="str">
        <f t="shared" si="130"/>
        <v/>
      </c>
      <c r="JW15" s="104" t="str">
        <f t="shared" si="131"/>
        <v/>
      </c>
      <c r="JX15" s="104" t="str">
        <f t="shared" si="132"/>
        <v/>
      </c>
      <c r="JY15" s="105" t="str">
        <f t="shared" si="133"/>
        <v/>
      </c>
      <c r="JZ15" s="106" t="str">
        <f t="shared" si="134"/>
        <v/>
      </c>
      <c r="KA15" s="107" t="str">
        <f t="shared" si="135"/>
        <v/>
      </c>
      <c r="KB15" s="108" t="str">
        <f t="shared" si="136"/>
        <v/>
      </c>
      <c r="KC15" s="109" t="str">
        <f t="shared" si="137"/>
        <v/>
      </c>
      <c r="KE15" s="101"/>
      <c r="KF15" s="101"/>
    </row>
    <row r="16" spans="1:292" ht="13.5" customHeight="1">
      <c r="A16" s="20"/>
      <c r="B16" s="101" t="s">
        <v>1175</v>
      </c>
      <c r="C16" s="2" t="s">
        <v>1176</v>
      </c>
      <c r="D16" s="154"/>
      <c r="E16" s="102"/>
      <c r="F16" s="103"/>
      <c r="G16" s="104"/>
      <c r="H16" s="104"/>
      <c r="I16" s="105"/>
      <c r="J16" s="106"/>
      <c r="K16" s="107"/>
      <c r="L16" s="108"/>
      <c r="M16" s="109"/>
      <c r="O16" s="101"/>
      <c r="P16" s="154"/>
      <c r="Q16" s="102"/>
      <c r="R16" s="103"/>
      <c r="S16" s="104"/>
      <c r="T16" s="104"/>
      <c r="U16" s="105"/>
      <c r="V16" s="106"/>
      <c r="W16" s="107"/>
      <c r="X16" s="108"/>
      <c r="Y16" s="109"/>
      <c r="AA16" s="101"/>
      <c r="AB16" s="101"/>
      <c r="AC16" s="102"/>
      <c r="AD16" s="103"/>
      <c r="AE16" s="104"/>
      <c r="AF16" s="104"/>
      <c r="AG16" s="105"/>
      <c r="AH16" s="106"/>
      <c r="AI16" s="107"/>
      <c r="AJ16" s="108"/>
      <c r="AK16" s="109"/>
      <c r="AM16" s="101"/>
      <c r="AN16" s="101"/>
      <c r="AO16" s="102"/>
      <c r="AP16" s="103"/>
      <c r="AQ16" s="104"/>
      <c r="AR16" s="104"/>
      <c r="AS16" s="105"/>
      <c r="AT16" s="106"/>
      <c r="AU16" s="107"/>
      <c r="AV16" s="108"/>
      <c r="AW16" s="109"/>
      <c r="AY16" s="101"/>
      <c r="AZ16" s="101"/>
      <c r="BA16" s="102"/>
      <c r="BB16" s="103"/>
      <c r="BC16" s="104"/>
      <c r="BD16" s="104"/>
      <c r="BE16" s="105"/>
      <c r="BF16" s="106"/>
      <c r="BG16" s="107"/>
      <c r="BH16" s="108"/>
      <c r="BI16" s="109"/>
      <c r="BK16" s="101"/>
      <c r="BL16" s="101"/>
      <c r="BM16" s="102"/>
      <c r="BN16" s="103"/>
      <c r="BO16" s="104"/>
      <c r="BP16" s="104"/>
      <c r="BQ16" s="105"/>
      <c r="BR16" s="106"/>
      <c r="BS16" s="107"/>
      <c r="BT16" s="108"/>
      <c r="BU16" s="109"/>
      <c r="BW16" s="101"/>
      <c r="BX16" s="101"/>
      <c r="BY16" s="102"/>
      <c r="BZ16" s="103"/>
      <c r="CA16" s="104"/>
      <c r="CB16" s="104"/>
      <c r="CC16" s="105"/>
      <c r="CD16" s="106"/>
      <c r="CE16" s="107"/>
      <c r="CF16" s="108"/>
      <c r="CG16" s="109"/>
      <c r="CI16" s="101"/>
      <c r="CJ16" s="101"/>
      <c r="CK16" s="102"/>
      <c r="CL16" s="103"/>
      <c r="CM16" s="104"/>
      <c r="CN16" s="104"/>
      <c r="CO16" s="105"/>
      <c r="CP16" s="106"/>
      <c r="CQ16" s="107"/>
      <c r="CR16" s="108"/>
      <c r="CS16" s="109"/>
      <c r="CU16" s="101"/>
      <c r="CV16" s="101"/>
      <c r="CW16" s="102"/>
      <c r="CX16" s="103"/>
      <c r="CY16" s="104"/>
      <c r="CZ16" s="104"/>
      <c r="DA16" s="105"/>
      <c r="DB16" s="106"/>
      <c r="DC16" s="107"/>
      <c r="DD16" s="108"/>
      <c r="DE16" s="109"/>
      <c r="DG16" s="101"/>
      <c r="DH16" s="101"/>
      <c r="DI16" s="102"/>
      <c r="DJ16" s="103"/>
      <c r="DK16" s="104"/>
      <c r="DL16" s="104"/>
      <c r="DM16" s="105"/>
      <c r="DN16" s="106"/>
      <c r="DO16" s="107"/>
      <c r="DP16" s="108"/>
      <c r="DQ16" s="109"/>
      <c r="DS16" s="101"/>
      <c r="DT16" s="101"/>
      <c r="DU16" s="102">
        <f>IF(DY16="","",DU$3)</f>
        <v>44926</v>
      </c>
      <c r="DV16" s="103" t="str">
        <f>IF(DY16="","",DU$1)</f>
        <v>Rutte IV</v>
      </c>
      <c r="DW16" s="104">
        <f>IF(DY16="","",DU$2)</f>
        <v>44571</v>
      </c>
      <c r="DX16" s="104">
        <f>IF(DY16="","",DU$3)</f>
        <v>44926</v>
      </c>
      <c r="DY16" s="105" t="str">
        <f>IF(EF16="","",IF(ISNUMBER(SEARCH(":",EF16)),MID(EF16,FIND(":",EF16)+2,FIND("(",EF16)-FIND(":",EF16)-3),LEFT(EF16,FIND("(",EF16)-2)))</f>
        <v>Rob Jetten</v>
      </c>
      <c r="DZ16" s="106" t="str">
        <f>IF(EF16="","",MID(EF16,FIND("(",EF16)+1,4))</f>
        <v>1987</v>
      </c>
      <c r="EA16" s="107" t="str">
        <f>IF(ISNUMBER(SEARCH("*female*",EF16)),"female",IF(ISNUMBER(SEARCH("*male*",EF16)),"male",""))</f>
        <v>male</v>
      </c>
      <c r="EB16" s="108" t="str">
        <f>IF(EF16="","",IF(ISERROR(MID(EF16,FIND("male,",EF16)+6,(FIND(")",EF16)-(FIND("male,",EF16)+6))))=TRUE,"missing/error",MID(EF16,FIND("male,",EF16)+6,(FIND(")",EF16)-(FIND("male,",EF16)+6)))))</f>
        <v>nl_d6601</v>
      </c>
      <c r="EC16" s="109" t="str">
        <f>IF(DY16="","",(MID(DY16,(SEARCH("^^",SUBSTITUTE(DY16," ","^^",LEN(DY16)-LEN(SUBSTITUTE(DY16," ","")))))+1,99)&amp;"_"&amp;LEFT(DY16,FIND(" ",DY16)-1)&amp;"_"&amp;DZ16))</f>
        <v>Jetten_Rob_1987</v>
      </c>
      <c r="EE16" s="101"/>
      <c r="EF16" s="101" t="s">
        <v>1177</v>
      </c>
      <c r="EG16" s="102"/>
      <c r="EH16" s="103"/>
      <c r="EI16" s="104"/>
      <c r="EJ16" s="104"/>
      <c r="EK16" s="105"/>
      <c r="EL16" s="106"/>
      <c r="EM16" s="107"/>
      <c r="EN16" s="108"/>
      <c r="EO16" s="109"/>
      <c r="EQ16" s="101"/>
      <c r="ER16" s="101"/>
      <c r="ES16" s="102"/>
      <c r="ET16" s="103"/>
      <c r="EU16" s="104"/>
      <c r="EV16" s="104"/>
      <c r="EW16" s="105"/>
      <c r="EX16" s="106"/>
      <c r="EY16" s="107"/>
      <c r="EZ16" s="108"/>
      <c r="FA16" s="109"/>
      <c r="FC16" s="101"/>
      <c r="FD16" s="101"/>
      <c r="FE16" s="102"/>
      <c r="FF16" s="103"/>
      <c r="FG16" s="104"/>
      <c r="FH16" s="104"/>
      <c r="FI16" s="105"/>
      <c r="FJ16" s="106"/>
      <c r="FK16" s="107"/>
      <c r="FL16" s="108"/>
      <c r="FM16" s="109"/>
      <c r="FO16" s="101"/>
      <c r="FP16" s="101"/>
      <c r="FQ16" s="102"/>
      <c r="FR16" s="103"/>
      <c r="FS16" s="104"/>
      <c r="FT16" s="104"/>
      <c r="FU16" s="105"/>
      <c r="FV16" s="106"/>
      <c r="FW16" s="107"/>
      <c r="FX16" s="108"/>
      <c r="FY16" s="109"/>
      <c r="GA16" s="101"/>
      <c r="GB16" s="101"/>
      <c r="GC16" s="102"/>
      <c r="GD16" s="103"/>
      <c r="GE16" s="104"/>
      <c r="GF16" s="104"/>
      <c r="GG16" s="105"/>
      <c r="GH16" s="106"/>
      <c r="GI16" s="107"/>
      <c r="GJ16" s="108"/>
      <c r="GK16" s="109"/>
      <c r="GM16" s="101"/>
      <c r="GN16" s="101"/>
      <c r="GO16" s="102"/>
      <c r="GP16" s="103"/>
      <c r="GQ16" s="104"/>
      <c r="GR16" s="104"/>
      <c r="GS16" s="105"/>
      <c r="GT16" s="106"/>
      <c r="GU16" s="107"/>
      <c r="GV16" s="108"/>
      <c r="GW16" s="109"/>
      <c r="GY16" s="101"/>
      <c r="GZ16" s="101"/>
      <c r="HA16" s="102"/>
      <c r="HB16" s="103"/>
      <c r="HC16" s="104"/>
      <c r="HD16" s="104"/>
      <c r="HE16" s="105"/>
      <c r="HF16" s="106"/>
      <c r="HG16" s="107"/>
      <c r="HH16" s="108"/>
      <c r="HI16" s="109"/>
      <c r="HK16" s="101"/>
      <c r="HL16" s="101"/>
      <c r="HM16" s="102"/>
      <c r="HN16" s="103"/>
      <c r="HO16" s="104"/>
      <c r="HP16" s="104"/>
      <c r="HQ16" s="105"/>
      <c r="HR16" s="106"/>
      <c r="HS16" s="107"/>
      <c r="HT16" s="108"/>
      <c r="HU16" s="109"/>
      <c r="HW16" s="101"/>
      <c r="HX16" s="101"/>
      <c r="HY16" s="102"/>
      <c r="HZ16" s="103"/>
      <c r="IA16" s="104"/>
      <c r="IB16" s="104"/>
      <c r="IC16" s="105"/>
      <c r="ID16" s="106"/>
      <c r="IE16" s="107"/>
      <c r="IF16" s="108"/>
      <c r="IG16" s="109"/>
      <c r="II16" s="101"/>
      <c r="IJ16" s="101"/>
      <c r="IK16" s="102"/>
      <c r="IL16" s="103"/>
      <c r="IM16" s="104"/>
      <c r="IN16" s="104"/>
      <c r="IO16" s="105"/>
      <c r="IP16" s="106"/>
      <c r="IQ16" s="107"/>
      <c r="IR16" s="108"/>
      <c r="IS16" s="109"/>
      <c r="IU16" s="101"/>
      <c r="IV16" s="101"/>
      <c r="IW16" s="102"/>
      <c r="IX16" s="103"/>
      <c r="IY16" s="104"/>
      <c r="IZ16" s="104"/>
      <c r="JA16" s="105"/>
      <c r="JB16" s="106"/>
      <c r="JC16" s="107"/>
      <c r="JD16" s="108"/>
      <c r="JE16" s="109"/>
      <c r="JG16" s="101"/>
      <c r="JH16" s="101"/>
      <c r="JI16" s="102"/>
      <c r="JJ16" s="103"/>
      <c r="JK16" s="104"/>
      <c r="JL16" s="104"/>
      <c r="JM16" s="105"/>
      <c r="JN16" s="106"/>
      <c r="JO16" s="107"/>
      <c r="JP16" s="108"/>
      <c r="JQ16" s="109"/>
      <c r="JS16" s="101"/>
      <c r="JT16" s="101"/>
      <c r="JU16" s="102"/>
      <c r="JV16" s="103"/>
      <c r="JW16" s="104"/>
      <c r="JX16" s="104"/>
      <c r="JY16" s="105"/>
      <c r="JZ16" s="106"/>
      <c r="KA16" s="107"/>
      <c r="KB16" s="108"/>
      <c r="KC16" s="109"/>
      <c r="KE16" s="101"/>
      <c r="KF16" s="101"/>
    </row>
    <row r="17" spans="1:292" ht="13.5" customHeight="1">
      <c r="A17" s="20"/>
      <c r="B17" s="101" t="s">
        <v>519</v>
      </c>
      <c r="C17" s="2" t="s">
        <v>520</v>
      </c>
      <c r="D17" s="154"/>
      <c r="E17" s="102">
        <v>33239</v>
      </c>
      <c r="F17" s="103" t="s">
        <v>421</v>
      </c>
      <c r="G17" s="104">
        <v>32819</v>
      </c>
      <c r="H17" s="104">
        <v>34568</v>
      </c>
      <c r="I17" s="105" t="s">
        <v>521</v>
      </c>
      <c r="J17" s="106">
        <v>1940</v>
      </c>
      <c r="K17" s="107" t="s">
        <v>440</v>
      </c>
      <c r="L17" s="108" t="s">
        <v>299</v>
      </c>
      <c r="M17" s="109" t="s">
        <v>522</v>
      </c>
      <c r="O17" s="101"/>
      <c r="P17" s="154"/>
      <c r="Q17" s="102">
        <v>34699</v>
      </c>
      <c r="R17" s="103" t="s">
        <v>422</v>
      </c>
      <c r="S17" s="104">
        <v>34568</v>
      </c>
      <c r="T17" s="104">
        <v>36010</v>
      </c>
      <c r="U17" s="105" t="s">
        <v>523</v>
      </c>
      <c r="V17" s="106">
        <v>1940</v>
      </c>
      <c r="W17" s="107" t="s">
        <v>440</v>
      </c>
      <c r="X17" s="108" t="s">
        <v>299</v>
      </c>
      <c r="Y17" s="109" t="s">
        <v>524</v>
      </c>
      <c r="AA17" s="101"/>
      <c r="AB17" s="101"/>
      <c r="AC17" s="102">
        <v>36160</v>
      </c>
      <c r="AD17" s="103" t="s">
        <v>423</v>
      </c>
      <c r="AE17" s="104">
        <v>36010</v>
      </c>
      <c r="AF17" s="104">
        <v>37459</v>
      </c>
      <c r="AG17" s="105" t="s">
        <v>525</v>
      </c>
      <c r="AH17" s="106">
        <v>1952</v>
      </c>
      <c r="AI17" s="107" t="s">
        <v>457</v>
      </c>
      <c r="AJ17" s="108" t="s">
        <v>299</v>
      </c>
      <c r="AK17" s="109" t="s">
        <v>526</v>
      </c>
      <c r="AM17" s="101"/>
      <c r="AN17" s="101"/>
      <c r="AO17" s="102" t="s">
        <v>292</v>
      </c>
      <c r="AP17" s="103" t="s">
        <v>292</v>
      </c>
      <c r="AQ17" s="104"/>
      <c r="AR17" s="104"/>
      <c r="AS17" s="105"/>
      <c r="AT17" s="106"/>
      <c r="AU17" s="107"/>
      <c r="AV17" s="108"/>
      <c r="AW17" s="109" t="s">
        <v>292</v>
      </c>
      <c r="AY17" s="101"/>
      <c r="AZ17" s="101"/>
      <c r="BA17" s="102">
        <v>37987</v>
      </c>
      <c r="BB17" s="103" t="s">
        <v>425</v>
      </c>
      <c r="BC17" s="104">
        <v>37768</v>
      </c>
      <c r="BD17" s="104">
        <v>38905</v>
      </c>
      <c r="BE17" s="105" t="s">
        <v>517</v>
      </c>
      <c r="BF17" s="106">
        <v>1950</v>
      </c>
      <c r="BG17" s="107" t="s">
        <v>457</v>
      </c>
      <c r="BH17" s="108" t="s">
        <v>297</v>
      </c>
      <c r="BI17" s="109" t="s">
        <v>518</v>
      </c>
      <c r="BK17" s="101"/>
      <c r="BL17" s="101"/>
      <c r="BM17" s="102">
        <v>39083</v>
      </c>
      <c r="BN17" s="103" t="s">
        <v>426</v>
      </c>
      <c r="BO17" s="104">
        <v>38905</v>
      </c>
      <c r="BP17" s="104">
        <v>39135</v>
      </c>
      <c r="BQ17" s="105" t="s">
        <v>527</v>
      </c>
      <c r="BR17" s="106">
        <v>1969</v>
      </c>
      <c r="BS17" s="107" t="s">
        <v>440</v>
      </c>
      <c r="BT17" s="108" t="s">
        <v>297</v>
      </c>
      <c r="BU17" s="109" t="s">
        <v>528</v>
      </c>
      <c r="BW17" s="101"/>
      <c r="BX17" s="101"/>
      <c r="BY17" s="102">
        <v>40465</v>
      </c>
      <c r="BZ17" s="103" t="s">
        <v>427</v>
      </c>
      <c r="CA17" s="104">
        <v>39135</v>
      </c>
      <c r="CB17" s="104">
        <v>40465</v>
      </c>
      <c r="CC17" s="105" t="s">
        <v>529</v>
      </c>
      <c r="CD17" s="106">
        <v>1958</v>
      </c>
      <c r="CE17" s="107" t="s">
        <v>440</v>
      </c>
      <c r="CF17" s="108" t="s">
        <v>299</v>
      </c>
      <c r="CG17" s="109" t="s">
        <v>530</v>
      </c>
      <c r="CI17" s="101"/>
      <c r="CJ17" s="101"/>
      <c r="CK17" s="102" t="s">
        <v>292</v>
      </c>
      <c r="CL17" s="103" t="s">
        <v>292</v>
      </c>
      <c r="CM17" s="104" t="s">
        <v>292</v>
      </c>
      <c r="CN17" s="104" t="s">
        <v>292</v>
      </c>
      <c r="CO17" s="105" t="s">
        <v>292</v>
      </c>
      <c r="CP17" s="106" t="s">
        <v>292</v>
      </c>
      <c r="CQ17" s="107" t="s">
        <v>292</v>
      </c>
      <c r="CR17" s="108" t="s">
        <v>292</v>
      </c>
      <c r="CS17" s="109" t="s">
        <v>292</v>
      </c>
      <c r="CT17" s="2" t="s">
        <v>292</v>
      </c>
      <c r="CU17" s="101"/>
      <c r="CV17" s="101"/>
      <c r="CW17" s="102" t="s">
        <v>292</v>
      </c>
      <c r="CX17" s="103" t="s">
        <v>292</v>
      </c>
      <c r="CY17" s="104" t="s">
        <v>292</v>
      </c>
      <c r="CZ17" s="104" t="s">
        <v>292</v>
      </c>
      <c r="DA17" s="105" t="s">
        <v>292</v>
      </c>
      <c r="DB17" s="106" t="s">
        <v>292</v>
      </c>
      <c r="DC17" s="107" t="s">
        <v>292</v>
      </c>
      <c r="DD17" s="108" t="s">
        <v>292</v>
      </c>
      <c r="DE17" s="109" t="s">
        <v>292</v>
      </c>
      <c r="DF17" s="2" t="s">
        <v>292</v>
      </c>
      <c r="DG17" s="101"/>
      <c r="DH17" s="101"/>
      <c r="DI17" s="102" t="str">
        <f>IF(DM17="","",DI$3)</f>
        <v/>
      </c>
      <c r="DJ17" s="103" t="str">
        <f>IF(DM17="","",DI$1)</f>
        <v/>
      </c>
      <c r="DK17" s="104" t="str">
        <f>IF(DM17="","",DI$2)</f>
        <v/>
      </c>
      <c r="DL17" s="104" t="str">
        <f>IF(DM17="","",DI$3)</f>
        <v/>
      </c>
      <c r="DM17" s="105" t="str">
        <f>IF(DT17="","",IF(ISNUMBER(SEARCH(":",DT17)),MID(DT17,FIND(":",DT17)+2,FIND("(",DT17)-FIND(":",DT17)-3),LEFT(DT17,FIND("(",DT17)-2)))</f>
        <v/>
      </c>
      <c r="DN17" s="106" t="str">
        <f>IF(DT17="","",MID(DT17,FIND("(",DT17)+1,4))</f>
        <v/>
      </c>
      <c r="DO17" s="107" t="str">
        <f>IF(ISNUMBER(SEARCH("*female*",DT17)),"female",IF(ISNUMBER(SEARCH("*male*",DT17)),"male",""))</f>
        <v/>
      </c>
      <c r="DP17" s="108" t="str">
        <f>IF(DT17="","",IF(ISERROR(MID(DT17,FIND("male,",DT17)+6,(FIND(")",DT17)-(FIND("male,",DT17)+6))))=TRUE,"missing/error",MID(DT17,FIND("male,",DT17)+6,(FIND(")",DT17)-(FIND("male,",DT17)+6)))))</f>
        <v/>
      </c>
      <c r="DQ17" s="109" t="str">
        <f>IF(DM17="","",(MID(DM17,(SEARCH("^^",SUBSTITUTE(DM17," ","^^",LEN(DM17)-LEN(SUBSTITUTE(DM17," ","")))))+1,99)&amp;"_"&amp;LEFT(DM17,FIND(" ",DM17)-1)&amp;"_"&amp;DN17))</f>
        <v/>
      </c>
      <c r="DS17" s="101"/>
      <c r="DT17" s="101"/>
      <c r="DU17" s="102" t="str">
        <f>IF(DY17="","",DU$3)</f>
        <v/>
      </c>
      <c r="DV17" s="103" t="str">
        <f>IF(DY17="","",DU$1)</f>
        <v/>
      </c>
      <c r="DW17" s="104" t="str">
        <f>IF(DY17="","",DU$2)</f>
        <v/>
      </c>
      <c r="DX17" s="104" t="str">
        <f>IF(DY17="","",DU$3)</f>
        <v/>
      </c>
      <c r="DY17" s="105" t="str">
        <f>IF(EF17="","",IF(ISNUMBER(SEARCH(":",EF17)),MID(EF17,FIND(":",EF17)+2,FIND("(",EF17)-FIND(":",EF17)-3),LEFT(EF17,FIND("(",EF17)-2)))</f>
        <v/>
      </c>
      <c r="DZ17" s="106" t="str">
        <f>IF(EF17="","",MID(EF17,FIND("(",EF17)+1,4))</f>
        <v/>
      </c>
      <c r="EA17" s="107" t="str">
        <f>IF(ISNUMBER(SEARCH("*female*",EF17)),"female",IF(ISNUMBER(SEARCH("*male*",EF17)),"male",""))</f>
        <v/>
      </c>
      <c r="EB17" s="108" t="str">
        <f>IF(EF17="","",IF(ISERROR(MID(EF17,FIND("male,",EF17)+6,(FIND(")",EF17)-(FIND("male,",EF17)+6))))=TRUE,"missing/error",MID(EF17,FIND("male,",EF17)+6,(FIND(")",EF17)-(FIND("male,",EF17)+6)))))</f>
        <v/>
      </c>
      <c r="EC17" s="109" t="str">
        <f>IF(DY17="","",(MID(DY17,(SEARCH("^^",SUBSTITUTE(DY17," ","^^",LEN(DY17)-LEN(SUBSTITUTE(DY17," ","")))))+1,99)&amp;"_"&amp;LEFT(DY17,FIND(" ",DY17)-1)&amp;"_"&amp;DZ17))</f>
        <v/>
      </c>
      <c r="EE17" s="101"/>
      <c r="EF17" s="101"/>
      <c r="EG17" s="102" t="str">
        <f>IF(EK17="","",EG$3)</f>
        <v/>
      </c>
      <c r="EH17" s="103" t="str">
        <f>IF(EK17="","",EG$1)</f>
        <v/>
      </c>
      <c r="EI17" s="104" t="str">
        <f>IF(EK17="","",EG$2)</f>
        <v/>
      </c>
      <c r="EJ17" s="104" t="str">
        <f>IF(EK17="","",EG$3)</f>
        <v/>
      </c>
      <c r="EK17" s="105" t="str">
        <f>IF(ER17="","",IF(ISNUMBER(SEARCH(":",ER17)),MID(ER17,FIND(":",ER17)+2,FIND("(",ER17)-FIND(":",ER17)-3),LEFT(ER17,FIND("(",ER17)-2)))</f>
        <v/>
      </c>
      <c r="EL17" s="106" t="str">
        <f>IF(ER17="","",MID(ER17,FIND("(",ER17)+1,4))</f>
        <v/>
      </c>
      <c r="EM17" s="107" t="str">
        <f>IF(ISNUMBER(SEARCH("*female*",ER17)),"female",IF(ISNUMBER(SEARCH("*male*",ER17)),"male",""))</f>
        <v/>
      </c>
      <c r="EN17" s="108" t="str">
        <f>IF(ER17="","",IF(ISERROR(MID(ER17,FIND("male,",ER17)+6,(FIND(")",ER17)-(FIND("male,",ER17)+6))))=TRUE,"missing/error",MID(ER17,FIND("male,",ER17)+6,(FIND(")",ER17)-(FIND("male,",ER17)+6)))))</f>
        <v/>
      </c>
      <c r="EO17" s="109" t="str">
        <f>IF(EK17="","",(MID(EK17,(SEARCH("^^",SUBSTITUTE(EK17," ","^^",LEN(EK17)-LEN(SUBSTITUTE(EK17," ","")))))+1,99)&amp;"_"&amp;LEFT(EK17,FIND(" ",EK17)-1)&amp;"_"&amp;EL17))</f>
        <v/>
      </c>
      <c r="EQ17" s="101"/>
      <c r="ER17" s="101"/>
      <c r="ES17" s="102" t="str">
        <f>IF(EW17="","",ES$3)</f>
        <v/>
      </c>
      <c r="ET17" s="103" t="str">
        <f>IF(EW17="","",ES$1)</f>
        <v/>
      </c>
      <c r="EU17" s="104" t="str">
        <f>IF(EW17="","",ES$2)</f>
        <v/>
      </c>
      <c r="EV17" s="104" t="str">
        <f>IF(EW17="","",ES$3)</f>
        <v/>
      </c>
      <c r="EW17" s="105" t="str">
        <f>IF(FD17="","",IF(ISNUMBER(SEARCH(":",FD17)),MID(FD17,FIND(":",FD17)+2,FIND("(",FD17)-FIND(":",FD17)-3),LEFT(FD17,FIND("(",FD17)-2)))</f>
        <v/>
      </c>
      <c r="EX17" s="106" t="str">
        <f>IF(FD17="","",MID(FD17,FIND("(",FD17)+1,4))</f>
        <v/>
      </c>
      <c r="EY17" s="107" t="str">
        <f>IF(ISNUMBER(SEARCH("*female*",FD17)),"female",IF(ISNUMBER(SEARCH("*male*",FD17)),"male",""))</f>
        <v/>
      </c>
      <c r="EZ17" s="108" t="str">
        <f>IF(FD17="","",IF(ISERROR(MID(FD17,FIND("male,",FD17)+6,(FIND(")",FD17)-(FIND("male,",FD17)+6))))=TRUE,"missing/error",MID(FD17,FIND("male,",FD17)+6,(FIND(")",FD17)-(FIND("male,",FD17)+6)))))</f>
        <v/>
      </c>
      <c r="FA17" s="109" t="str">
        <f>IF(EW17="","",(MID(EW17,(SEARCH("^^",SUBSTITUTE(EW17," ","^^",LEN(EW17)-LEN(SUBSTITUTE(EW17," ","")))))+1,99)&amp;"_"&amp;LEFT(EW17,FIND(" ",EW17)-1)&amp;"_"&amp;EX17))</f>
        <v/>
      </c>
      <c r="FC17" s="101"/>
      <c r="FD17" s="101"/>
      <c r="FE17" s="102" t="str">
        <f>IF(FI17="","",FE$3)</f>
        <v/>
      </c>
      <c r="FF17" s="103" t="str">
        <f>IF(FI17="","",FE$1)</f>
        <v/>
      </c>
      <c r="FG17" s="104" t="str">
        <f>IF(FI17="","",FE$2)</f>
        <v/>
      </c>
      <c r="FH17" s="104" t="str">
        <f>IF(FI17="","",FE$3)</f>
        <v/>
      </c>
      <c r="FI17" s="105" t="str">
        <f>IF(FP17="","",IF(ISNUMBER(SEARCH(":",FP17)),MID(FP17,FIND(":",FP17)+2,FIND("(",FP17)-FIND(":",FP17)-3),LEFT(FP17,FIND("(",FP17)-2)))</f>
        <v/>
      </c>
      <c r="FJ17" s="106" t="str">
        <f>IF(FP17="","",MID(FP17,FIND("(",FP17)+1,4))</f>
        <v/>
      </c>
      <c r="FK17" s="107" t="str">
        <f>IF(ISNUMBER(SEARCH("*female*",FP17)),"female",IF(ISNUMBER(SEARCH("*male*",FP17)),"male",""))</f>
        <v/>
      </c>
      <c r="FL17" s="108" t="str">
        <f>IF(FP17="","",IF(ISERROR(MID(FP17,FIND("male,",FP17)+6,(FIND(")",FP17)-(FIND("male,",FP17)+6))))=TRUE,"missing/error",MID(FP17,FIND("male,",FP17)+6,(FIND(")",FP17)-(FIND("male,",FP17)+6)))))</f>
        <v/>
      </c>
      <c r="FM17" s="109" t="str">
        <f>IF(FI17="","",(MID(FI17,(SEARCH("^^",SUBSTITUTE(FI17," ","^^",LEN(FI17)-LEN(SUBSTITUTE(FI17," ","")))))+1,99)&amp;"_"&amp;LEFT(FI17,FIND(" ",FI17)-1)&amp;"_"&amp;FJ17))</f>
        <v/>
      </c>
      <c r="FO17" s="101"/>
      <c r="FP17" s="101"/>
      <c r="FQ17" s="102" t="str">
        <f>IF(FU17="","",#REF!)</f>
        <v/>
      </c>
      <c r="FR17" s="103" t="str">
        <f>IF(FU17="","",FQ$1)</f>
        <v/>
      </c>
      <c r="FS17" s="104" t="str">
        <f>IF(FU17="","",FQ$2)</f>
        <v/>
      </c>
      <c r="FT17" s="104" t="str">
        <f>IF(FU17="","",FQ$3)</f>
        <v/>
      </c>
      <c r="FU17" s="105" t="str">
        <f>IF(GB17="","",IF(ISNUMBER(SEARCH(":",GB17)),MID(GB17,FIND(":",GB17)+2,FIND("(",GB17)-FIND(":",GB17)-3),LEFT(GB17,FIND("(",GB17)-2)))</f>
        <v/>
      </c>
      <c r="FV17" s="106" t="str">
        <f>IF(GB17="","",MID(GB17,FIND("(",GB17)+1,4))</f>
        <v/>
      </c>
      <c r="FW17" s="107" t="str">
        <f>IF(ISNUMBER(SEARCH("*female*",GB17)),"female",IF(ISNUMBER(SEARCH("*male*",GB17)),"male",""))</f>
        <v/>
      </c>
      <c r="FX17" s="108" t="str">
        <f>IF(GB17="","",IF(ISERROR(MID(GB17,FIND("male,",GB17)+6,(FIND(")",GB17)-(FIND("male,",GB17)+6))))=TRUE,"missing/error",MID(GB17,FIND("male,",GB17)+6,(FIND(")",GB17)-(FIND("male,",GB17)+6)))))</f>
        <v/>
      </c>
      <c r="FY17" s="109" t="str">
        <f>IF(FU17="","",(MID(FU17,(SEARCH("^^",SUBSTITUTE(FU17," ","^^",LEN(FU17)-LEN(SUBSTITUTE(FU17," ","")))))+1,99)&amp;"_"&amp;LEFT(FU17,FIND(" ",FU17)-1)&amp;"_"&amp;FV17))</f>
        <v/>
      </c>
      <c r="GA17" s="101"/>
      <c r="GB17" s="101"/>
      <c r="GC17" s="102" t="str">
        <f>IF(GG17="","",GC$3)</f>
        <v/>
      </c>
      <c r="GD17" s="103" t="str">
        <f>IF(GG17="","",GC$1)</f>
        <v/>
      </c>
      <c r="GE17" s="104" t="str">
        <f>IF(GG17="","",GC$2)</f>
        <v/>
      </c>
      <c r="GF17" s="104" t="str">
        <f>IF(GG17="","",GC$3)</f>
        <v/>
      </c>
      <c r="GG17" s="105" t="str">
        <f>IF(GN17="","",IF(ISNUMBER(SEARCH(":",GN17)),MID(GN17,FIND(":",GN17)+2,FIND("(",GN17)-FIND(":",GN17)-3),LEFT(GN17,FIND("(",GN17)-2)))</f>
        <v/>
      </c>
      <c r="GH17" s="106" t="str">
        <f>IF(GN17="","",MID(GN17,FIND("(",GN17)+1,4))</f>
        <v/>
      </c>
      <c r="GI17" s="107" t="str">
        <f>IF(ISNUMBER(SEARCH("*female*",GN17)),"female",IF(ISNUMBER(SEARCH("*male*",GN17)),"male",""))</f>
        <v/>
      </c>
      <c r="GJ17" s="108" t="str">
        <f>IF(GN17="","",IF(ISERROR(MID(GN17,FIND("male,",GN17)+6,(FIND(")",GN17)-(FIND("male,",GN17)+6))))=TRUE,"missing/error",MID(GN17,FIND("male,",GN17)+6,(FIND(")",GN17)-(FIND("male,",GN17)+6)))))</f>
        <v/>
      </c>
      <c r="GK17" s="109" t="str">
        <f>IF(GG17="","",(MID(GG17,(SEARCH("^^",SUBSTITUTE(GG17," ","^^",LEN(GG17)-LEN(SUBSTITUTE(GG17," ","")))))+1,99)&amp;"_"&amp;LEFT(GG17,FIND(" ",GG17)-1)&amp;"_"&amp;GH17))</f>
        <v/>
      </c>
      <c r="GM17" s="101"/>
      <c r="GN17" s="101" t="s">
        <v>292</v>
      </c>
      <c r="GO17" s="102" t="str">
        <f>IF(GS17="","",GO$3)</f>
        <v/>
      </c>
      <c r="GP17" s="103" t="str">
        <f>IF(GS17="","",GO$1)</f>
        <v/>
      </c>
      <c r="GQ17" s="104" t="str">
        <f>IF(GS17="","",GO$2)</f>
        <v/>
      </c>
      <c r="GR17" s="104" t="str">
        <f>IF(GS17="","",GO$3)</f>
        <v/>
      </c>
      <c r="GS17" s="105" t="str">
        <f>IF(GZ17="","",IF(ISNUMBER(SEARCH(":",GZ17)),MID(GZ17,FIND(":",GZ17)+2,FIND("(",GZ17)-FIND(":",GZ17)-3),LEFT(GZ17,FIND("(",GZ17)-2)))</f>
        <v/>
      </c>
      <c r="GT17" s="106" t="str">
        <f>IF(GZ17="","",MID(GZ17,FIND("(",GZ17)+1,4))</f>
        <v/>
      </c>
      <c r="GU17" s="107" t="str">
        <f>IF(ISNUMBER(SEARCH("*female*",GZ17)),"female",IF(ISNUMBER(SEARCH("*male*",GZ17)),"male",""))</f>
        <v/>
      </c>
      <c r="GV17" s="108" t="str">
        <f>IF(GZ17="","",IF(ISERROR(MID(GZ17,FIND("male,",GZ17)+6,(FIND(")",GZ17)-(FIND("male,",GZ17)+6))))=TRUE,"missing/error",MID(GZ17,FIND("male,",GZ17)+6,(FIND(")",GZ17)-(FIND("male,",GZ17)+6)))))</f>
        <v/>
      </c>
      <c r="GW17" s="109" t="str">
        <f>IF(GS17="","",(MID(GS17,(SEARCH("^^",SUBSTITUTE(GS17," ","^^",LEN(GS17)-LEN(SUBSTITUTE(GS17," ","")))))+1,99)&amp;"_"&amp;LEFT(GS17,FIND(" ",GS17)-1)&amp;"_"&amp;GT17))</f>
        <v/>
      </c>
      <c r="GY17" s="101"/>
      <c r="GZ17" s="101"/>
      <c r="HA17" s="102" t="str">
        <f>IF(HE17="","",HA$3)</f>
        <v/>
      </c>
      <c r="HB17" s="103" t="str">
        <f>IF(HE17="","",HA$1)</f>
        <v/>
      </c>
      <c r="HC17" s="104" t="str">
        <f>IF(HE17="","",HA$2)</f>
        <v/>
      </c>
      <c r="HD17" s="104" t="str">
        <f>IF(HE17="","",HA$3)</f>
        <v/>
      </c>
      <c r="HE17" s="105" t="str">
        <f>IF(HL17="","",IF(ISNUMBER(SEARCH(":",HL17)),MID(HL17,FIND(":",HL17)+2,FIND("(",HL17)-FIND(":",HL17)-3),LEFT(HL17,FIND("(",HL17)-2)))</f>
        <v/>
      </c>
      <c r="HF17" s="106" t="str">
        <f>IF(HL17="","",MID(HL17,FIND("(",HL17)+1,4))</f>
        <v/>
      </c>
      <c r="HG17" s="107" t="str">
        <f>IF(ISNUMBER(SEARCH("*female*",HL17)),"female",IF(ISNUMBER(SEARCH("*male*",HL17)),"male",""))</f>
        <v/>
      </c>
      <c r="HH17" s="108" t="str">
        <f>IF(HL17="","",IF(ISERROR(MID(HL17,FIND("male,",HL17)+6,(FIND(")",HL17)-(FIND("male,",HL17)+6))))=TRUE,"missing/error",MID(HL17,FIND("male,",HL17)+6,(FIND(")",HL17)-(FIND("male,",HL17)+6)))))</f>
        <v/>
      </c>
      <c r="HI17" s="109" t="str">
        <f>IF(HE17="","",(MID(HE17,(SEARCH("^^",SUBSTITUTE(HE17," ","^^",LEN(HE17)-LEN(SUBSTITUTE(HE17," ","")))))+1,99)&amp;"_"&amp;LEFT(HE17,FIND(" ",HE17)-1)&amp;"_"&amp;HF17))</f>
        <v/>
      </c>
      <c r="HK17" s="101"/>
      <c r="HL17" s="101" t="s">
        <v>292</v>
      </c>
      <c r="HM17" s="102" t="str">
        <f>IF(HQ17="","",HM$3)</f>
        <v/>
      </c>
      <c r="HN17" s="103" t="str">
        <f>IF(HQ17="","",HM$1)</f>
        <v/>
      </c>
      <c r="HO17" s="104" t="str">
        <f>IF(HQ17="","",HM$2)</f>
        <v/>
      </c>
      <c r="HP17" s="104" t="str">
        <f>IF(HQ17="","",HM$3)</f>
        <v/>
      </c>
      <c r="HQ17" s="105" t="str">
        <f>IF(HX17="","",IF(ISNUMBER(SEARCH(":",HX17)),MID(HX17,FIND(":",HX17)+2,FIND("(",HX17)-FIND(":",HX17)-3),LEFT(HX17,FIND("(",HX17)-2)))</f>
        <v/>
      </c>
      <c r="HR17" s="106" t="str">
        <f>IF(HX17="","",MID(HX17,FIND("(",HX17)+1,4))</f>
        <v/>
      </c>
      <c r="HS17" s="107" t="str">
        <f>IF(ISNUMBER(SEARCH("*female*",HX17)),"female",IF(ISNUMBER(SEARCH("*male*",HX17)),"male",""))</f>
        <v/>
      </c>
      <c r="HT17" s="108" t="str">
        <f>IF(HX17="","",IF(ISERROR(MID(HX17,FIND("male,",HX17)+6,(FIND(")",HX17)-(FIND("male,",HX17)+6))))=TRUE,"missing/error",MID(HX17,FIND("male,",HX17)+6,(FIND(")",HX17)-(FIND("male,",HX17)+6)))))</f>
        <v/>
      </c>
      <c r="HU17" s="109" t="str">
        <f>IF(HQ17="","",(MID(HQ17,(SEARCH("^^",SUBSTITUTE(HQ17," ","^^",LEN(HQ17)-LEN(SUBSTITUTE(HQ17," ","")))))+1,99)&amp;"_"&amp;LEFT(HQ17,FIND(" ",HQ17)-1)&amp;"_"&amp;HR17))</f>
        <v/>
      </c>
      <c r="HW17" s="101"/>
      <c r="HX17" s="101"/>
      <c r="HY17" s="102" t="str">
        <f>IF(IC17="","",HY$3)</f>
        <v/>
      </c>
      <c r="HZ17" s="103" t="str">
        <f>IF(IC17="","",HY$1)</f>
        <v/>
      </c>
      <c r="IA17" s="104" t="str">
        <f>IF(IC17="","",HY$2)</f>
        <v/>
      </c>
      <c r="IB17" s="104" t="str">
        <f>IF(IC17="","",HY$3)</f>
        <v/>
      </c>
      <c r="IC17" s="105" t="str">
        <f>IF(IJ17="","",IF(ISNUMBER(SEARCH(":",IJ17)),MID(IJ17,FIND(":",IJ17)+2,FIND("(",IJ17)-FIND(":",IJ17)-3),LEFT(IJ17,FIND("(",IJ17)-2)))</f>
        <v/>
      </c>
      <c r="ID17" s="106" t="str">
        <f>IF(IJ17="","",MID(IJ17,FIND("(",IJ17)+1,4))</f>
        <v/>
      </c>
      <c r="IE17" s="107" t="str">
        <f>IF(ISNUMBER(SEARCH("*female*",IJ17)),"female",IF(ISNUMBER(SEARCH("*male*",IJ17)),"male",""))</f>
        <v/>
      </c>
      <c r="IF17" s="108" t="str">
        <f>IF(IJ17="","",IF(ISERROR(MID(IJ17,FIND("male,",IJ17)+6,(FIND(")",IJ17)-(FIND("male,",IJ17)+6))))=TRUE,"missing/error",MID(IJ17,FIND("male,",IJ17)+6,(FIND(")",IJ17)-(FIND("male,",IJ17)+6)))))</f>
        <v/>
      </c>
      <c r="IG17" s="109" t="str">
        <f>IF(IC17="","",(MID(IC17,(SEARCH("^^",SUBSTITUTE(IC17," ","^^",LEN(IC17)-LEN(SUBSTITUTE(IC17," ","")))))+1,99)&amp;"_"&amp;LEFT(IC17,FIND(" ",IC17)-1)&amp;"_"&amp;ID17))</f>
        <v/>
      </c>
      <c r="II17" s="101"/>
      <c r="IJ17" s="101"/>
      <c r="IK17" s="102" t="str">
        <f>IF(IO17="","",IK$3)</f>
        <v/>
      </c>
      <c r="IL17" s="103" t="str">
        <f>IF(IO17="","",IK$1)</f>
        <v/>
      </c>
      <c r="IM17" s="104" t="str">
        <f>IF(IO17="","",IK$2)</f>
        <v/>
      </c>
      <c r="IN17" s="104" t="str">
        <f>IF(IO17="","",IK$3)</f>
        <v/>
      </c>
      <c r="IO17" s="105" t="str">
        <f>IF(IV17="","",IF(ISNUMBER(SEARCH(":",IV17)),MID(IV17,FIND(":",IV17)+2,FIND("(",IV17)-FIND(":",IV17)-3),LEFT(IV17,FIND("(",IV17)-2)))</f>
        <v/>
      </c>
      <c r="IP17" s="106" t="str">
        <f>IF(IV17="","",MID(IV17,FIND("(",IV17)+1,4))</f>
        <v/>
      </c>
      <c r="IQ17" s="107" t="str">
        <f>IF(ISNUMBER(SEARCH("*female*",IV17)),"female",IF(ISNUMBER(SEARCH("*male*",IV17)),"male",""))</f>
        <v/>
      </c>
      <c r="IR17" s="108" t="str">
        <f>IF(IV17="","",IF(ISERROR(MID(IV17,FIND("male,",IV17)+6,(FIND(")",IV17)-(FIND("male,",IV17)+6))))=TRUE,"missing/error",MID(IV17,FIND("male,",IV17)+6,(FIND(")",IV17)-(FIND("male,",IV17)+6)))))</f>
        <v/>
      </c>
      <c r="IS17" s="109" t="str">
        <f>IF(IO17="","",(MID(IO17,(SEARCH("^^",SUBSTITUTE(IO17," ","^^",LEN(IO17)-LEN(SUBSTITUTE(IO17," ","")))))+1,99)&amp;"_"&amp;LEFT(IO17,FIND(" ",IO17)-1)&amp;"_"&amp;IP17))</f>
        <v/>
      </c>
      <c r="IU17" s="101"/>
      <c r="IV17" s="101"/>
      <c r="IW17" s="102" t="str">
        <f>IF(JA17="","",IW$3)</f>
        <v/>
      </c>
      <c r="IX17" s="103" t="str">
        <f>IF(JA17="","",IW$1)</f>
        <v/>
      </c>
      <c r="IY17" s="104" t="str">
        <f>IF(JA17="","",IW$2)</f>
        <v/>
      </c>
      <c r="IZ17" s="104" t="str">
        <f>IF(JA17="","",IW$3)</f>
        <v/>
      </c>
      <c r="JA17" s="105" t="str">
        <f>IF(JH17="","",IF(ISNUMBER(SEARCH(":",JH17)),MID(JH17,FIND(":",JH17)+2,FIND("(",JH17)-FIND(":",JH17)-3),LEFT(JH17,FIND("(",JH17)-2)))</f>
        <v/>
      </c>
      <c r="JB17" s="106" t="str">
        <f>IF(JH17="","",MID(JH17,FIND("(",JH17)+1,4))</f>
        <v/>
      </c>
      <c r="JC17" s="107" t="str">
        <f>IF(ISNUMBER(SEARCH("*female*",JH17)),"female",IF(ISNUMBER(SEARCH("*male*",JH17)),"male",""))</f>
        <v/>
      </c>
      <c r="JD17" s="108" t="str">
        <f>IF(JH17="","",IF(ISERROR(MID(JH17,FIND("male,",JH17)+6,(FIND(")",JH17)-(FIND("male,",JH17)+6))))=TRUE,"missing/error",MID(JH17,FIND("male,",JH17)+6,(FIND(")",JH17)-(FIND("male,",JH17)+6)))))</f>
        <v/>
      </c>
      <c r="JE17" s="109" t="str">
        <f>IF(JA17="","",(MID(JA17,(SEARCH("^^",SUBSTITUTE(JA17," ","^^",LEN(JA17)-LEN(SUBSTITUTE(JA17," ","")))))+1,99)&amp;"_"&amp;LEFT(JA17,FIND(" ",JA17)-1)&amp;"_"&amp;JB17))</f>
        <v/>
      </c>
      <c r="JG17" s="101"/>
      <c r="JH17" s="101"/>
      <c r="JI17" s="102" t="str">
        <f>IF(JM17="","",JI$3)</f>
        <v/>
      </c>
      <c r="JJ17" s="103" t="str">
        <f>IF(JM17="","",JI$1)</f>
        <v/>
      </c>
      <c r="JK17" s="104" t="str">
        <f>IF(JM17="","",JI$2)</f>
        <v/>
      </c>
      <c r="JL17" s="104" t="str">
        <f>IF(JM17="","",JI$3)</f>
        <v/>
      </c>
      <c r="JM17" s="105" t="str">
        <f>IF(JT17="","",IF(ISNUMBER(SEARCH(":",JT17)),MID(JT17,FIND(":",JT17)+2,FIND("(",JT17)-FIND(":",JT17)-3),LEFT(JT17,FIND("(",JT17)-2)))</f>
        <v/>
      </c>
      <c r="JN17" s="106" t="str">
        <f>IF(JT17="","",MID(JT17,FIND("(",JT17)+1,4))</f>
        <v/>
      </c>
      <c r="JO17" s="107" t="str">
        <f>IF(ISNUMBER(SEARCH("*female*",JT17)),"female",IF(ISNUMBER(SEARCH("*male*",JT17)),"male",""))</f>
        <v/>
      </c>
      <c r="JP17" s="108" t="str">
        <f>IF(JT17="","",IF(ISERROR(MID(JT17,FIND("male,",JT17)+6,(FIND(")",JT17)-(FIND("male,",JT17)+6))))=TRUE,"missing/error",MID(JT17,FIND("male,",JT17)+6,(FIND(")",JT17)-(FIND("male,",JT17)+6)))))</f>
        <v/>
      </c>
      <c r="JQ17" s="109" t="str">
        <f>IF(JM17="","",(MID(JM17,(SEARCH("^^",SUBSTITUTE(JM17," ","^^",LEN(JM17)-LEN(SUBSTITUTE(JM17," ","")))))+1,99)&amp;"_"&amp;LEFT(JM17,FIND(" ",JM17)-1)&amp;"_"&amp;JN17))</f>
        <v/>
      </c>
      <c r="JS17" s="101"/>
      <c r="JT17" s="101"/>
      <c r="JU17" s="102" t="str">
        <f>IF(JY17="","",JU$3)</f>
        <v/>
      </c>
      <c r="JV17" s="103" t="str">
        <f>IF(JY17="","",JU$1)</f>
        <v/>
      </c>
      <c r="JW17" s="104" t="str">
        <f>IF(JY17="","",JU$2)</f>
        <v/>
      </c>
      <c r="JX17" s="104" t="str">
        <f>IF(JY17="","",JU$3)</f>
        <v/>
      </c>
      <c r="JY17" s="105" t="str">
        <f>IF(KF17="","",IF(ISNUMBER(SEARCH(":",KF17)),MID(KF17,FIND(":",KF17)+2,FIND("(",KF17)-FIND(":",KF17)-3),LEFT(KF17,FIND("(",KF17)-2)))</f>
        <v/>
      </c>
      <c r="JZ17" s="106" t="str">
        <f>IF(KF17="","",MID(KF17,FIND("(",KF17)+1,4))</f>
        <v/>
      </c>
      <c r="KA17" s="107" t="str">
        <f>IF(ISNUMBER(SEARCH("*female*",KF17)),"female",IF(ISNUMBER(SEARCH("*male*",KF17)),"male",""))</f>
        <v/>
      </c>
      <c r="KB17" s="108" t="str">
        <f>IF(KF17="","",IF(ISERROR(MID(KF17,FIND("male,",KF17)+6,(FIND(")",KF17)-(FIND("male,",KF17)+6))))=TRUE,"missing/error",MID(KF17,FIND("male,",KF17)+6,(FIND(")",KF17)-(FIND("male,",KF17)+6)))))</f>
        <v/>
      </c>
      <c r="KC17" s="109" t="str">
        <f>IF(JY17="","",(MID(JY17,(SEARCH("^^",SUBSTITUTE(JY17," ","^^",LEN(JY17)-LEN(SUBSTITUTE(JY17," ","")))))+1,99)&amp;"_"&amp;LEFT(JY17,FIND(" ",JY17)-1)&amp;"_"&amp;JZ17))</f>
        <v/>
      </c>
      <c r="KE17" s="101"/>
      <c r="KF17" s="101"/>
    </row>
    <row r="18" spans="1:292" ht="13.5" customHeight="1">
      <c r="A18" s="20"/>
      <c r="B18" s="101" t="s">
        <v>590</v>
      </c>
      <c r="C18" s="2" t="s">
        <v>591</v>
      </c>
      <c r="D18" s="154"/>
      <c r="E18" s="102"/>
      <c r="F18" s="103"/>
      <c r="G18" s="104"/>
      <c r="H18" s="104"/>
      <c r="I18" s="105"/>
      <c r="J18" s="106"/>
      <c r="K18" s="107"/>
      <c r="L18" s="108"/>
      <c r="M18" s="109"/>
      <c r="O18" s="101"/>
      <c r="P18" s="154"/>
      <c r="Q18" s="102"/>
      <c r="R18" s="103"/>
      <c r="S18" s="104"/>
      <c r="T18" s="104"/>
      <c r="U18" s="105"/>
      <c r="V18" s="106"/>
      <c r="W18" s="107"/>
      <c r="X18" s="108"/>
      <c r="Y18" s="109"/>
      <c r="AA18" s="101"/>
      <c r="AB18" s="101"/>
      <c r="AC18" s="102"/>
      <c r="AD18" s="103"/>
      <c r="AE18" s="104"/>
      <c r="AF18" s="104"/>
      <c r="AG18" s="105"/>
      <c r="AH18" s="106"/>
      <c r="AI18" s="107"/>
      <c r="AJ18" s="108"/>
      <c r="AK18" s="109"/>
      <c r="AM18" s="101"/>
      <c r="AN18" s="101"/>
      <c r="AO18" s="102"/>
      <c r="AP18" s="103"/>
      <c r="AQ18" s="104"/>
      <c r="AR18" s="104"/>
      <c r="AS18" s="105"/>
      <c r="AT18" s="106"/>
      <c r="AU18" s="107"/>
      <c r="AV18" s="108"/>
      <c r="AW18" s="109"/>
      <c r="AY18" s="101"/>
      <c r="AZ18" s="101"/>
      <c r="BA18" s="102"/>
      <c r="BB18" s="103"/>
      <c r="BC18" s="104"/>
      <c r="BD18" s="104"/>
      <c r="BE18" s="105"/>
      <c r="BF18" s="106"/>
      <c r="BG18" s="107"/>
      <c r="BH18" s="108"/>
      <c r="BI18" s="109"/>
      <c r="BK18" s="101"/>
      <c r="BL18" s="101"/>
      <c r="BM18" s="102"/>
      <c r="BN18" s="103"/>
      <c r="BO18" s="104"/>
      <c r="BP18" s="104"/>
      <c r="BQ18" s="105"/>
      <c r="BR18" s="106"/>
      <c r="BS18" s="107"/>
      <c r="BT18" s="108"/>
      <c r="BU18" s="109"/>
      <c r="BW18" s="101"/>
      <c r="BX18" s="101"/>
      <c r="BY18" s="102"/>
      <c r="BZ18" s="103"/>
      <c r="CA18" s="104"/>
      <c r="CB18" s="104"/>
      <c r="CC18" s="105"/>
      <c r="CD18" s="106"/>
      <c r="CE18" s="107"/>
      <c r="CF18" s="108"/>
      <c r="CG18" s="109"/>
      <c r="CI18" s="101"/>
      <c r="CJ18" s="101"/>
      <c r="CK18" s="102"/>
      <c r="CL18" s="103"/>
      <c r="CM18" s="104" t="s">
        <v>292</v>
      </c>
      <c r="CN18" s="104" t="s">
        <v>292</v>
      </c>
      <c r="CO18" s="105"/>
      <c r="CP18" s="106"/>
      <c r="CQ18" s="107"/>
      <c r="CR18" s="108"/>
      <c r="CS18" s="109"/>
      <c r="CU18" s="101"/>
      <c r="CV18" s="101"/>
      <c r="CW18" s="102">
        <v>41517</v>
      </c>
      <c r="CX18" s="103" t="s">
        <v>436</v>
      </c>
      <c r="CY18" s="104">
        <v>41218</v>
      </c>
      <c r="CZ18" s="104">
        <f>CW$3</f>
        <v>43034</v>
      </c>
      <c r="DA18" s="105" t="str">
        <f>IF(DH18="","",IF(ISNUMBER(SEARCH(":",DH18)),MID(DH18,FIND(":",DH18)+2,FIND("(",DH18)-FIND(":",DH18)-3),LEFT(DH18,FIND("(",DH18)-2)))</f>
        <v>Lilianne Ploumen</v>
      </c>
      <c r="DB18" s="106" t="str">
        <f>IF(DH18="","",MID(DH18,FIND("(",DH18)+1,4))</f>
        <v>1962</v>
      </c>
      <c r="DC18" s="107" t="str">
        <f>IF(ISNUMBER(SEARCH("*female*",DH18)),"female",IF(ISNUMBER(SEARCH("*male*",DH18)),"male",""))</f>
        <v>female</v>
      </c>
      <c r="DD18" s="108" t="s">
        <v>299</v>
      </c>
      <c r="DE18" s="109" t="str">
        <f>IF(DA18="","",(MID(DA18,(SEARCH("^^",SUBSTITUTE(DA18," ","^^",LEN(DA18)-LEN(SUBSTITUTE(DA18," ","")))))+1,99)&amp;"_"&amp;LEFT(DA18,FIND(" ",DA18)-1)&amp;"_"&amp;DB18))</f>
        <v>Ploumen_Lilianne_1962</v>
      </c>
      <c r="DF18" s="2" t="s">
        <v>292</v>
      </c>
      <c r="DG18" s="101"/>
      <c r="DH18" s="101" t="s">
        <v>592</v>
      </c>
      <c r="DI18" s="102">
        <f>IF(DM18="","",DI$3)</f>
        <v>44571</v>
      </c>
      <c r="DJ18" s="103" t="str">
        <f>IF(DM18="","",DI$1)</f>
        <v>Rutte III</v>
      </c>
      <c r="DK18" s="104">
        <f>IF(DM18="","",DI$2)</f>
        <v>43034</v>
      </c>
      <c r="DL18" s="104">
        <v>44345</v>
      </c>
      <c r="DM18" s="105" t="str">
        <f>IF(DT18="","",IF(ISNUMBER(SEARCH(":",DT18)),MID(DT18,FIND(":",DT18)+2,FIND("(",DT18)-FIND(":",DT18)-3),LEFT(DT18,FIND("(",DT18)-2)))</f>
        <v>Sigrid Kaag</v>
      </c>
      <c r="DN18" s="106" t="str">
        <f>IF(DT18="","",MID(DT18,FIND("(",DT18)+1,4))</f>
        <v>1961</v>
      </c>
      <c r="DO18" s="107" t="str">
        <f>IF(ISNUMBER(SEARCH("*female*",DT18)),"female",IF(ISNUMBER(SEARCH("*male*",DT18)),"male",""))</f>
        <v>female</v>
      </c>
      <c r="DP18" s="108" t="str">
        <f>IF(DT18="","",IF(ISERROR(MID(DT18,FIND("male,",DT18)+6,(FIND(")",DT18)-(FIND("male,",DT18)+6))))=TRUE,"missing/error",MID(DT18,FIND("male,",DT18)+6,(FIND(")",DT18)-(FIND("male,",DT18)+6)))))</f>
        <v>nl_d6601</v>
      </c>
      <c r="DQ18" s="109" t="str">
        <f>IF(DM18="","",(MID(DM18,(SEARCH("^^",SUBSTITUTE(DM18," ","^^",LEN(DM18)-LEN(SUBSTITUTE(DM18," ","")))))+1,99)&amp;"_"&amp;LEFT(DM18,FIND(" ",DM18)-1)&amp;"_"&amp;DN18))</f>
        <v>Kaag_Sigrid_1961</v>
      </c>
      <c r="DS18" s="101" t="s">
        <v>1096</v>
      </c>
      <c r="DT18" s="101" t="s">
        <v>1067</v>
      </c>
      <c r="DU18" s="102">
        <f>IF(DY18="","",DU$3)</f>
        <v>44926</v>
      </c>
      <c r="DV18" s="103" t="str">
        <f>IF(DY18="","",DU$1)</f>
        <v>Rutte IV</v>
      </c>
      <c r="DW18" s="104">
        <f>IF(DY18="","",DU$2)</f>
        <v>44571</v>
      </c>
      <c r="DX18" s="104">
        <f>IF(DY18="","",DU$3)</f>
        <v>44926</v>
      </c>
      <c r="DY18" s="105" t="str">
        <f>IF(EF18="","",IF(ISNUMBER(SEARCH(":",EF18)),MID(EF18,FIND(":",EF18)+2,FIND("(",EF18)-FIND(":",EF18)-3),LEFT(EF18,FIND("(",EF18)-2)))</f>
        <v>Liesje Schreinemacher</v>
      </c>
      <c r="DZ18" s="106" t="str">
        <f>IF(EF18="","",MID(EF18,FIND("(",EF18)+1,4))</f>
        <v>1983</v>
      </c>
      <c r="EA18" s="107" t="str">
        <f>IF(ISNUMBER(SEARCH("*female*",EF18)),"female",IF(ISNUMBER(SEARCH("*male*",EF18)),"male",""))</f>
        <v>female</v>
      </c>
      <c r="EB18" s="108" t="str">
        <f>IF(EF18="","",IF(ISERROR(MID(EF18,FIND("male,",EF18)+6,(FIND(")",EF18)-(FIND("male,",EF18)+6))))=TRUE,"missing/error",MID(EF18,FIND("male,",EF18)+6,(FIND(")",EF18)-(FIND("male,",EF18)+6)))))</f>
        <v>nl_vvd01</v>
      </c>
      <c r="EC18" s="109" t="str">
        <f>IF(DY18="","",(MID(DY18,(SEARCH("^^",SUBSTITUTE(DY18," ","^^",LEN(DY18)-LEN(SUBSTITUTE(DY18," ","")))))+1,99)&amp;"_"&amp;LEFT(DY18,FIND(" ",DY18)-1)&amp;"_"&amp;DZ18))</f>
        <v>Schreinemacher_Liesje_1983</v>
      </c>
      <c r="EE18" s="101"/>
      <c r="EF18" s="101" t="s">
        <v>1174</v>
      </c>
      <c r="EG18" s="102" t="str">
        <f>IF(EK18="","",EG$3)</f>
        <v/>
      </c>
      <c r="EH18" s="103" t="str">
        <f>IF(EK18="","",EG$1)</f>
        <v/>
      </c>
      <c r="EI18" s="104" t="str">
        <f>IF(EK18="","",EG$2)</f>
        <v/>
      </c>
      <c r="EJ18" s="104" t="str">
        <f>IF(EK18="","",EG$3)</f>
        <v/>
      </c>
      <c r="EK18" s="105" t="str">
        <f>IF(ER18="","",IF(ISNUMBER(SEARCH(":",ER18)),MID(ER18,FIND(":",ER18)+2,FIND("(",ER18)-FIND(":",ER18)-3),LEFT(ER18,FIND("(",ER18)-2)))</f>
        <v/>
      </c>
      <c r="EL18" s="106" t="str">
        <f>IF(ER18="","",MID(ER18,FIND("(",ER18)+1,4))</f>
        <v/>
      </c>
      <c r="EM18" s="107" t="str">
        <f>IF(ISNUMBER(SEARCH("*female*",ER18)),"female",IF(ISNUMBER(SEARCH("*male*",ER18)),"male",""))</f>
        <v/>
      </c>
      <c r="EN18" s="108" t="str">
        <f>IF(ER18="","",IF(ISERROR(MID(ER18,FIND("male,",ER18)+6,(FIND(")",ER18)-(FIND("male,",ER18)+6))))=TRUE,"missing/error",MID(ER18,FIND("male,",ER18)+6,(FIND(")",ER18)-(FIND("male,",ER18)+6)))))</f>
        <v/>
      </c>
      <c r="EO18" s="109" t="str">
        <f>IF(EK18="","",(MID(EK18,(SEARCH("^^",SUBSTITUTE(EK18," ","^^",LEN(EK18)-LEN(SUBSTITUTE(EK18," ","")))))+1,99)&amp;"_"&amp;LEFT(EK18,FIND(" ",EK18)-1)&amp;"_"&amp;EL18))</f>
        <v/>
      </c>
      <c r="EQ18" s="101"/>
      <c r="ER18" s="101"/>
      <c r="ES18" s="102" t="str">
        <f>IF(EW18="","",ES$3)</f>
        <v/>
      </c>
      <c r="ET18" s="103" t="str">
        <f>IF(EW18="","",ES$1)</f>
        <v/>
      </c>
      <c r="EU18" s="104" t="str">
        <f>IF(EW18="","",ES$2)</f>
        <v/>
      </c>
      <c r="EV18" s="104" t="str">
        <f>IF(EW18="","",ES$3)</f>
        <v/>
      </c>
      <c r="EW18" s="105" t="str">
        <f>IF(FD18="","",IF(ISNUMBER(SEARCH(":",FD18)),MID(FD18,FIND(":",FD18)+2,FIND("(",FD18)-FIND(":",FD18)-3),LEFT(FD18,FIND("(",FD18)-2)))</f>
        <v/>
      </c>
      <c r="EX18" s="106" t="str">
        <f>IF(FD18="","",MID(FD18,FIND("(",FD18)+1,4))</f>
        <v/>
      </c>
      <c r="EY18" s="107" t="str">
        <f>IF(ISNUMBER(SEARCH("*female*",FD18)),"female",IF(ISNUMBER(SEARCH("*male*",FD18)),"male",""))</f>
        <v/>
      </c>
      <c r="EZ18" s="108" t="str">
        <f>IF(FD18="","",IF(ISERROR(MID(FD18,FIND("male,",FD18)+6,(FIND(")",FD18)-(FIND("male,",FD18)+6))))=TRUE,"missing/error",MID(FD18,FIND("male,",FD18)+6,(FIND(")",FD18)-(FIND("male,",FD18)+6)))))</f>
        <v/>
      </c>
      <c r="FA18" s="109" t="str">
        <f>IF(EW18="","",(MID(EW18,(SEARCH("^^",SUBSTITUTE(EW18," ","^^",LEN(EW18)-LEN(SUBSTITUTE(EW18," ","")))))+1,99)&amp;"_"&amp;LEFT(EW18,FIND(" ",EW18)-1)&amp;"_"&amp;EX18))</f>
        <v/>
      </c>
      <c r="FC18" s="101"/>
      <c r="FD18" s="101"/>
      <c r="FE18" s="102" t="str">
        <f>IF(FI18="","",FE$3)</f>
        <v/>
      </c>
      <c r="FF18" s="103" t="str">
        <f>IF(FI18="","",FE$1)</f>
        <v/>
      </c>
      <c r="FG18" s="104" t="str">
        <f>IF(FI18="","",FE$2)</f>
        <v/>
      </c>
      <c r="FH18" s="104" t="str">
        <f>IF(FI18="","",FE$3)</f>
        <v/>
      </c>
      <c r="FI18" s="105" t="str">
        <f>IF(FP18="","",IF(ISNUMBER(SEARCH(":",FP18)),MID(FP18,FIND(":",FP18)+2,FIND("(",FP18)-FIND(":",FP18)-3),LEFT(FP18,FIND("(",FP18)-2)))</f>
        <v/>
      </c>
      <c r="FJ18" s="106" t="str">
        <f>IF(FP18="","",MID(FP18,FIND("(",FP18)+1,4))</f>
        <v/>
      </c>
      <c r="FK18" s="107" t="str">
        <f>IF(ISNUMBER(SEARCH("*female*",FP18)),"female",IF(ISNUMBER(SEARCH("*male*",FP18)),"male",""))</f>
        <v/>
      </c>
      <c r="FL18" s="108" t="str">
        <f>IF(FP18="","",IF(ISERROR(MID(FP18,FIND("male,",FP18)+6,(FIND(")",FP18)-(FIND("male,",FP18)+6))))=TRUE,"missing/error",MID(FP18,FIND("male,",FP18)+6,(FIND(")",FP18)-(FIND("male,",FP18)+6)))))</f>
        <v/>
      </c>
      <c r="FM18" s="109" t="str">
        <f>IF(FI18="","",(MID(FI18,(SEARCH("^^",SUBSTITUTE(FI18," ","^^",LEN(FI18)-LEN(SUBSTITUTE(FI18," ","")))))+1,99)&amp;"_"&amp;LEFT(FI18,FIND(" ",FI18)-1)&amp;"_"&amp;FJ18))</f>
        <v/>
      </c>
      <c r="FO18" s="101"/>
      <c r="FP18" s="101"/>
      <c r="FQ18" s="102" t="str">
        <f>IF(FU18="","",#REF!)</f>
        <v/>
      </c>
      <c r="FR18" s="103" t="str">
        <f>IF(FU18="","",FQ$1)</f>
        <v/>
      </c>
      <c r="FS18" s="104" t="str">
        <f>IF(FU18="","",FQ$2)</f>
        <v/>
      </c>
      <c r="FT18" s="104" t="str">
        <f>IF(FU18="","",FQ$3)</f>
        <v/>
      </c>
      <c r="FU18" s="105" t="str">
        <f>IF(GB18="","",IF(ISNUMBER(SEARCH(":",GB18)),MID(GB18,FIND(":",GB18)+2,FIND("(",GB18)-FIND(":",GB18)-3),LEFT(GB18,FIND("(",GB18)-2)))</f>
        <v/>
      </c>
      <c r="FV18" s="106" t="str">
        <f>IF(GB18="","",MID(GB18,FIND("(",GB18)+1,4))</f>
        <v/>
      </c>
      <c r="FW18" s="107" t="str">
        <f>IF(ISNUMBER(SEARCH("*female*",GB18)),"female",IF(ISNUMBER(SEARCH("*male*",GB18)),"male",""))</f>
        <v/>
      </c>
      <c r="FX18" s="108" t="str">
        <f>IF(GB18="","",IF(ISERROR(MID(GB18,FIND("male,",GB18)+6,(FIND(")",GB18)-(FIND("male,",GB18)+6))))=TRUE,"missing/error",MID(GB18,FIND("male,",GB18)+6,(FIND(")",GB18)-(FIND("male,",GB18)+6)))))</f>
        <v/>
      </c>
      <c r="FY18" s="109" t="str">
        <f>IF(FU18="","",(MID(FU18,(SEARCH("^^",SUBSTITUTE(FU18," ","^^",LEN(FU18)-LEN(SUBSTITUTE(FU18," ","")))))+1,99)&amp;"_"&amp;LEFT(FU18,FIND(" ",FU18)-1)&amp;"_"&amp;FV18))</f>
        <v/>
      </c>
      <c r="GA18" s="101"/>
      <c r="GB18" s="101"/>
      <c r="GC18" s="102" t="str">
        <f>IF(GG18="","",GC$3)</f>
        <v/>
      </c>
      <c r="GD18" s="103" t="str">
        <f>IF(GG18="","",GC$1)</f>
        <v/>
      </c>
      <c r="GE18" s="104" t="str">
        <f>IF(GG18="","",GC$2)</f>
        <v/>
      </c>
      <c r="GF18" s="104" t="str">
        <f>IF(GG18="","",GC$3)</f>
        <v/>
      </c>
      <c r="GG18" s="105" t="str">
        <f>IF(GN18="","",IF(ISNUMBER(SEARCH(":",GN18)),MID(GN18,FIND(":",GN18)+2,FIND("(",GN18)-FIND(":",GN18)-3),LEFT(GN18,FIND("(",GN18)-2)))</f>
        <v/>
      </c>
      <c r="GH18" s="106" t="str">
        <f>IF(GN18="","",MID(GN18,FIND("(",GN18)+1,4))</f>
        <v/>
      </c>
      <c r="GI18" s="107" t="str">
        <f>IF(ISNUMBER(SEARCH("*female*",GN18)),"female",IF(ISNUMBER(SEARCH("*male*",GN18)),"male",""))</f>
        <v/>
      </c>
      <c r="GJ18" s="108" t="str">
        <f>IF(GN18="","",IF(ISERROR(MID(GN18,FIND("male,",GN18)+6,(FIND(")",GN18)-(FIND("male,",GN18)+6))))=TRUE,"missing/error",MID(GN18,FIND("male,",GN18)+6,(FIND(")",GN18)-(FIND("male,",GN18)+6)))))</f>
        <v/>
      </c>
      <c r="GK18" s="109" t="str">
        <f>IF(GG18="","",(MID(GG18,(SEARCH("^^",SUBSTITUTE(GG18," ","^^",LEN(GG18)-LEN(SUBSTITUTE(GG18," ","")))))+1,99)&amp;"_"&amp;LEFT(GG18,FIND(" ",GG18)-1)&amp;"_"&amp;GH18))</f>
        <v/>
      </c>
      <c r="GM18" s="101"/>
      <c r="GN18" s="101"/>
      <c r="GO18" s="102" t="str">
        <f>IF(GS18="","",GO$3)</f>
        <v/>
      </c>
      <c r="GP18" s="103" t="str">
        <f>IF(GS18="","",GO$1)</f>
        <v/>
      </c>
      <c r="GQ18" s="104" t="str">
        <f>IF(GS18="","",GO$2)</f>
        <v/>
      </c>
      <c r="GR18" s="104" t="str">
        <f>IF(GS18="","",GO$3)</f>
        <v/>
      </c>
      <c r="GS18" s="105" t="str">
        <f>IF(GZ18="","",IF(ISNUMBER(SEARCH(":",GZ18)),MID(GZ18,FIND(":",GZ18)+2,FIND("(",GZ18)-FIND(":",GZ18)-3),LEFT(GZ18,FIND("(",GZ18)-2)))</f>
        <v/>
      </c>
      <c r="GT18" s="106" t="str">
        <f>IF(GZ18="","",MID(GZ18,FIND("(",GZ18)+1,4))</f>
        <v/>
      </c>
      <c r="GU18" s="107" t="str">
        <f>IF(ISNUMBER(SEARCH("*female*",GZ18)),"female",IF(ISNUMBER(SEARCH("*male*",GZ18)),"male",""))</f>
        <v/>
      </c>
      <c r="GV18" s="108" t="str">
        <f>IF(GZ18="","",IF(ISERROR(MID(GZ18,FIND("male,",GZ18)+6,(FIND(")",GZ18)-(FIND("male,",GZ18)+6))))=TRUE,"missing/error",MID(GZ18,FIND("male,",GZ18)+6,(FIND(")",GZ18)-(FIND("male,",GZ18)+6)))))</f>
        <v/>
      </c>
      <c r="GW18" s="109" t="str">
        <f>IF(GS18="","",(MID(GS18,(SEARCH("^^",SUBSTITUTE(GS18," ","^^",LEN(GS18)-LEN(SUBSTITUTE(GS18," ","")))))+1,99)&amp;"_"&amp;LEFT(GS18,FIND(" ",GS18)-1)&amp;"_"&amp;GT18))</f>
        <v/>
      </c>
      <c r="GY18" s="101"/>
      <c r="GZ18" s="101"/>
      <c r="HA18" s="102" t="str">
        <f>IF(HE18="","",HA$3)</f>
        <v/>
      </c>
      <c r="HB18" s="103" t="str">
        <f>IF(HE18="","",HA$1)</f>
        <v/>
      </c>
      <c r="HC18" s="104" t="str">
        <f>IF(HE18="","",HA$2)</f>
        <v/>
      </c>
      <c r="HD18" s="104" t="str">
        <f>IF(HE18="","",HA$3)</f>
        <v/>
      </c>
      <c r="HE18" s="105" t="str">
        <f>IF(HL18="","",IF(ISNUMBER(SEARCH(":",HL18)),MID(HL18,FIND(":",HL18)+2,FIND("(",HL18)-FIND(":",HL18)-3),LEFT(HL18,FIND("(",HL18)-2)))</f>
        <v/>
      </c>
      <c r="HF18" s="106" t="str">
        <f>IF(HL18="","",MID(HL18,FIND("(",HL18)+1,4))</f>
        <v/>
      </c>
      <c r="HG18" s="107" t="str">
        <f>IF(ISNUMBER(SEARCH("*female*",HL18)),"female",IF(ISNUMBER(SEARCH("*male*",HL18)),"male",""))</f>
        <v/>
      </c>
      <c r="HH18" s="108" t="str">
        <f>IF(HL18="","",IF(ISERROR(MID(HL18,FIND("male,",HL18)+6,(FIND(")",HL18)-(FIND("male,",HL18)+6))))=TRUE,"missing/error",MID(HL18,FIND("male,",HL18)+6,(FIND(")",HL18)-(FIND("male,",HL18)+6)))))</f>
        <v/>
      </c>
      <c r="HI18" s="109" t="str">
        <f>IF(HE18="","",(MID(HE18,(SEARCH("^^",SUBSTITUTE(HE18," ","^^",LEN(HE18)-LEN(SUBSTITUTE(HE18," ","")))))+1,99)&amp;"_"&amp;LEFT(HE18,FIND(" ",HE18)-1)&amp;"_"&amp;HF18))</f>
        <v/>
      </c>
      <c r="HK18" s="101"/>
      <c r="HL18" s="101" t="s">
        <v>292</v>
      </c>
      <c r="HM18" s="102" t="str">
        <f>IF(HQ18="","",HM$3)</f>
        <v/>
      </c>
      <c r="HN18" s="103" t="str">
        <f>IF(HQ18="","",HM$1)</f>
        <v/>
      </c>
      <c r="HO18" s="104" t="str">
        <f>IF(HQ18="","",HM$2)</f>
        <v/>
      </c>
      <c r="HP18" s="104" t="str">
        <f>IF(HQ18="","",HM$3)</f>
        <v/>
      </c>
      <c r="HQ18" s="105" t="str">
        <f>IF(HX18="","",IF(ISNUMBER(SEARCH(":",HX18)),MID(HX18,FIND(":",HX18)+2,FIND("(",HX18)-FIND(":",HX18)-3),LEFT(HX18,FIND("(",HX18)-2)))</f>
        <v/>
      </c>
      <c r="HR18" s="106" t="str">
        <f>IF(HX18="","",MID(HX18,FIND("(",HX18)+1,4))</f>
        <v/>
      </c>
      <c r="HS18" s="107" t="str">
        <f>IF(ISNUMBER(SEARCH("*female*",HX18)),"female",IF(ISNUMBER(SEARCH("*male*",HX18)),"male",""))</f>
        <v/>
      </c>
      <c r="HT18" s="108" t="str">
        <f>IF(HX18="","",IF(ISERROR(MID(HX18,FIND("male,",HX18)+6,(FIND(")",HX18)-(FIND("male,",HX18)+6))))=TRUE,"missing/error",MID(HX18,FIND("male,",HX18)+6,(FIND(")",HX18)-(FIND("male,",HX18)+6)))))</f>
        <v/>
      </c>
      <c r="HU18" s="109" t="str">
        <f>IF(HQ18="","",(MID(HQ18,(SEARCH("^^",SUBSTITUTE(HQ18," ","^^",LEN(HQ18)-LEN(SUBSTITUTE(HQ18," ","")))))+1,99)&amp;"_"&amp;LEFT(HQ18,FIND(" ",HQ18)-1)&amp;"_"&amp;HR18))</f>
        <v/>
      </c>
      <c r="HW18" s="101"/>
      <c r="HX18" s="101"/>
      <c r="HY18" s="102" t="str">
        <f>IF(IC18="","",HY$3)</f>
        <v/>
      </c>
      <c r="HZ18" s="103" t="str">
        <f>IF(IC18="","",HY$1)</f>
        <v/>
      </c>
      <c r="IA18" s="104" t="str">
        <f>IF(IC18="","",HY$2)</f>
        <v/>
      </c>
      <c r="IB18" s="104" t="str">
        <f>IF(IC18="","",HY$3)</f>
        <v/>
      </c>
      <c r="IC18" s="105" t="str">
        <f>IF(IJ18="","",IF(ISNUMBER(SEARCH(":",IJ18)),MID(IJ18,FIND(":",IJ18)+2,FIND("(",IJ18)-FIND(":",IJ18)-3),LEFT(IJ18,FIND("(",IJ18)-2)))</f>
        <v/>
      </c>
      <c r="ID18" s="106" t="str">
        <f>IF(IJ18="","",MID(IJ18,FIND("(",IJ18)+1,4))</f>
        <v/>
      </c>
      <c r="IE18" s="107" t="str">
        <f>IF(ISNUMBER(SEARCH("*female*",IJ18)),"female",IF(ISNUMBER(SEARCH("*male*",IJ18)),"male",""))</f>
        <v/>
      </c>
      <c r="IF18" s="108" t="str">
        <f>IF(IJ18="","",IF(ISERROR(MID(IJ18,FIND("male,",IJ18)+6,(FIND(")",IJ18)-(FIND("male,",IJ18)+6))))=TRUE,"missing/error",MID(IJ18,FIND("male,",IJ18)+6,(FIND(")",IJ18)-(FIND("male,",IJ18)+6)))))</f>
        <v/>
      </c>
      <c r="IG18" s="109" t="str">
        <f>IF(IC18="","",(MID(IC18,(SEARCH("^^",SUBSTITUTE(IC18," ","^^",LEN(IC18)-LEN(SUBSTITUTE(IC18," ","")))))+1,99)&amp;"_"&amp;LEFT(IC18,FIND(" ",IC18)-1)&amp;"_"&amp;ID18))</f>
        <v/>
      </c>
      <c r="II18" s="101"/>
      <c r="IJ18" s="101"/>
      <c r="IK18" s="102" t="str">
        <f>IF(IO18="","",IK$3)</f>
        <v/>
      </c>
      <c r="IL18" s="103" t="str">
        <f>IF(IO18="","",IK$1)</f>
        <v/>
      </c>
      <c r="IM18" s="104" t="str">
        <f>IF(IO18="","",IK$2)</f>
        <v/>
      </c>
      <c r="IN18" s="104" t="str">
        <f>IF(IO18="","",IK$3)</f>
        <v/>
      </c>
      <c r="IO18" s="105" t="str">
        <f>IF(IV18="","",IF(ISNUMBER(SEARCH(":",IV18)),MID(IV18,FIND(":",IV18)+2,FIND("(",IV18)-FIND(":",IV18)-3),LEFT(IV18,FIND("(",IV18)-2)))</f>
        <v/>
      </c>
      <c r="IP18" s="106" t="str">
        <f>IF(IV18="","",MID(IV18,FIND("(",IV18)+1,4))</f>
        <v/>
      </c>
      <c r="IQ18" s="107" t="str">
        <f>IF(ISNUMBER(SEARCH("*female*",IV18)),"female",IF(ISNUMBER(SEARCH("*male*",IV18)),"male",""))</f>
        <v/>
      </c>
      <c r="IR18" s="108" t="str">
        <f>IF(IV18="","",IF(ISERROR(MID(IV18,FIND("male,",IV18)+6,(FIND(")",IV18)-(FIND("male,",IV18)+6))))=TRUE,"missing/error",MID(IV18,FIND("male,",IV18)+6,(FIND(")",IV18)-(FIND("male,",IV18)+6)))))</f>
        <v/>
      </c>
      <c r="IS18" s="109" t="str">
        <f>IF(IO18="","",(MID(IO18,(SEARCH("^^",SUBSTITUTE(IO18," ","^^",LEN(IO18)-LEN(SUBSTITUTE(IO18," ","")))))+1,99)&amp;"_"&amp;LEFT(IO18,FIND(" ",IO18)-1)&amp;"_"&amp;IP18))</f>
        <v/>
      </c>
      <c r="IU18" s="101"/>
      <c r="IV18" s="101"/>
      <c r="IW18" s="102" t="str">
        <f>IF(JA18="","",IW$3)</f>
        <v/>
      </c>
      <c r="IX18" s="103" t="str">
        <f>IF(JA18="","",IW$1)</f>
        <v/>
      </c>
      <c r="IY18" s="104" t="str">
        <f>IF(JA18="","",IW$2)</f>
        <v/>
      </c>
      <c r="IZ18" s="104" t="str">
        <f>IF(JA18="","",IW$3)</f>
        <v/>
      </c>
      <c r="JA18" s="105" t="str">
        <f>IF(JH18="","",IF(ISNUMBER(SEARCH(":",JH18)),MID(JH18,FIND(":",JH18)+2,FIND("(",JH18)-FIND(":",JH18)-3),LEFT(JH18,FIND("(",JH18)-2)))</f>
        <v/>
      </c>
      <c r="JB18" s="106" t="str">
        <f>IF(JH18="","",MID(JH18,FIND("(",JH18)+1,4))</f>
        <v/>
      </c>
      <c r="JC18" s="107" t="str">
        <f>IF(ISNUMBER(SEARCH("*female*",JH18)),"female",IF(ISNUMBER(SEARCH("*male*",JH18)),"male",""))</f>
        <v/>
      </c>
      <c r="JD18" s="108" t="str">
        <f>IF(JH18="","",IF(ISERROR(MID(JH18,FIND("male,",JH18)+6,(FIND(")",JH18)-(FIND("male,",JH18)+6))))=TRUE,"missing/error",MID(JH18,FIND("male,",JH18)+6,(FIND(")",JH18)-(FIND("male,",JH18)+6)))))</f>
        <v/>
      </c>
      <c r="JE18" s="109" t="str">
        <f>IF(JA18="","",(MID(JA18,(SEARCH("^^",SUBSTITUTE(JA18," ","^^",LEN(JA18)-LEN(SUBSTITUTE(JA18," ","")))))+1,99)&amp;"_"&amp;LEFT(JA18,FIND(" ",JA18)-1)&amp;"_"&amp;JB18))</f>
        <v/>
      </c>
      <c r="JG18" s="101"/>
      <c r="JH18" s="101"/>
      <c r="JI18" s="102" t="str">
        <f>IF(JM18="","",JI$3)</f>
        <v/>
      </c>
      <c r="JJ18" s="103" t="str">
        <f>IF(JM18="","",JI$1)</f>
        <v/>
      </c>
      <c r="JK18" s="104" t="str">
        <f>IF(JM18="","",JI$2)</f>
        <v/>
      </c>
      <c r="JL18" s="104" t="str">
        <f>IF(JM18="","",JI$3)</f>
        <v/>
      </c>
      <c r="JM18" s="105" t="str">
        <f>IF(JT18="","",IF(ISNUMBER(SEARCH(":",JT18)),MID(JT18,FIND(":",JT18)+2,FIND("(",JT18)-FIND(":",JT18)-3),LEFT(JT18,FIND("(",JT18)-2)))</f>
        <v/>
      </c>
      <c r="JN18" s="106" t="str">
        <f>IF(JT18="","",MID(JT18,FIND("(",JT18)+1,4))</f>
        <v/>
      </c>
      <c r="JO18" s="107" t="str">
        <f>IF(ISNUMBER(SEARCH("*female*",JT18)),"female",IF(ISNUMBER(SEARCH("*male*",JT18)),"male",""))</f>
        <v/>
      </c>
      <c r="JP18" s="108" t="str">
        <f>IF(JT18="","",IF(ISERROR(MID(JT18,FIND("male,",JT18)+6,(FIND(")",JT18)-(FIND("male,",JT18)+6))))=TRUE,"missing/error",MID(JT18,FIND("male,",JT18)+6,(FIND(")",JT18)-(FIND("male,",JT18)+6)))))</f>
        <v/>
      </c>
      <c r="JQ18" s="109" t="str">
        <f>IF(JM18="","",(MID(JM18,(SEARCH("^^",SUBSTITUTE(JM18," ","^^",LEN(JM18)-LEN(SUBSTITUTE(JM18," ","")))))+1,99)&amp;"_"&amp;LEFT(JM18,FIND(" ",JM18)-1)&amp;"_"&amp;JN18))</f>
        <v/>
      </c>
      <c r="JS18" s="101"/>
      <c r="JT18" s="101"/>
      <c r="JU18" s="102" t="str">
        <f>IF(JY18="","",JU$3)</f>
        <v/>
      </c>
      <c r="JV18" s="103" t="str">
        <f>IF(JY18="","",JU$1)</f>
        <v/>
      </c>
      <c r="JW18" s="104" t="str">
        <f>IF(JY18="","",JU$2)</f>
        <v/>
      </c>
      <c r="JX18" s="104" t="str">
        <f>IF(JY18="","",JU$3)</f>
        <v/>
      </c>
      <c r="JY18" s="105" t="str">
        <f>IF(KF18="","",IF(ISNUMBER(SEARCH(":",KF18)),MID(KF18,FIND(":",KF18)+2,FIND("(",KF18)-FIND(":",KF18)-3),LEFT(KF18,FIND("(",KF18)-2)))</f>
        <v/>
      </c>
      <c r="JZ18" s="106" t="str">
        <f>IF(KF18="","",MID(KF18,FIND("(",KF18)+1,4))</f>
        <v/>
      </c>
      <c r="KA18" s="107" t="str">
        <f>IF(ISNUMBER(SEARCH("*female*",KF18)),"female",IF(ISNUMBER(SEARCH("*male*",KF18)),"male",""))</f>
        <v/>
      </c>
      <c r="KB18" s="108" t="str">
        <f>IF(KF18="","",IF(ISERROR(MID(KF18,FIND("male,",KF18)+6,(FIND(")",KF18)-(FIND("male,",KF18)+6))))=TRUE,"missing/error",MID(KF18,FIND("male,",KF18)+6,(FIND(")",KF18)-(FIND("male,",KF18)+6)))))</f>
        <v/>
      </c>
      <c r="KC18" s="109" t="str">
        <f>IF(JY18="","",(MID(JY18,(SEARCH("^^",SUBSTITUTE(JY18," ","^^",LEN(JY18)-LEN(SUBSTITUTE(JY18," ","")))))+1,99)&amp;"_"&amp;LEFT(JY18,FIND(" ",JY18)-1)&amp;"_"&amp;JZ18))</f>
        <v/>
      </c>
      <c r="KE18" s="101"/>
      <c r="KF18" s="101"/>
    </row>
    <row r="19" spans="1:292" ht="13.5" customHeight="1">
      <c r="A19" s="20"/>
      <c r="B19" s="101" t="s">
        <v>590</v>
      </c>
      <c r="C19" s="2" t="s">
        <v>591</v>
      </c>
      <c r="D19" s="154"/>
      <c r="E19" s="102"/>
      <c r="F19" s="103"/>
      <c r="G19" s="104"/>
      <c r="H19" s="104"/>
      <c r="I19" s="105"/>
      <c r="J19" s="106"/>
      <c r="K19" s="107"/>
      <c r="L19" s="108"/>
      <c r="M19" s="109"/>
      <c r="O19" s="101"/>
      <c r="P19" s="154"/>
      <c r="Q19" s="102"/>
      <c r="R19" s="103"/>
      <c r="S19" s="104"/>
      <c r="T19" s="104"/>
      <c r="U19" s="105"/>
      <c r="V19" s="106"/>
      <c r="W19" s="107"/>
      <c r="X19" s="108"/>
      <c r="Y19" s="109"/>
      <c r="AA19" s="101"/>
      <c r="AB19" s="101"/>
      <c r="AC19" s="102"/>
      <c r="AD19" s="103"/>
      <c r="AE19" s="104"/>
      <c r="AF19" s="104"/>
      <c r="AG19" s="105"/>
      <c r="AH19" s="106"/>
      <c r="AI19" s="107"/>
      <c r="AJ19" s="108"/>
      <c r="AK19" s="109"/>
      <c r="AM19" s="101"/>
      <c r="AN19" s="101"/>
      <c r="AO19" s="102"/>
      <c r="AP19" s="103"/>
      <c r="AQ19" s="104"/>
      <c r="AR19" s="104"/>
      <c r="AS19" s="105"/>
      <c r="AT19" s="106"/>
      <c r="AU19" s="107"/>
      <c r="AV19" s="108"/>
      <c r="AW19" s="109"/>
      <c r="AY19" s="101"/>
      <c r="AZ19" s="101"/>
      <c r="BA19" s="102"/>
      <c r="BB19" s="103"/>
      <c r="BC19" s="104"/>
      <c r="BD19" s="104"/>
      <c r="BE19" s="105"/>
      <c r="BF19" s="106"/>
      <c r="BG19" s="107"/>
      <c r="BH19" s="108"/>
      <c r="BI19" s="109"/>
      <c r="BK19" s="101"/>
      <c r="BL19" s="101"/>
      <c r="BM19" s="102"/>
      <c r="BN19" s="103"/>
      <c r="BO19" s="104"/>
      <c r="BP19" s="104"/>
      <c r="BQ19" s="105"/>
      <c r="BR19" s="106"/>
      <c r="BS19" s="107"/>
      <c r="BT19" s="108"/>
      <c r="BU19" s="109"/>
      <c r="BW19" s="101"/>
      <c r="BX19" s="101"/>
      <c r="BY19" s="102"/>
      <c r="BZ19" s="103"/>
      <c r="CA19" s="104"/>
      <c r="CB19" s="104"/>
      <c r="CC19" s="105"/>
      <c r="CD19" s="106"/>
      <c r="CE19" s="107"/>
      <c r="CF19" s="108"/>
      <c r="CG19" s="109"/>
      <c r="CI19" s="101"/>
      <c r="CJ19" s="101"/>
      <c r="CK19" s="102"/>
      <c r="CL19" s="103"/>
      <c r="CM19" s="104"/>
      <c r="CN19" s="104"/>
      <c r="CO19" s="105"/>
      <c r="CP19" s="106"/>
      <c r="CQ19" s="107"/>
      <c r="CR19" s="108"/>
      <c r="CS19" s="109"/>
      <c r="CU19" s="101"/>
      <c r="CV19" s="101"/>
      <c r="CW19" s="102"/>
      <c r="CX19" s="103"/>
      <c r="CY19" s="104"/>
      <c r="CZ19" s="104"/>
      <c r="DA19" s="105"/>
      <c r="DB19" s="106"/>
      <c r="DC19" s="107"/>
      <c r="DD19" s="108"/>
      <c r="DE19" s="109"/>
      <c r="DG19" s="101"/>
      <c r="DH19" s="101"/>
      <c r="DI19" s="102">
        <f>IF(DM19="","",DI$3)</f>
        <v>44571</v>
      </c>
      <c r="DJ19" s="103" t="str">
        <f>IF(DM19="","",DI$1)</f>
        <v>Rutte III</v>
      </c>
      <c r="DK19" s="104">
        <v>44418</v>
      </c>
      <c r="DL19" s="104">
        <f>IF(DM19="","",DI$3)</f>
        <v>44571</v>
      </c>
      <c r="DM19" s="105" t="str">
        <f>IF(DT19="","",IF(ISNUMBER(SEARCH(":",DT19)),MID(DT19,FIND(":",DT19)+2,FIND("(",DT19)-FIND(":",DT19)-3),LEFT(DT19,FIND("(",DT19)-2)))</f>
        <v>Tom De Bruijn</v>
      </c>
      <c r="DN19" s="106" t="str">
        <f>IF(DT19="","",MID(DT19,FIND("(",DT19)+1,4))</f>
        <v>1948</v>
      </c>
      <c r="DO19" s="107" t="str">
        <f>IF(ISNUMBER(SEARCH("*female*",DT19)),"female",IF(ISNUMBER(SEARCH("*male*",DT19)),"male",""))</f>
        <v>male</v>
      </c>
      <c r="DP19" s="108" t="str">
        <f>IF(DT19="","",IF(ISERROR(MID(DT19,FIND("male,",DT19)+6,(FIND(")",DT19)-(FIND("male,",DT19)+6))))=TRUE,"missing/error",MID(DT19,FIND("male,",DT19)+6,(FIND(")",DT19)-(FIND("male,",DT19)+6)))))</f>
        <v>nl_d6601</v>
      </c>
      <c r="DQ19" s="109" t="str">
        <f>IF(DM19="","",(MID(DM19,(SEARCH("^^",SUBSTITUTE(DM19," ","^^",LEN(DM19)-LEN(SUBSTITUTE(DM19," ","")))))+1,99)&amp;"_"&amp;LEFT(DM19,FIND(" ",DM19)-1)&amp;"_"&amp;DN19))</f>
        <v>Bruijn_Tom_1948</v>
      </c>
      <c r="DR19" s="2" t="s">
        <v>1098</v>
      </c>
      <c r="DS19" s="101"/>
      <c r="DT19" s="101" t="s">
        <v>1097</v>
      </c>
      <c r="DU19" s="102" t="str">
        <f>IF(DY19="","",DU$3)</f>
        <v/>
      </c>
      <c r="DV19" s="103" t="str">
        <f>IF(DY19="","",DU$1)</f>
        <v/>
      </c>
      <c r="DW19" s="104" t="str">
        <f>IF(DY19="","",DU$2)</f>
        <v/>
      </c>
      <c r="DX19" s="104" t="str">
        <f>IF(DY19="","",DU$3)</f>
        <v/>
      </c>
      <c r="DY19" s="105" t="str">
        <f>IF(EF19="","",IF(ISNUMBER(SEARCH(":",EF19)),MID(EF19,FIND(":",EF19)+2,FIND("(",EF19)-FIND(":",EF19)-3),LEFT(EF19,FIND("(",EF19)-2)))</f>
        <v/>
      </c>
      <c r="DZ19" s="106" t="str">
        <f>IF(EF19="","",MID(EF19,FIND("(",EF19)+1,4))</f>
        <v/>
      </c>
      <c r="EA19" s="107" t="str">
        <f>IF(ISNUMBER(SEARCH("*female*",EF19)),"female",IF(ISNUMBER(SEARCH("*male*",EF19)),"male",""))</f>
        <v/>
      </c>
      <c r="EB19" s="108" t="str">
        <f>IF(EF19="","",IF(ISERROR(MID(EF19,FIND("male,",EF19)+6,(FIND(")",EF19)-(FIND("male,",EF19)+6))))=TRUE,"missing/error",MID(EF19,FIND("male,",EF19)+6,(FIND(")",EF19)-(FIND("male,",EF19)+6)))))</f>
        <v/>
      </c>
      <c r="EC19" s="109" t="str">
        <f>IF(DY19="","",(MID(DY19,(SEARCH("^^",SUBSTITUTE(DY19," ","^^",LEN(DY19)-LEN(SUBSTITUTE(DY19," ","")))))+1,99)&amp;"_"&amp;LEFT(DY19,FIND(" ",DY19)-1)&amp;"_"&amp;DZ19))</f>
        <v/>
      </c>
      <c r="EE19" s="101"/>
      <c r="EF19" s="101"/>
      <c r="EG19" s="102"/>
      <c r="EH19" s="103"/>
      <c r="EI19" s="104"/>
      <c r="EJ19" s="104"/>
      <c r="EK19" s="105"/>
      <c r="EL19" s="106"/>
      <c r="EM19" s="107"/>
      <c r="EN19" s="108"/>
      <c r="EO19" s="109"/>
      <c r="EQ19" s="101"/>
      <c r="ER19" s="101"/>
      <c r="ES19" s="102"/>
      <c r="ET19" s="103"/>
      <c r="EU19" s="104"/>
      <c r="EV19" s="104"/>
      <c r="EW19" s="105"/>
      <c r="EX19" s="106"/>
      <c r="EY19" s="107"/>
      <c r="EZ19" s="108"/>
      <c r="FA19" s="109"/>
      <c r="FC19" s="101"/>
      <c r="FD19" s="101"/>
      <c r="FE19" s="102"/>
      <c r="FF19" s="103"/>
      <c r="FG19" s="104"/>
      <c r="FH19" s="104"/>
      <c r="FI19" s="105"/>
      <c r="FJ19" s="106"/>
      <c r="FK19" s="107"/>
      <c r="FL19" s="108"/>
      <c r="FM19" s="109"/>
      <c r="FO19" s="101"/>
      <c r="FP19" s="101"/>
      <c r="FQ19" s="102"/>
      <c r="FR19" s="103"/>
      <c r="FS19" s="104"/>
      <c r="FT19" s="104"/>
      <c r="FU19" s="105"/>
      <c r="FV19" s="106"/>
      <c r="FW19" s="107"/>
      <c r="FX19" s="108"/>
      <c r="FY19" s="109"/>
      <c r="GA19" s="101"/>
      <c r="GB19" s="101"/>
      <c r="GC19" s="102"/>
      <c r="GD19" s="103"/>
      <c r="GE19" s="104"/>
      <c r="GF19" s="104"/>
      <c r="GG19" s="105"/>
      <c r="GH19" s="106"/>
      <c r="GI19" s="107"/>
      <c r="GJ19" s="108"/>
      <c r="GK19" s="109"/>
      <c r="GM19" s="101"/>
      <c r="GN19" s="101"/>
      <c r="GO19" s="102"/>
      <c r="GP19" s="103"/>
      <c r="GQ19" s="104"/>
      <c r="GR19" s="104"/>
      <c r="GS19" s="105"/>
      <c r="GT19" s="106"/>
      <c r="GU19" s="107"/>
      <c r="GV19" s="108"/>
      <c r="GW19" s="109"/>
      <c r="GY19" s="101"/>
      <c r="GZ19" s="101"/>
      <c r="HA19" s="102"/>
      <c r="HB19" s="103"/>
      <c r="HC19" s="104"/>
      <c r="HD19" s="104"/>
      <c r="HE19" s="105"/>
      <c r="HF19" s="106"/>
      <c r="HG19" s="107"/>
      <c r="HH19" s="108"/>
      <c r="HI19" s="109"/>
      <c r="HK19" s="101"/>
      <c r="HL19" s="101"/>
      <c r="HM19" s="102"/>
      <c r="HN19" s="103"/>
      <c r="HO19" s="104"/>
      <c r="HP19" s="104"/>
      <c r="HQ19" s="105"/>
      <c r="HR19" s="106"/>
      <c r="HS19" s="107"/>
      <c r="HT19" s="108"/>
      <c r="HU19" s="109"/>
      <c r="HW19" s="101"/>
      <c r="HX19" s="101"/>
      <c r="HY19" s="102"/>
      <c r="HZ19" s="103"/>
      <c r="IA19" s="104"/>
      <c r="IB19" s="104"/>
      <c r="IC19" s="105"/>
      <c r="ID19" s="106"/>
      <c r="IE19" s="107"/>
      <c r="IF19" s="108"/>
      <c r="IG19" s="109"/>
      <c r="II19" s="101"/>
      <c r="IJ19" s="101"/>
      <c r="IK19" s="102"/>
      <c r="IL19" s="103"/>
      <c r="IM19" s="104"/>
      <c r="IN19" s="104"/>
      <c r="IO19" s="105"/>
      <c r="IP19" s="106"/>
      <c r="IQ19" s="107"/>
      <c r="IR19" s="108"/>
      <c r="IS19" s="109"/>
      <c r="IU19" s="101"/>
      <c r="IV19" s="101"/>
      <c r="IW19" s="102"/>
      <c r="IX19" s="103"/>
      <c r="IY19" s="104"/>
      <c r="IZ19" s="104"/>
      <c r="JA19" s="105"/>
      <c r="JB19" s="106"/>
      <c r="JC19" s="107"/>
      <c r="JD19" s="108"/>
      <c r="JE19" s="109"/>
      <c r="JG19" s="101"/>
      <c r="JH19" s="101"/>
      <c r="JI19" s="102"/>
      <c r="JJ19" s="103"/>
      <c r="JK19" s="104"/>
      <c r="JL19" s="104"/>
      <c r="JM19" s="105"/>
      <c r="JN19" s="106"/>
      <c r="JO19" s="107"/>
      <c r="JP19" s="108"/>
      <c r="JQ19" s="109"/>
      <c r="JS19" s="101"/>
      <c r="JT19" s="101"/>
      <c r="JU19" s="102"/>
      <c r="JV19" s="103"/>
      <c r="JW19" s="104"/>
      <c r="JX19" s="104"/>
      <c r="JY19" s="105"/>
      <c r="JZ19" s="106"/>
      <c r="KA19" s="107"/>
      <c r="KB19" s="108"/>
      <c r="KC19" s="109"/>
      <c r="KE19" s="101"/>
      <c r="KF19" s="101"/>
    </row>
    <row r="20" spans="1:292" ht="13.5" customHeight="1">
      <c r="A20" s="20"/>
      <c r="B20" s="101" t="s">
        <v>593</v>
      </c>
      <c r="C20" s="2" t="s">
        <v>594</v>
      </c>
      <c r="D20" s="154"/>
      <c r="E20" s="102" t="s">
        <v>292</v>
      </c>
      <c r="F20" s="103" t="s">
        <v>292</v>
      </c>
      <c r="G20" s="104"/>
      <c r="H20" s="104" t="s">
        <v>292</v>
      </c>
      <c r="I20" s="105"/>
      <c r="J20" s="106"/>
      <c r="K20" s="107"/>
      <c r="L20" s="108"/>
      <c r="M20" s="109" t="s">
        <v>292</v>
      </c>
      <c r="O20" s="101"/>
      <c r="P20" s="154"/>
      <c r="Q20" s="102" t="s">
        <v>292</v>
      </c>
      <c r="R20" s="103" t="s">
        <v>292</v>
      </c>
      <c r="S20" s="104"/>
      <c r="T20" s="104" t="s">
        <v>292</v>
      </c>
      <c r="U20" s="105"/>
      <c r="V20" s="106"/>
      <c r="W20" s="107"/>
      <c r="X20" s="108"/>
      <c r="Y20" s="109" t="s">
        <v>292</v>
      </c>
      <c r="AA20" s="101"/>
      <c r="AB20" s="112"/>
      <c r="AC20" s="102" t="s">
        <v>292</v>
      </c>
      <c r="AD20" s="103" t="s">
        <v>292</v>
      </c>
      <c r="AE20" s="104"/>
      <c r="AF20" s="104" t="s">
        <v>292</v>
      </c>
      <c r="AG20" s="105"/>
      <c r="AH20" s="106"/>
      <c r="AI20" s="107"/>
      <c r="AJ20" s="108"/>
      <c r="AK20" s="109" t="s">
        <v>292</v>
      </c>
      <c r="AM20" s="101"/>
      <c r="AN20" s="112"/>
      <c r="AO20" s="102">
        <v>37622</v>
      </c>
      <c r="AP20" s="103" t="s">
        <v>424</v>
      </c>
      <c r="AQ20" s="104">
        <v>37459</v>
      </c>
      <c r="AR20" s="104" t="s">
        <v>428</v>
      </c>
      <c r="AS20" s="105" t="s">
        <v>595</v>
      </c>
      <c r="AT20" s="106">
        <v>1948</v>
      </c>
      <c r="AU20" s="107" t="s">
        <v>440</v>
      </c>
      <c r="AV20" s="108" t="s">
        <v>306</v>
      </c>
      <c r="AW20" s="109" t="s">
        <v>596</v>
      </c>
      <c r="AY20" s="101"/>
      <c r="AZ20" s="112"/>
      <c r="BA20" s="102">
        <v>37987</v>
      </c>
      <c r="BB20" s="103" t="s">
        <v>425</v>
      </c>
      <c r="BC20" s="104">
        <v>37768</v>
      </c>
      <c r="BD20" s="104">
        <v>38905</v>
      </c>
      <c r="BE20" s="105" t="s">
        <v>588</v>
      </c>
      <c r="BF20" s="106">
        <v>1955</v>
      </c>
      <c r="BG20" s="107" t="s">
        <v>457</v>
      </c>
      <c r="BH20" s="108" t="s">
        <v>301</v>
      </c>
      <c r="BI20" s="109" t="s">
        <v>589</v>
      </c>
      <c r="BK20" s="101"/>
      <c r="BL20" s="112"/>
      <c r="BM20" s="102">
        <v>39083</v>
      </c>
      <c r="BN20" s="103" t="s">
        <v>426</v>
      </c>
      <c r="BO20" s="104">
        <v>39065</v>
      </c>
      <c r="BP20" s="104">
        <v>39135</v>
      </c>
      <c r="BQ20" s="105" t="s">
        <v>588</v>
      </c>
      <c r="BR20" s="106">
        <v>1955</v>
      </c>
      <c r="BS20" s="107" t="s">
        <v>457</v>
      </c>
      <c r="BT20" s="108" t="s">
        <v>301</v>
      </c>
      <c r="BU20" s="109" t="s">
        <v>589</v>
      </c>
      <c r="BW20" s="101" t="s">
        <v>597</v>
      </c>
      <c r="BX20" s="112"/>
      <c r="BY20" s="102" t="s">
        <v>292</v>
      </c>
      <c r="BZ20" s="103" t="s">
        <v>292</v>
      </c>
      <c r="CA20" s="104"/>
      <c r="CB20" s="104" t="s">
        <v>292</v>
      </c>
      <c r="CC20" s="105"/>
      <c r="CD20" s="106"/>
      <c r="CE20" s="107"/>
      <c r="CF20" s="108"/>
      <c r="CG20" s="109" t="s">
        <v>292</v>
      </c>
      <c r="CI20" s="101"/>
      <c r="CJ20" s="112"/>
      <c r="CK20" s="102" t="s">
        <v>292</v>
      </c>
      <c r="CL20" s="103" t="s">
        <v>292</v>
      </c>
      <c r="CM20" s="104" t="s">
        <v>292</v>
      </c>
      <c r="CN20" s="104" t="s">
        <v>292</v>
      </c>
      <c r="CO20" s="105" t="s">
        <v>292</v>
      </c>
      <c r="CP20" s="106" t="s">
        <v>292</v>
      </c>
      <c r="CQ20" s="107" t="s">
        <v>292</v>
      </c>
      <c r="CR20" s="108" t="s">
        <v>292</v>
      </c>
      <c r="CS20" s="109" t="s">
        <v>292</v>
      </c>
      <c r="CT20" s="2" t="s">
        <v>292</v>
      </c>
      <c r="CU20" s="101"/>
      <c r="CV20" s="112"/>
      <c r="CW20" s="102" t="s">
        <v>292</v>
      </c>
      <c r="CX20" s="103" t="s">
        <v>292</v>
      </c>
      <c r="CY20" s="104" t="s">
        <v>292</v>
      </c>
      <c r="CZ20" s="104" t="s">
        <v>292</v>
      </c>
      <c r="DA20" s="105" t="s">
        <v>292</v>
      </c>
      <c r="DB20" s="106" t="s">
        <v>292</v>
      </c>
      <c r="DC20" s="107" t="s">
        <v>292</v>
      </c>
      <c r="DD20" s="108" t="s">
        <v>292</v>
      </c>
      <c r="DE20" s="109" t="s">
        <v>292</v>
      </c>
      <c r="DF20" s="2" t="s">
        <v>292</v>
      </c>
      <c r="DG20" s="101"/>
      <c r="DH20" s="112"/>
      <c r="DI20" s="102" t="str">
        <f>IF(DM20="","",DI$3)</f>
        <v/>
      </c>
      <c r="DJ20" s="103" t="str">
        <f>IF(DM20="","",DI$1)</f>
        <v/>
      </c>
      <c r="DK20" s="104" t="str">
        <f>IF(DM20="","",DI$2)</f>
        <v/>
      </c>
      <c r="DL20" s="104" t="str">
        <f>IF(DM20="","",DI$3)</f>
        <v/>
      </c>
      <c r="DM20" s="105" t="str">
        <f>IF(DT20="","",IF(ISNUMBER(SEARCH(":",DT20)),MID(DT20,FIND(":",DT20)+2,FIND("(",DT20)-FIND(":",DT20)-3),LEFT(DT20,FIND("(",DT20)-2)))</f>
        <v/>
      </c>
      <c r="DN20" s="106" t="str">
        <f>IF(DT20="","",MID(DT20,FIND("(",DT20)+1,4))</f>
        <v/>
      </c>
      <c r="DO20" s="107" t="str">
        <f>IF(ISNUMBER(SEARCH("*female*",DT20)),"female",IF(ISNUMBER(SEARCH("*male*",DT20)),"male",""))</f>
        <v/>
      </c>
      <c r="DP20" s="108" t="str">
        <f>IF(DT20="","",IF(ISERROR(MID(DT20,FIND("male,",DT20)+6,(FIND(")",DT20)-(FIND("male,",DT20)+6))))=TRUE,"missing/error",MID(DT20,FIND("male,",DT20)+6,(FIND(")",DT20)-(FIND("male,",DT20)+6)))))</f>
        <v/>
      </c>
      <c r="DQ20" s="109" t="str">
        <f>IF(DM20="","",(MID(DM20,(SEARCH("^^",SUBSTITUTE(DM20," ","^^",LEN(DM20)-LEN(SUBSTITUTE(DM20," ","")))))+1,99)&amp;"_"&amp;LEFT(DM20,FIND(" ",DM20)-1)&amp;"_"&amp;DN20))</f>
        <v/>
      </c>
      <c r="DS20" s="101"/>
      <c r="DT20" s="112"/>
      <c r="DU20" s="102" t="str">
        <f>IF(DY20="","",DU$3)</f>
        <v/>
      </c>
      <c r="DV20" s="103" t="str">
        <f>IF(DY20="","",DU$1)</f>
        <v/>
      </c>
      <c r="DW20" s="104" t="str">
        <f>IF(DY20="","",DU$2)</f>
        <v/>
      </c>
      <c r="DX20" s="104" t="str">
        <f>IF(DY20="","",DU$3)</f>
        <v/>
      </c>
      <c r="DY20" s="105" t="str">
        <f>IF(EF20="","",IF(ISNUMBER(SEARCH(":",EF20)),MID(EF20,FIND(":",EF20)+2,FIND("(",EF20)-FIND(":",EF20)-3),LEFT(EF20,FIND("(",EF20)-2)))</f>
        <v/>
      </c>
      <c r="DZ20" s="106" t="str">
        <f>IF(EF20="","",MID(EF20,FIND("(",EF20)+1,4))</f>
        <v/>
      </c>
      <c r="EA20" s="107" t="str">
        <f>IF(ISNUMBER(SEARCH("*female*",EF20)),"female",IF(ISNUMBER(SEARCH("*male*",EF20)),"male",""))</f>
        <v/>
      </c>
      <c r="EB20" s="108" t="str">
        <f>IF(EF20="","",IF(ISERROR(MID(EF20,FIND("male,",EF20)+6,(FIND(")",EF20)-(FIND("male,",EF20)+6))))=TRUE,"missing/error",MID(EF20,FIND("male,",EF20)+6,(FIND(")",EF20)-(FIND("male,",EF20)+6)))))</f>
        <v/>
      </c>
      <c r="EC20" s="109" t="str">
        <f>IF(DY20="","",(MID(DY20,(SEARCH("^^",SUBSTITUTE(DY20," ","^^",LEN(DY20)-LEN(SUBSTITUTE(DY20," ","")))))+1,99)&amp;"_"&amp;LEFT(DY20,FIND(" ",DY20)-1)&amp;"_"&amp;DZ20))</f>
        <v/>
      </c>
      <c r="EE20" s="101"/>
      <c r="EF20" s="112"/>
      <c r="EG20" s="102" t="str">
        <f>IF(EK20="","",EG$3)</f>
        <v/>
      </c>
      <c r="EH20" s="103" t="str">
        <f>IF(EK20="","",EG$1)</f>
        <v/>
      </c>
      <c r="EI20" s="104" t="str">
        <f>IF(EK20="","",EG$2)</f>
        <v/>
      </c>
      <c r="EJ20" s="104" t="str">
        <f>IF(EK20="","",EG$3)</f>
        <v/>
      </c>
      <c r="EK20" s="105" t="str">
        <f>IF(ER20="","",IF(ISNUMBER(SEARCH(":",ER20)),MID(ER20,FIND(":",ER20)+2,FIND("(",ER20)-FIND(":",ER20)-3),LEFT(ER20,FIND("(",ER20)-2)))</f>
        <v/>
      </c>
      <c r="EL20" s="106" t="str">
        <f>IF(ER20="","",MID(ER20,FIND("(",ER20)+1,4))</f>
        <v/>
      </c>
      <c r="EM20" s="107" t="str">
        <f>IF(ISNUMBER(SEARCH("*female*",ER20)),"female",IF(ISNUMBER(SEARCH("*male*",ER20)),"male",""))</f>
        <v/>
      </c>
      <c r="EN20" s="108" t="str">
        <f>IF(ER20="","",IF(ISERROR(MID(ER20,FIND("male,",ER20)+6,(FIND(")",ER20)-(FIND("male,",ER20)+6))))=TRUE,"missing/error",MID(ER20,FIND("male,",ER20)+6,(FIND(")",ER20)-(FIND("male,",ER20)+6)))))</f>
        <v/>
      </c>
      <c r="EO20" s="109" t="str">
        <f>IF(EK20="","",(MID(EK20,(SEARCH("^^",SUBSTITUTE(EK20," ","^^",LEN(EK20)-LEN(SUBSTITUTE(EK20," ","")))))+1,99)&amp;"_"&amp;LEFT(EK20,FIND(" ",EK20)-1)&amp;"_"&amp;EL20))</f>
        <v/>
      </c>
      <c r="EQ20" s="101"/>
      <c r="ER20" s="112"/>
      <c r="ES20" s="102" t="str">
        <f>IF(EW20="","",ES$3)</f>
        <v/>
      </c>
      <c r="ET20" s="103" t="str">
        <f>IF(EW20="","",ES$1)</f>
        <v/>
      </c>
      <c r="EU20" s="104" t="str">
        <f>IF(EW20="","",ES$2)</f>
        <v/>
      </c>
      <c r="EV20" s="104" t="str">
        <f>IF(EW20="","",ES$3)</f>
        <v/>
      </c>
      <c r="EW20" s="105" t="str">
        <f>IF(FD20="","",IF(ISNUMBER(SEARCH(":",FD20)),MID(FD20,FIND(":",FD20)+2,FIND("(",FD20)-FIND(":",FD20)-3),LEFT(FD20,FIND("(",FD20)-2)))</f>
        <v/>
      </c>
      <c r="EX20" s="106" t="str">
        <f>IF(FD20="","",MID(FD20,FIND("(",FD20)+1,4))</f>
        <v/>
      </c>
      <c r="EY20" s="107" t="str">
        <f>IF(ISNUMBER(SEARCH("*female*",FD20)),"female",IF(ISNUMBER(SEARCH("*male*",FD20)),"male",""))</f>
        <v/>
      </c>
      <c r="EZ20" s="108" t="str">
        <f>IF(FD20="","",IF(ISERROR(MID(FD20,FIND("male,",FD20)+6,(FIND(")",FD20)-(FIND("male,",FD20)+6))))=TRUE,"missing/error",MID(FD20,FIND("male,",FD20)+6,(FIND(")",FD20)-(FIND("male,",FD20)+6)))))</f>
        <v/>
      </c>
      <c r="FA20" s="109" t="str">
        <f>IF(EW20="","",(MID(EW20,(SEARCH("^^",SUBSTITUTE(EW20," ","^^",LEN(EW20)-LEN(SUBSTITUTE(EW20," ","")))))+1,99)&amp;"_"&amp;LEFT(EW20,FIND(" ",EW20)-1)&amp;"_"&amp;EX20))</f>
        <v/>
      </c>
      <c r="FC20" s="101"/>
      <c r="FD20" s="112"/>
      <c r="FE20" s="102" t="str">
        <f>IF(FI20="","",FE$3)</f>
        <v/>
      </c>
      <c r="FF20" s="103" t="str">
        <f>IF(FI20="","",FE$1)</f>
        <v/>
      </c>
      <c r="FG20" s="104" t="str">
        <f>IF(FI20="","",FE$2)</f>
        <v/>
      </c>
      <c r="FH20" s="104" t="str">
        <f>IF(FI20="","",FE$3)</f>
        <v/>
      </c>
      <c r="FI20" s="105" t="str">
        <f>IF(FP20="","",IF(ISNUMBER(SEARCH(":",FP20)),MID(FP20,FIND(":",FP20)+2,FIND("(",FP20)-FIND(":",FP20)-3),LEFT(FP20,FIND("(",FP20)-2)))</f>
        <v/>
      </c>
      <c r="FJ20" s="106" t="str">
        <f>IF(FP20="","",MID(FP20,FIND("(",FP20)+1,4))</f>
        <v/>
      </c>
      <c r="FK20" s="107" t="str">
        <f>IF(ISNUMBER(SEARCH("*female*",FP20)),"female",IF(ISNUMBER(SEARCH("*male*",FP20)),"male",""))</f>
        <v/>
      </c>
      <c r="FL20" s="108" t="str">
        <f>IF(FP20="","",IF(ISERROR(MID(FP20,FIND("male,",FP20)+6,(FIND(")",FP20)-(FIND("male,",FP20)+6))))=TRUE,"missing/error",MID(FP20,FIND("male,",FP20)+6,(FIND(")",FP20)-(FIND("male,",FP20)+6)))))</f>
        <v/>
      </c>
      <c r="FM20" s="109" t="str">
        <f>IF(FI20="","",(MID(FI20,(SEARCH("^^",SUBSTITUTE(FI20," ","^^",LEN(FI20)-LEN(SUBSTITUTE(FI20," ","")))))+1,99)&amp;"_"&amp;LEFT(FI20,FIND(" ",FI20)-1)&amp;"_"&amp;FJ20))</f>
        <v/>
      </c>
      <c r="FO20" s="101"/>
      <c r="FP20" s="112"/>
      <c r="FQ20" s="102" t="str">
        <f>IF(FU20="","",#REF!)</f>
        <v/>
      </c>
      <c r="FR20" s="103" t="str">
        <f>IF(FU20="","",FQ$1)</f>
        <v/>
      </c>
      <c r="FS20" s="104" t="str">
        <f>IF(FU20="","",FQ$2)</f>
        <v/>
      </c>
      <c r="FT20" s="104" t="str">
        <f>IF(FU20="","",FQ$3)</f>
        <v/>
      </c>
      <c r="FU20" s="105" t="str">
        <f>IF(GB20="","",IF(ISNUMBER(SEARCH(":",GB20)),MID(GB20,FIND(":",GB20)+2,FIND("(",GB20)-FIND(":",GB20)-3),LEFT(GB20,FIND("(",GB20)-2)))</f>
        <v/>
      </c>
      <c r="FV20" s="106" t="str">
        <f>IF(GB20="","",MID(GB20,FIND("(",GB20)+1,4))</f>
        <v/>
      </c>
      <c r="FW20" s="107" t="str">
        <f>IF(ISNUMBER(SEARCH("*female*",GB20)),"female",IF(ISNUMBER(SEARCH("*male*",GB20)),"male",""))</f>
        <v/>
      </c>
      <c r="FX20" s="108" t="str">
        <f>IF(GB20="","",IF(ISERROR(MID(GB20,FIND("male,",GB20)+6,(FIND(")",GB20)-(FIND("male,",GB20)+6))))=TRUE,"missing/error",MID(GB20,FIND("male,",GB20)+6,(FIND(")",GB20)-(FIND("male,",GB20)+6)))))</f>
        <v/>
      </c>
      <c r="FY20" s="109" t="str">
        <f>IF(FU20="","",(MID(FU20,(SEARCH("^^",SUBSTITUTE(FU20," ","^^",LEN(FU20)-LEN(SUBSTITUTE(FU20," ","")))))+1,99)&amp;"_"&amp;LEFT(FU20,FIND(" ",FU20)-1)&amp;"_"&amp;FV20))</f>
        <v/>
      </c>
      <c r="GA20" s="101"/>
      <c r="GB20" s="112"/>
      <c r="GC20" s="102" t="str">
        <f>IF(GG20="","",GC$3)</f>
        <v/>
      </c>
      <c r="GD20" s="103" t="str">
        <f>IF(GG20="","",GC$1)</f>
        <v/>
      </c>
      <c r="GE20" s="104" t="str">
        <f>IF(GG20="","",GC$2)</f>
        <v/>
      </c>
      <c r="GF20" s="104" t="str">
        <f>IF(GG20="","",GC$3)</f>
        <v/>
      </c>
      <c r="GG20" s="105" t="str">
        <f>IF(GN20="","",IF(ISNUMBER(SEARCH(":",GN20)),MID(GN20,FIND(":",GN20)+2,FIND("(",GN20)-FIND(":",GN20)-3),LEFT(GN20,FIND("(",GN20)-2)))</f>
        <v/>
      </c>
      <c r="GH20" s="106" t="str">
        <f>IF(GN20="","",MID(GN20,FIND("(",GN20)+1,4))</f>
        <v/>
      </c>
      <c r="GI20" s="107" t="str">
        <f>IF(ISNUMBER(SEARCH("*female*",GN20)),"female",IF(ISNUMBER(SEARCH("*male*",GN20)),"male",""))</f>
        <v/>
      </c>
      <c r="GJ20" s="108" t="str">
        <f>IF(GN20="","",IF(ISERROR(MID(GN20,FIND("male,",GN20)+6,(FIND(")",GN20)-(FIND("male,",GN20)+6))))=TRUE,"missing/error",MID(GN20,FIND("male,",GN20)+6,(FIND(")",GN20)-(FIND("male,",GN20)+6)))))</f>
        <v/>
      </c>
      <c r="GK20" s="109" t="str">
        <f>IF(GG20="","",(MID(GG20,(SEARCH("^^",SUBSTITUTE(GG20," ","^^",LEN(GG20)-LEN(SUBSTITUTE(GG20," ","")))))+1,99)&amp;"_"&amp;LEFT(GG20,FIND(" ",GG20)-1)&amp;"_"&amp;GH20))</f>
        <v/>
      </c>
      <c r="GM20" s="101"/>
      <c r="GN20" s="112"/>
      <c r="GO20" s="102" t="str">
        <f>IF(GS20="","",GO$3)</f>
        <v/>
      </c>
      <c r="GP20" s="103" t="str">
        <f>IF(GS20="","",GO$1)</f>
        <v/>
      </c>
      <c r="GQ20" s="104" t="str">
        <f>IF(GS20="","",GO$2)</f>
        <v/>
      </c>
      <c r="GR20" s="104" t="str">
        <f>IF(GS20="","",GO$3)</f>
        <v/>
      </c>
      <c r="GS20" s="105" t="str">
        <f>IF(GZ20="","",IF(ISNUMBER(SEARCH(":",GZ20)),MID(GZ20,FIND(":",GZ20)+2,FIND("(",GZ20)-FIND(":",GZ20)-3),LEFT(GZ20,FIND("(",GZ20)-2)))</f>
        <v/>
      </c>
      <c r="GT20" s="106" t="str">
        <f>IF(GZ20="","",MID(GZ20,FIND("(",GZ20)+1,4))</f>
        <v/>
      </c>
      <c r="GU20" s="107" t="str">
        <f>IF(ISNUMBER(SEARCH("*female*",GZ20)),"female",IF(ISNUMBER(SEARCH("*male*",GZ20)),"male",""))</f>
        <v/>
      </c>
      <c r="GV20" s="108" t="str">
        <f>IF(GZ20="","",IF(ISERROR(MID(GZ20,FIND("male,",GZ20)+6,(FIND(")",GZ20)-(FIND("male,",GZ20)+6))))=TRUE,"missing/error",MID(GZ20,FIND("male,",GZ20)+6,(FIND(")",GZ20)-(FIND("male,",GZ20)+6)))))</f>
        <v/>
      </c>
      <c r="GW20" s="109" t="str">
        <f>IF(GS20="","",(MID(GS20,(SEARCH("^^",SUBSTITUTE(GS20," ","^^",LEN(GS20)-LEN(SUBSTITUTE(GS20," ","")))))+1,99)&amp;"_"&amp;LEFT(GS20,FIND(" ",GS20)-1)&amp;"_"&amp;GT20))</f>
        <v/>
      </c>
      <c r="GY20" s="101"/>
      <c r="GZ20" s="112"/>
      <c r="HA20" s="102" t="str">
        <f>IF(HE20="","",HA$3)</f>
        <v/>
      </c>
      <c r="HB20" s="103" t="str">
        <f>IF(HE20="","",HA$1)</f>
        <v/>
      </c>
      <c r="HC20" s="104" t="str">
        <f>IF(HE20="","",HA$2)</f>
        <v/>
      </c>
      <c r="HD20" s="104" t="str">
        <f>IF(HE20="","",HA$3)</f>
        <v/>
      </c>
      <c r="HE20" s="105" t="str">
        <f>IF(HL20="","",IF(ISNUMBER(SEARCH(":",HL20)),MID(HL20,FIND(":",HL20)+2,FIND("(",HL20)-FIND(":",HL20)-3),LEFT(HL20,FIND("(",HL20)-2)))</f>
        <v/>
      </c>
      <c r="HF20" s="106" t="str">
        <f>IF(HL20="","",MID(HL20,FIND("(",HL20)+1,4))</f>
        <v/>
      </c>
      <c r="HG20" s="107" t="str">
        <f>IF(ISNUMBER(SEARCH("*female*",HL20)),"female",IF(ISNUMBER(SEARCH("*male*",HL20)),"male",""))</f>
        <v/>
      </c>
      <c r="HH20" s="108" t="str">
        <f>IF(HL20="","",IF(ISERROR(MID(HL20,FIND("male,",HL20)+6,(FIND(")",HL20)-(FIND("male,",HL20)+6))))=TRUE,"missing/error",MID(HL20,FIND("male,",HL20)+6,(FIND(")",HL20)-(FIND("male,",HL20)+6)))))</f>
        <v/>
      </c>
      <c r="HI20" s="109" t="str">
        <f>IF(HE20="","",(MID(HE20,(SEARCH("^^",SUBSTITUTE(HE20," ","^^",LEN(HE20)-LEN(SUBSTITUTE(HE20," ","")))))+1,99)&amp;"_"&amp;LEFT(HE20,FIND(" ",HE20)-1)&amp;"_"&amp;HF20))</f>
        <v/>
      </c>
      <c r="HK20" s="101"/>
      <c r="HL20" s="112" t="s">
        <v>292</v>
      </c>
      <c r="HM20" s="102" t="str">
        <f>IF(HQ20="","",HM$3)</f>
        <v/>
      </c>
      <c r="HN20" s="103" t="str">
        <f>IF(HQ20="","",HM$1)</f>
        <v/>
      </c>
      <c r="HO20" s="104" t="str">
        <f>IF(HQ20="","",HM$2)</f>
        <v/>
      </c>
      <c r="HP20" s="104" t="str">
        <f>IF(HQ20="","",HM$3)</f>
        <v/>
      </c>
      <c r="HQ20" s="105" t="str">
        <f>IF(HX20="","",IF(ISNUMBER(SEARCH(":",HX20)),MID(HX20,FIND(":",HX20)+2,FIND("(",HX20)-FIND(":",HX20)-3),LEFT(HX20,FIND("(",HX20)-2)))</f>
        <v/>
      </c>
      <c r="HR20" s="106" t="str">
        <f>IF(HX20="","",MID(HX20,FIND("(",HX20)+1,4))</f>
        <v/>
      </c>
      <c r="HS20" s="107" t="str">
        <f>IF(ISNUMBER(SEARCH("*female*",HX20)),"female",IF(ISNUMBER(SEARCH("*male*",HX20)),"male",""))</f>
        <v/>
      </c>
      <c r="HT20" s="108" t="str">
        <f>IF(HX20="","",IF(ISERROR(MID(HX20,FIND("male,",HX20)+6,(FIND(")",HX20)-(FIND("male,",HX20)+6))))=TRUE,"missing/error",MID(HX20,FIND("male,",HX20)+6,(FIND(")",HX20)-(FIND("male,",HX20)+6)))))</f>
        <v/>
      </c>
      <c r="HU20" s="109" t="str">
        <f>IF(HQ20="","",(MID(HQ20,(SEARCH("^^",SUBSTITUTE(HQ20," ","^^",LEN(HQ20)-LEN(SUBSTITUTE(HQ20," ","")))))+1,99)&amp;"_"&amp;LEFT(HQ20,FIND(" ",HQ20)-1)&amp;"_"&amp;HR20))</f>
        <v/>
      </c>
      <c r="HW20" s="101"/>
      <c r="HX20" s="112"/>
      <c r="HY20" s="102" t="str">
        <f>IF(IC20="","",HY$3)</f>
        <v/>
      </c>
      <c r="HZ20" s="103" t="str">
        <f>IF(IC20="","",HY$1)</f>
        <v/>
      </c>
      <c r="IA20" s="104" t="str">
        <f>IF(IC20="","",HY$2)</f>
        <v/>
      </c>
      <c r="IB20" s="104" t="str">
        <f>IF(IC20="","",HY$3)</f>
        <v/>
      </c>
      <c r="IC20" s="105" t="str">
        <f>IF(IJ20="","",IF(ISNUMBER(SEARCH(":",IJ20)),MID(IJ20,FIND(":",IJ20)+2,FIND("(",IJ20)-FIND(":",IJ20)-3),LEFT(IJ20,FIND("(",IJ20)-2)))</f>
        <v/>
      </c>
      <c r="ID20" s="106" t="str">
        <f>IF(IJ20="","",MID(IJ20,FIND("(",IJ20)+1,4))</f>
        <v/>
      </c>
      <c r="IE20" s="107" t="str">
        <f>IF(ISNUMBER(SEARCH("*female*",IJ20)),"female",IF(ISNUMBER(SEARCH("*male*",IJ20)),"male",""))</f>
        <v/>
      </c>
      <c r="IF20" s="108" t="str">
        <f>IF(IJ20="","",IF(ISERROR(MID(IJ20,FIND("male,",IJ20)+6,(FIND(")",IJ20)-(FIND("male,",IJ20)+6))))=TRUE,"missing/error",MID(IJ20,FIND("male,",IJ20)+6,(FIND(")",IJ20)-(FIND("male,",IJ20)+6)))))</f>
        <v/>
      </c>
      <c r="IG20" s="109" t="str">
        <f>IF(IC20="","",(MID(IC20,(SEARCH("^^",SUBSTITUTE(IC20," ","^^",LEN(IC20)-LEN(SUBSTITUTE(IC20," ","")))))+1,99)&amp;"_"&amp;LEFT(IC20,FIND(" ",IC20)-1)&amp;"_"&amp;ID20))</f>
        <v/>
      </c>
      <c r="II20" s="101"/>
      <c r="IJ20" s="112"/>
      <c r="IK20" s="102" t="str">
        <f>IF(IO20="","",IK$3)</f>
        <v/>
      </c>
      <c r="IL20" s="103" t="str">
        <f>IF(IO20="","",IK$1)</f>
        <v/>
      </c>
      <c r="IM20" s="104" t="str">
        <f>IF(IO20="","",IK$2)</f>
        <v/>
      </c>
      <c r="IN20" s="104" t="str">
        <f>IF(IO20="","",IK$3)</f>
        <v/>
      </c>
      <c r="IO20" s="105" t="str">
        <f>IF(IV20="","",IF(ISNUMBER(SEARCH(":",IV20)),MID(IV20,FIND(":",IV20)+2,FIND("(",IV20)-FIND(":",IV20)-3),LEFT(IV20,FIND("(",IV20)-2)))</f>
        <v/>
      </c>
      <c r="IP20" s="106" t="str">
        <f>IF(IV20="","",MID(IV20,FIND("(",IV20)+1,4))</f>
        <v/>
      </c>
      <c r="IQ20" s="107" t="str">
        <f>IF(ISNUMBER(SEARCH("*female*",IV20)),"female",IF(ISNUMBER(SEARCH("*male*",IV20)),"male",""))</f>
        <v/>
      </c>
      <c r="IR20" s="108" t="str">
        <f>IF(IV20="","",IF(ISERROR(MID(IV20,FIND("male,",IV20)+6,(FIND(")",IV20)-(FIND("male,",IV20)+6))))=TRUE,"missing/error",MID(IV20,FIND("male,",IV20)+6,(FIND(")",IV20)-(FIND("male,",IV20)+6)))))</f>
        <v/>
      </c>
      <c r="IS20" s="109" t="str">
        <f>IF(IO20="","",(MID(IO20,(SEARCH("^^",SUBSTITUTE(IO20," ","^^",LEN(IO20)-LEN(SUBSTITUTE(IO20," ","")))))+1,99)&amp;"_"&amp;LEFT(IO20,FIND(" ",IO20)-1)&amp;"_"&amp;IP20))</f>
        <v/>
      </c>
      <c r="IU20" s="101"/>
      <c r="IV20" s="112"/>
      <c r="IW20" s="102" t="str">
        <f>IF(JA20="","",IW$3)</f>
        <v/>
      </c>
      <c r="IX20" s="103" t="str">
        <f>IF(JA20="","",IW$1)</f>
        <v/>
      </c>
      <c r="IY20" s="104" t="str">
        <f>IF(JA20="","",IW$2)</f>
        <v/>
      </c>
      <c r="IZ20" s="104" t="str">
        <f>IF(JA20="","",IW$3)</f>
        <v/>
      </c>
      <c r="JA20" s="105" t="str">
        <f>IF(JH20="","",IF(ISNUMBER(SEARCH(":",JH20)),MID(JH20,FIND(":",JH20)+2,FIND("(",JH20)-FIND(":",JH20)-3),LEFT(JH20,FIND("(",JH20)-2)))</f>
        <v/>
      </c>
      <c r="JB20" s="106" t="str">
        <f>IF(JH20="","",MID(JH20,FIND("(",JH20)+1,4))</f>
        <v/>
      </c>
      <c r="JC20" s="107" t="str">
        <f>IF(ISNUMBER(SEARCH("*female*",JH20)),"female",IF(ISNUMBER(SEARCH("*male*",JH20)),"male",""))</f>
        <v/>
      </c>
      <c r="JD20" s="108" t="str">
        <f>IF(JH20="","",IF(ISERROR(MID(JH20,FIND("male,",JH20)+6,(FIND(")",JH20)-(FIND("male,",JH20)+6))))=TRUE,"missing/error",MID(JH20,FIND("male,",JH20)+6,(FIND(")",JH20)-(FIND("male,",JH20)+6)))))</f>
        <v/>
      </c>
      <c r="JE20" s="109" t="str">
        <f>IF(JA20="","",(MID(JA20,(SEARCH("^^",SUBSTITUTE(JA20," ","^^",LEN(JA20)-LEN(SUBSTITUTE(JA20," ","")))))+1,99)&amp;"_"&amp;LEFT(JA20,FIND(" ",JA20)-1)&amp;"_"&amp;JB20))</f>
        <v/>
      </c>
      <c r="JG20" s="101"/>
      <c r="JH20" s="112"/>
      <c r="JI20" s="102" t="str">
        <f>IF(JM20="","",JI$3)</f>
        <v/>
      </c>
      <c r="JJ20" s="103" t="str">
        <f>IF(JM20="","",JI$1)</f>
        <v/>
      </c>
      <c r="JK20" s="104" t="str">
        <f>IF(JM20="","",JI$2)</f>
        <v/>
      </c>
      <c r="JL20" s="104" t="str">
        <f>IF(JM20="","",JI$3)</f>
        <v/>
      </c>
      <c r="JM20" s="105" t="str">
        <f>IF(JT20="","",IF(ISNUMBER(SEARCH(":",JT20)),MID(JT20,FIND(":",JT20)+2,FIND("(",JT20)-FIND(":",JT20)-3),LEFT(JT20,FIND("(",JT20)-2)))</f>
        <v/>
      </c>
      <c r="JN20" s="106" t="str">
        <f>IF(JT20="","",MID(JT20,FIND("(",JT20)+1,4))</f>
        <v/>
      </c>
      <c r="JO20" s="107" t="str">
        <f>IF(ISNUMBER(SEARCH("*female*",JT20)),"female",IF(ISNUMBER(SEARCH("*male*",JT20)),"male",""))</f>
        <v/>
      </c>
      <c r="JP20" s="108" t="str">
        <f>IF(JT20="","",IF(ISERROR(MID(JT20,FIND("male,",JT20)+6,(FIND(")",JT20)-(FIND("male,",JT20)+6))))=TRUE,"missing/error",MID(JT20,FIND("male,",JT20)+6,(FIND(")",JT20)-(FIND("male,",JT20)+6)))))</f>
        <v/>
      </c>
      <c r="JQ20" s="109" t="str">
        <f>IF(JM20="","",(MID(JM20,(SEARCH("^^",SUBSTITUTE(JM20," ","^^",LEN(JM20)-LEN(SUBSTITUTE(JM20," ","")))))+1,99)&amp;"_"&amp;LEFT(JM20,FIND(" ",JM20)-1)&amp;"_"&amp;JN20))</f>
        <v/>
      </c>
      <c r="JS20" s="101"/>
      <c r="JT20" s="112"/>
      <c r="JU20" s="102" t="str">
        <f>IF(JY20="","",JU$3)</f>
        <v/>
      </c>
      <c r="JV20" s="103" t="str">
        <f>IF(JY20="","",JU$1)</f>
        <v/>
      </c>
      <c r="JW20" s="104" t="str">
        <f>IF(JY20="","",JU$2)</f>
        <v/>
      </c>
      <c r="JX20" s="104" t="str">
        <f>IF(JY20="","",JU$3)</f>
        <v/>
      </c>
      <c r="JY20" s="105" t="str">
        <f>IF(KF20="","",IF(ISNUMBER(SEARCH(":",KF20)),MID(KF20,FIND(":",KF20)+2,FIND("(",KF20)-FIND(":",KF20)-3),LEFT(KF20,FIND("(",KF20)-2)))</f>
        <v/>
      </c>
      <c r="JZ20" s="106" t="str">
        <f>IF(KF20="","",MID(KF20,FIND("(",KF20)+1,4))</f>
        <v/>
      </c>
      <c r="KA20" s="107" t="str">
        <f>IF(ISNUMBER(SEARCH("*female*",KF20)),"female",IF(ISNUMBER(SEARCH("*male*",KF20)),"male",""))</f>
        <v/>
      </c>
      <c r="KB20" s="108" t="str">
        <f>IF(KF20="","",IF(ISERROR(MID(KF20,FIND("male,",KF20)+6,(FIND(")",KF20)-(FIND("male,",KF20)+6))))=TRUE,"missing/error",MID(KF20,FIND("male,",KF20)+6,(FIND(")",KF20)-(FIND("male,",KF20)+6)))))</f>
        <v/>
      </c>
      <c r="KC20" s="109" t="str">
        <f>IF(JY20="","",(MID(JY20,(SEARCH("^^",SUBSTITUTE(JY20," ","^^",LEN(JY20)-LEN(SUBSTITUTE(JY20," ","")))))+1,99)&amp;"_"&amp;LEFT(JY20,FIND(" ",JY20)-1)&amp;"_"&amp;JZ20))</f>
        <v/>
      </c>
      <c r="KE20" s="101"/>
      <c r="KF20" s="112"/>
    </row>
    <row r="21" spans="1:292" ht="13.5" customHeight="1">
      <c r="A21" s="20"/>
      <c r="B21" s="101" t="s">
        <v>652</v>
      </c>
      <c r="C21" s="2" t="s">
        <v>653</v>
      </c>
      <c r="D21" s="154"/>
      <c r="E21" s="102"/>
      <c r="F21" s="103"/>
      <c r="G21" s="104"/>
      <c r="H21" s="104"/>
      <c r="I21" s="105"/>
      <c r="J21" s="106"/>
      <c r="K21" s="107"/>
      <c r="L21" s="108"/>
      <c r="M21" s="109"/>
      <c r="O21" s="101"/>
      <c r="P21" s="154"/>
      <c r="Q21" s="102"/>
      <c r="R21" s="103"/>
      <c r="S21" s="104"/>
      <c r="T21" s="104"/>
      <c r="U21" s="105"/>
      <c r="V21" s="106"/>
      <c r="W21" s="107"/>
      <c r="X21" s="108"/>
      <c r="Y21" s="109"/>
      <c r="AA21" s="101"/>
      <c r="AB21" s="101"/>
      <c r="AC21" s="102"/>
      <c r="AD21" s="103"/>
      <c r="AE21" s="104"/>
      <c r="AF21" s="104"/>
      <c r="AG21" s="105"/>
      <c r="AH21" s="106"/>
      <c r="AI21" s="107"/>
      <c r="AJ21" s="108"/>
      <c r="AK21" s="109"/>
      <c r="AM21" s="101"/>
      <c r="AN21" s="101"/>
      <c r="AO21" s="102"/>
      <c r="AP21" s="103"/>
      <c r="AQ21" s="104"/>
      <c r="AR21" s="104"/>
      <c r="AS21" s="105"/>
      <c r="AT21" s="106"/>
      <c r="AU21" s="107"/>
      <c r="AV21" s="108"/>
      <c r="AW21" s="109"/>
      <c r="AY21" s="101"/>
      <c r="AZ21" s="101"/>
      <c r="BA21" s="102"/>
      <c r="BB21" s="103"/>
      <c r="BC21" s="104"/>
      <c r="BD21" s="104"/>
      <c r="BE21" s="105"/>
      <c r="BF21" s="106"/>
      <c r="BG21" s="107"/>
      <c r="BH21" s="108"/>
      <c r="BI21" s="109"/>
      <c r="BK21" s="101"/>
      <c r="BL21" s="101"/>
      <c r="BM21" s="102"/>
      <c r="BN21" s="103"/>
      <c r="BO21" s="104"/>
      <c r="BP21" s="104"/>
      <c r="BQ21" s="105"/>
      <c r="BR21" s="106"/>
      <c r="BS21" s="107"/>
      <c r="BT21" s="108"/>
      <c r="BU21" s="109"/>
      <c r="BW21" s="101"/>
      <c r="BX21" s="101"/>
      <c r="BY21" s="102"/>
      <c r="BZ21" s="103"/>
      <c r="CA21" s="104"/>
      <c r="CB21" s="104"/>
      <c r="CC21" s="105"/>
      <c r="CD21" s="106"/>
      <c r="CE21" s="107"/>
      <c r="CF21" s="108"/>
      <c r="CG21" s="109"/>
      <c r="CI21" s="101"/>
      <c r="CJ21" s="101"/>
      <c r="CK21" s="102"/>
      <c r="CL21" s="103"/>
      <c r="CM21" s="104" t="s">
        <v>292</v>
      </c>
      <c r="CN21" s="104" t="s">
        <v>292</v>
      </c>
      <c r="CO21" s="105"/>
      <c r="CP21" s="106"/>
      <c r="CQ21" s="107"/>
      <c r="CR21" s="108"/>
      <c r="CS21" s="109"/>
      <c r="CU21" s="101"/>
      <c r="CV21" s="101"/>
      <c r="CW21" s="102">
        <v>41517</v>
      </c>
      <c r="CX21" s="103" t="s">
        <v>436</v>
      </c>
      <c r="CY21" s="104">
        <v>41218</v>
      </c>
      <c r="CZ21" s="104">
        <v>42761</v>
      </c>
      <c r="DA21" s="105" t="str">
        <f>IF(DH21="","",IF(ISNUMBER(SEARCH(":",DH21)),MID(DH21,FIND(":",DH21)+2,FIND("(",DH21)-FIND(":",DH21)-3),LEFT(DH21,FIND("(",DH21)-2)))</f>
        <v>Stef Blok</v>
      </c>
      <c r="DB21" s="106" t="str">
        <f>IF(DH21="","",MID(DH21,FIND("(",DH21)+1,4))</f>
        <v>1964</v>
      </c>
      <c r="DC21" s="107" t="str">
        <f>IF(ISNUMBER(SEARCH("*female*",DH21)),"female",IF(ISNUMBER(SEARCH("*male*",DH21)),"male",""))</f>
        <v>male</v>
      </c>
      <c r="DD21" s="108" t="s">
        <v>299</v>
      </c>
      <c r="DE21" s="109" t="str">
        <f>IF(DA21="","",(MID(DA21,(SEARCH("^^",SUBSTITUTE(DA21," ","^^",LEN(DA21)-LEN(SUBSTITUTE(DA21," ","")))))+1,99)&amp;"_"&amp;LEFT(DA21,FIND(" ",DA21)-1)&amp;"_"&amp;DB21))</f>
        <v>Blok_Stef_1964</v>
      </c>
      <c r="DF21" s="2" t="s">
        <v>292</v>
      </c>
      <c r="DG21" s="101" t="s">
        <v>1050</v>
      </c>
      <c r="DH21" s="101" t="s">
        <v>655</v>
      </c>
      <c r="DI21" s="102" t="str">
        <f>IF(DM21="","",DI$3)</f>
        <v/>
      </c>
      <c r="DJ21" s="103" t="str">
        <f>IF(DM21="","",DI$1)</f>
        <v/>
      </c>
      <c r="DK21" s="104" t="str">
        <f>IF(DM21="","",DI$2)</f>
        <v/>
      </c>
      <c r="DL21" s="104" t="str">
        <f>IF(DM21="","",DI$3)</f>
        <v/>
      </c>
      <c r="DM21" s="105" t="str">
        <f>IF(DT21="","",IF(ISNUMBER(SEARCH(":",DT21)),MID(DT21,FIND(":",DT21)+2,FIND("(",DT21)-FIND(":",DT21)-3),LEFT(DT21,FIND("(",DT21)-2)))</f>
        <v/>
      </c>
      <c r="DN21" s="106" t="str">
        <f>IF(DT21="","",MID(DT21,FIND("(",DT21)+1,4))</f>
        <v/>
      </c>
      <c r="DO21" s="107" t="str">
        <f>IF(ISNUMBER(SEARCH("*female*",DT21)),"female",IF(ISNUMBER(SEARCH("*male*",DT21)),"male",""))</f>
        <v/>
      </c>
      <c r="DP21" s="108" t="str">
        <f>IF(DT21="","",IF(ISERROR(MID(DT21,FIND("male,",DT21)+6,(FIND(")",DT21)-(FIND("male,",DT21)+6))))=TRUE,"missing/error",MID(DT21,FIND("male,",DT21)+6,(FIND(")",DT21)-(FIND("male,",DT21)+6)))))</f>
        <v/>
      </c>
      <c r="DQ21" s="109" t="str">
        <f>IF(DM21="","",(MID(DM21,(SEARCH("^^",SUBSTITUTE(DM21," ","^^",LEN(DM21)-LEN(SUBSTITUTE(DM21," ","")))))+1,99)&amp;"_"&amp;LEFT(DM21,FIND(" ",DM21)-1)&amp;"_"&amp;DN21))</f>
        <v/>
      </c>
      <c r="DS21" s="101"/>
      <c r="DT21" s="101"/>
      <c r="DU21" s="102" t="str">
        <f>IF(DY21="","",DU$3)</f>
        <v/>
      </c>
      <c r="DV21" s="103" t="str">
        <f>IF(DY21="","",DU$1)</f>
        <v/>
      </c>
      <c r="DW21" s="104" t="str">
        <f>IF(DY21="","",DU$2)</f>
        <v/>
      </c>
      <c r="DX21" s="104" t="str">
        <f>IF(DY21="","",DU$3)</f>
        <v/>
      </c>
      <c r="DY21" s="105" t="str">
        <f>IF(EF21="","",IF(ISNUMBER(SEARCH(":",EF21)),MID(EF21,FIND(":",EF21)+2,FIND("(",EF21)-FIND(":",EF21)-3),LEFT(EF21,FIND("(",EF21)-2)))</f>
        <v/>
      </c>
      <c r="DZ21" s="106" t="str">
        <f>IF(EF21="","",MID(EF21,FIND("(",EF21)+1,4))</f>
        <v/>
      </c>
      <c r="EA21" s="107" t="str">
        <f>IF(ISNUMBER(SEARCH("*female*",EF21)),"female",IF(ISNUMBER(SEARCH("*male*",EF21)),"male",""))</f>
        <v/>
      </c>
      <c r="EB21" s="108" t="str">
        <f>IF(EF21="","",IF(ISERROR(MID(EF21,FIND("male,",EF21)+6,(FIND(")",EF21)-(FIND("male,",EF21)+6))))=TRUE,"missing/error",MID(EF21,FIND("male,",EF21)+6,(FIND(")",EF21)-(FIND("male,",EF21)+6)))))</f>
        <v/>
      </c>
      <c r="EC21" s="109" t="str">
        <f>IF(DY21="","",(MID(DY21,(SEARCH("^^",SUBSTITUTE(DY21," ","^^",LEN(DY21)-LEN(SUBSTITUTE(DY21," ","")))))+1,99)&amp;"_"&amp;LEFT(DY21,FIND(" ",DY21)-1)&amp;"_"&amp;DZ21))</f>
        <v/>
      </c>
      <c r="EE21" s="101"/>
      <c r="EF21" s="101"/>
      <c r="EG21" s="102" t="str">
        <f>IF(EK21="","",EG$3)</f>
        <v/>
      </c>
      <c r="EH21" s="103" t="str">
        <f>IF(EK21="","",EG$1)</f>
        <v/>
      </c>
      <c r="EI21" s="104" t="str">
        <f>IF(EK21="","",EG$2)</f>
        <v/>
      </c>
      <c r="EJ21" s="104" t="str">
        <f>IF(EK21="","",EG$3)</f>
        <v/>
      </c>
      <c r="EK21" s="105" t="str">
        <f>IF(ER21="","",IF(ISNUMBER(SEARCH(":",ER21)),MID(ER21,FIND(":",ER21)+2,FIND("(",ER21)-FIND(":",ER21)-3),LEFT(ER21,FIND("(",ER21)-2)))</f>
        <v/>
      </c>
      <c r="EL21" s="106" t="str">
        <f>IF(ER21="","",MID(ER21,FIND("(",ER21)+1,4))</f>
        <v/>
      </c>
      <c r="EM21" s="107" t="str">
        <f>IF(ISNUMBER(SEARCH("*female*",ER21)),"female",IF(ISNUMBER(SEARCH("*male*",ER21)),"male",""))</f>
        <v/>
      </c>
      <c r="EN21" s="108" t="str">
        <f>IF(ER21="","",IF(ISERROR(MID(ER21,FIND("male,",ER21)+6,(FIND(")",ER21)-(FIND("male,",ER21)+6))))=TRUE,"missing/error",MID(ER21,FIND("male,",ER21)+6,(FIND(")",ER21)-(FIND("male,",ER21)+6)))))</f>
        <v/>
      </c>
      <c r="EO21" s="109" t="str">
        <f>IF(EK21="","",(MID(EK21,(SEARCH("^^",SUBSTITUTE(EK21," ","^^",LEN(EK21)-LEN(SUBSTITUTE(EK21," ","")))))+1,99)&amp;"_"&amp;LEFT(EK21,FIND(" ",EK21)-1)&amp;"_"&amp;EL21))</f>
        <v/>
      </c>
      <c r="EQ21" s="101"/>
      <c r="ER21" s="101"/>
      <c r="ES21" s="102" t="str">
        <f>IF(EW21="","",ES$3)</f>
        <v/>
      </c>
      <c r="ET21" s="103" t="str">
        <f>IF(EW21="","",ES$1)</f>
        <v/>
      </c>
      <c r="EU21" s="104" t="str">
        <f>IF(EW21="","",ES$2)</f>
        <v/>
      </c>
      <c r="EV21" s="104" t="str">
        <f>IF(EW21="","",ES$3)</f>
        <v/>
      </c>
      <c r="EW21" s="105" t="str">
        <f>IF(FD21="","",IF(ISNUMBER(SEARCH(":",FD21)),MID(FD21,FIND(":",FD21)+2,FIND("(",FD21)-FIND(":",FD21)-3),LEFT(FD21,FIND("(",FD21)-2)))</f>
        <v/>
      </c>
      <c r="EX21" s="106" t="str">
        <f>IF(FD21="","",MID(FD21,FIND("(",FD21)+1,4))</f>
        <v/>
      </c>
      <c r="EY21" s="107" t="str">
        <f>IF(ISNUMBER(SEARCH("*female*",FD21)),"female",IF(ISNUMBER(SEARCH("*male*",FD21)),"male",""))</f>
        <v/>
      </c>
      <c r="EZ21" s="108" t="str">
        <f>IF(FD21="","",IF(ISERROR(MID(FD21,FIND("male,",FD21)+6,(FIND(")",FD21)-(FIND("male,",FD21)+6))))=TRUE,"missing/error",MID(FD21,FIND("male,",FD21)+6,(FIND(")",FD21)-(FIND("male,",FD21)+6)))))</f>
        <v/>
      </c>
      <c r="FA21" s="109" t="str">
        <f>IF(EW21="","",(MID(EW21,(SEARCH("^^",SUBSTITUTE(EW21," ","^^",LEN(EW21)-LEN(SUBSTITUTE(EW21," ","")))))+1,99)&amp;"_"&amp;LEFT(EW21,FIND(" ",EW21)-1)&amp;"_"&amp;EX21))</f>
        <v/>
      </c>
      <c r="FC21" s="101"/>
      <c r="FD21" s="101"/>
      <c r="FE21" s="102" t="str">
        <f>IF(FI21="","",FE$3)</f>
        <v/>
      </c>
      <c r="FF21" s="103" t="str">
        <f>IF(FI21="","",FE$1)</f>
        <v/>
      </c>
      <c r="FG21" s="104" t="str">
        <f>IF(FI21="","",FE$2)</f>
        <v/>
      </c>
      <c r="FH21" s="104" t="str">
        <f>IF(FI21="","",FE$3)</f>
        <v/>
      </c>
      <c r="FI21" s="105" t="str">
        <f>IF(FP21="","",IF(ISNUMBER(SEARCH(":",FP21)),MID(FP21,FIND(":",FP21)+2,FIND("(",FP21)-FIND(":",FP21)-3),LEFT(FP21,FIND("(",FP21)-2)))</f>
        <v/>
      </c>
      <c r="FJ21" s="106" t="str">
        <f>IF(FP21="","",MID(FP21,FIND("(",FP21)+1,4))</f>
        <v/>
      </c>
      <c r="FK21" s="107" t="str">
        <f>IF(ISNUMBER(SEARCH("*female*",FP21)),"female",IF(ISNUMBER(SEARCH("*male*",FP21)),"male",""))</f>
        <v/>
      </c>
      <c r="FL21" s="108" t="str">
        <f>IF(FP21="","",IF(ISERROR(MID(FP21,FIND("male,",FP21)+6,(FIND(")",FP21)-(FIND("male,",FP21)+6))))=TRUE,"missing/error",MID(FP21,FIND("male,",FP21)+6,(FIND(")",FP21)-(FIND("male,",FP21)+6)))))</f>
        <v/>
      </c>
      <c r="FM21" s="109" t="str">
        <f>IF(FI21="","",(MID(FI21,(SEARCH("^^",SUBSTITUTE(FI21," ","^^",LEN(FI21)-LEN(SUBSTITUTE(FI21," ","")))))+1,99)&amp;"_"&amp;LEFT(FI21,FIND(" ",FI21)-1)&amp;"_"&amp;FJ21))</f>
        <v/>
      </c>
      <c r="FO21" s="101"/>
      <c r="FP21" s="101"/>
      <c r="FQ21" s="102" t="str">
        <f>IF(FU21="","",#REF!)</f>
        <v/>
      </c>
      <c r="FR21" s="103" t="str">
        <f>IF(FU21="","",FQ$1)</f>
        <v/>
      </c>
      <c r="FS21" s="104" t="str">
        <f>IF(FU21="","",FQ$2)</f>
        <v/>
      </c>
      <c r="FT21" s="104" t="str">
        <f>IF(FU21="","",FQ$3)</f>
        <v/>
      </c>
      <c r="FU21" s="105" t="str">
        <f>IF(GB21="","",IF(ISNUMBER(SEARCH(":",GB21)),MID(GB21,FIND(":",GB21)+2,FIND("(",GB21)-FIND(":",GB21)-3),LEFT(GB21,FIND("(",GB21)-2)))</f>
        <v/>
      </c>
      <c r="FV21" s="106" t="str">
        <f>IF(GB21="","",MID(GB21,FIND("(",GB21)+1,4))</f>
        <v/>
      </c>
      <c r="FW21" s="107" t="str">
        <f>IF(ISNUMBER(SEARCH("*female*",GB21)),"female",IF(ISNUMBER(SEARCH("*male*",GB21)),"male",""))</f>
        <v/>
      </c>
      <c r="FX21" s="108" t="str">
        <f>IF(GB21="","",IF(ISERROR(MID(GB21,FIND("male,",GB21)+6,(FIND(")",GB21)-(FIND("male,",GB21)+6))))=TRUE,"missing/error",MID(GB21,FIND("male,",GB21)+6,(FIND(")",GB21)-(FIND("male,",GB21)+6)))))</f>
        <v/>
      </c>
      <c r="FY21" s="109" t="str">
        <f>IF(FU21="","",(MID(FU21,(SEARCH("^^",SUBSTITUTE(FU21," ","^^",LEN(FU21)-LEN(SUBSTITUTE(FU21," ","")))))+1,99)&amp;"_"&amp;LEFT(FU21,FIND(" ",FU21)-1)&amp;"_"&amp;FV21))</f>
        <v/>
      </c>
      <c r="GA21" s="101"/>
      <c r="GB21" s="101"/>
      <c r="GC21" s="102" t="str">
        <f>IF(GG21="","",GC$3)</f>
        <v/>
      </c>
      <c r="GD21" s="103" t="str">
        <f>IF(GG21="","",GC$1)</f>
        <v/>
      </c>
      <c r="GE21" s="104" t="str">
        <f>IF(GG21="","",GC$2)</f>
        <v/>
      </c>
      <c r="GF21" s="104" t="str">
        <f>IF(GG21="","",GC$3)</f>
        <v/>
      </c>
      <c r="GG21" s="105" t="str">
        <f>IF(GN21="","",IF(ISNUMBER(SEARCH(":",GN21)),MID(GN21,FIND(":",GN21)+2,FIND("(",GN21)-FIND(":",GN21)-3),LEFT(GN21,FIND("(",GN21)-2)))</f>
        <v/>
      </c>
      <c r="GH21" s="106" t="str">
        <f>IF(GN21="","",MID(GN21,FIND("(",GN21)+1,4))</f>
        <v/>
      </c>
      <c r="GI21" s="107" t="str">
        <f>IF(ISNUMBER(SEARCH("*female*",GN21)),"female",IF(ISNUMBER(SEARCH("*male*",GN21)),"male",""))</f>
        <v/>
      </c>
      <c r="GJ21" s="108" t="str">
        <f>IF(GN21="","",IF(ISERROR(MID(GN21,FIND("male,",GN21)+6,(FIND(")",GN21)-(FIND("male,",GN21)+6))))=TRUE,"missing/error",MID(GN21,FIND("male,",GN21)+6,(FIND(")",GN21)-(FIND("male,",GN21)+6)))))</f>
        <v/>
      </c>
      <c r="GK21" s="109" t="str">
        <f>IF(GG21="","",(MID(GG21,(SEARCH("^^",SUBSTITUTE(GG21," ","^^",LEN(GG21)-LEN(SUBSTITUTE(GG21," ","")))))+1,99)&amp;"_"&amp;LEFT(GG21,FIND(" ",GG21)-1)&amp;"_"&amp;GH21))</f>
        <v/>
      </c>
      <c r="GM21" s="101"/>
      <c r="GN21" s="101"/>
      <c r="GO21" s="102" t="str">
        <f>IF(GS21="","",GO$3)</f>
        <v/>
      </c>
      <c r="GP21" s="103" t="str">
        <f>IF(GS21="","",GO$1)</f>
        <v/>
      </c>
      <c r="GQ21" s="104" t="str">
        <f>IF(GS21="","",GO$2)</f>
        <v/>
      </c>
      <c r="GR21" s="104" t="str">
        <f>IF(GS21="","",GO$3)</f>
        <v/>
      </c>
      <c r="GS21" s="105" t="str">
        <f>IF(GZ21="","",IF(ISNUMBER(SEARCH(":",GZ21)),MID(GZ21,FIND(":",GZ21)+2,FIND("(",GZ21)-FIND(":",GZ21)-3),LEFT(GZ21,FIND("(",GZ21)-2)))</f>
        <v/>
      </c>
      <c r="GT21" s="106" t="str">
        <f>IF(GZ21="","",MID(GZ21,FIND("(",GZ21)+1,4))</f>
        <v/>
      </c>
      <c r="GU21" s="107" t="str">
        <f>IF(ISNUMBER(SEARCH("*female*",GZ21)),"female",IF(ISNUMBER(SEARCH("*male*",GZ21)),"male",""))</f>
        <v/>
      </c>
      <c r="GV21" s="108" t="str">
        <f>IF(GZ21="","",IF(ISERROR(MID(GZ21,FIND("male,",GZ21)+6,(FIND(")",GZ21)-(FIND("male,",GZ21)+6))))=TRUE,"missing/error",MID(GZ21,FIND("male,",GZ21)+6,(FIND(")",GZ21)-(FIND("male,",GZ21)+6)))))</f>
        <v/>
      </c>
      <c r="GW21" s="109" t="str">
        <f>IF(GS21="","",(MID(GS21,(SEARCH("^^",SUBSTITUTE(GS21," ","^^",LEN(GS21)-LEN(SUBSTITUTE(GS21," ","")))))+1,99)&amp;"_"&amp;LEFT(GS21,FIND(" ",GS21)-1)&amp;"_"&amp;GT21))</f>
        <v/>
      </c>
      <c r="GY21" s="101"/>
      <c r="GZ21" s="101"/>
      <c r="HA21" s="102" t="str">
        <f>IF(HE21="","",HA$3)</f>
        <v/>
      </c>
      <c r="HB21" s="103" t="str">
        <f>IF(HE21="","",HA$1)</f>
        <v/>
      </c>
      <c r="HC21" s="104" t="str">
        <f>IF(HE21="","",HA$2)</f>
        <v/>
      </c>
      <c r="HD21" s="104" t="str">
        <f>IF(HE21="","",HA$3)</f>
        <v/>
      </c>
      <c r="HE21" s="105" t="str">
        <f>IF(HL21="","",IF(ISNUMBER(SEARCH(":",HL21)),MID(HL21,FIND(":",HL21)+2,FIND("(",HL21)-FIND(":",HL21)-3),LEFT(HL21,FIND("(",HL21)-2)))</f>
        <v/>
      </c>
      <c r="HF21" s="106" t="str">
        <f>IF(HL21="","",MID(HL21,FIND("(",HL21)+1,4))</f>
        <v/>
      </c>
      <c r="HG21" s="107" t="str">
        <f>IF(ISNUMBER(SEARCH("*female*",HL21)),"female",IF(ISNUMBER(SEARCH("*male*",HL21)),"male",""))</f>
        <v/>
      </c>
      <c r="HH21" s="108" t="str">
        <f>IF(HL21="","",IF(ISERROR(MID(HL21,FIND("male,",HL21)+6,(FIND(")",HL21)-(FIND("male,",HL21)+6))))=TRUE,"missing/error",MID(HL21,FIND("male,",HL21)+6,(FIND(")",HL21)-(FIND("male,",HL21)+6)))))</f>
        <v/>
      </c>
      <c r="HI21" s="109" t="str">
        <f>IF(HE21="","",(MID(HE21,(SEARCH("^^",SUBSTITUTE(HE21," ","^^",LEN(HE21)-LEN(SUBSTITUTE(HE21," ","")))))+1,99)&amp;"_"&amp;LEFT(HE21,FIND(" ",HE21)-1)&amp;"_"&amp;HF21))</f>
        <v/>
      </c>
      <c r="HK21" s="101"/>
      <c r="HL21" s="101" t="s">
        <v>292</v>
      </c>
      <c r="HM21" s="102" t="str">
        <f>IF(HQ21="","",HM$3)</f>
        <v/>
      </c>
      <c r="HN21" s="103" t="str">
        <f>IF(HQ21="","",HM$1)</f>
        <v/>
      </c>
      <c r="HO21" s="104" t="str">
        <f>IF(HQ21="","",HM$2)</f>
        <v/>
      </c>
      <c r="HP21" s="104" t="str">
        <f>IF(HQ21="","",HM$3)</f>
        <v/>
      </c>
      <c r="HQ21" s="105" t="str">
        <f>IF(HX21="","",IF(ISNUMBER(SEARCH(":",HX21)),MID(HX21,FIND(":",HX21)+2,FIND("(",HX21)-FIND(":",HX21)-3),LEFT(HX21,FIND("(",HX21)-2)))</f>
        <v/>
      </c>
      <c r="HR21" s="106" t="str">
        <f>IF(HX21="","",MID(HX21,FIND("(",HX21)+1,4))</f>
        <v/>
      </c>
      <c r="HS21" s="107" t="str">
        <f>IF(ISNUMBER(SEARCH("*female*",HX21)),"female",IF(ISNUMBER(SEARCH("*male*",HX21)),"male",""))</f>
        <v/>
      </c>
      <c r="HT21" s="108" t="str">
        <f>IF(HX21="","",IF(ISERROR(MID(HX21,FIND("male,",HX21)+6,(FIND(")",HX21)-(FIND("male,",HX21)+6))))=TRUE,"missing/error",MID(HX21,FIND("male,",HX21)+6,(FIND(")",HX21)-(FIND("male,",HX21)+6)))))</f>
        <v/>
      </c>
      <c r="HU21" s="109" t="str">
        <f>IF(HQ21="","",(MID(HQ21,(SEARCH("^^",SUBSTITUTE(HQ21," ","^^",LEN(HQ21)-LEN(SUBSTITUTE(HQ21," ","")))))+1,99)&amp;"_"&amp;LEFT(HQ21,FIND(" ",HQ21)-1)&amp;"_"&amp;HR21))</f>
        <v/>
      </c>
      <c r="HW21" s="101"/>
      <c r="HX21" s="101"/>
      <c r="HY21" s="102" t="str">
        <f>IF(IC21="","",HY$3)</f>
        <v/>
      </c>
      <c r="HZ21" s="103" t="str">
        <f>IF(IC21="","",HY$1)</f>
        <v/>
      </c>
      <c r="IA21" s="104" t="str">
        <f>IF(IC21="","",HY$2)</f>
        <v/>
      </c>
      <c r="IB21" s="104" t="str">
        <f>IF(IC21="","",HY$3)</f>
        <v/>
      </c>
      <c r="IC21" s="105" t="str">
        <f>IF(IJ21="","",IF(ISNUMBER(SEARCH(":",IJ21)),MID(IJ21,FIND(":",IJ21)+2,FIND("(",IJ21)-FIND(":",IJ21)-3),LEFT(IJ21,FIND("(",IJ21)-2)))</f>
        <v/>
      </c>
      <c r="ID21" s="106" t="str">
        <f>IF(IJ21="","",MID(IJ21,FIND("(",IJ21)+1,4))</f>
        <v/>
      </c>
      <c r="IE21" s="107" t="str">
        <f>IF(ISNUMBER(SEARCH("*female*",IJ21)),"female",IF(ISNUMBER(SEARCH("*male*",IJ21)),"male",""))</f>
        <v/>
      </c>
      <c r="IF21" s="108" t="str">
        <f>IF(IJ21="","",IF(ISERROR(MID(IJ21,FIND("male,",IJ21)+6,(FIND(")",IJ21)-(FIND("male,",IJ21)+6))))=TRUE,"missing/error",MID(IJ21,FIND("male,",IJ21)+6,(FIND(")",IJ21)-(FIND("male,",IJ21)+6)))))</f>
        <v/>
      </c>
      <c r="IG21" s="109" t="str">
        <f>IF(IC21="","",(MID(IC21,(SEARCH("^^",SUBSTITUTE(IC21," ","^^",LEN(IC21)-LEN(SUBSTITUTE(IC21," ","")))))+1,99)&amp;"_"&amp;LEFT(IC21,FIND(" ",IC21)-1)&amp;"_"&amp;ID21))</f>
        <v/>
      </c>
      <c r="II21" s="101"/>
      <c r="IJ21" s="101"/>
      <c r="IK21" s="102" t="str">
        <f>IF(IO21="","",IK$3)</f>
        <v/>
      </c>
      <c r="IL21" s="103" t="str">
        <f>IF(IO21="","",IK$1)</f>
        <v/>
      </c>
      <c r="IM21" s="104" t="str">
        <f>IF(IO21="","",IK$2)</f>
        <v/>
      </c>
      <c r="IN21" s="104" t="str">
        <f>IF(IO21="","",IK$3)</f>
        <v/>
      </c>
      <c r="IO21" s="105" t="str">
        <f>IF(IV21="","",IF(ISNUMBER(SEARCH(":",IV21)),MID(IV21,FIND(":",IV21)+2,FIND("(",IV21)-FIND(":",IV21)-3),LEFT(IV21,FIND("(",IV21)-2)))</f>
        <v/>
      </c>
      <c r="IP21" s="106" t="str">
        <f>IF(IV21="","",MID(IV21,FIND("(",IV21)+1,4))</f>
        <v/>
      </c>
      <c r="IQ21" s="107" t="str">
        <f>IF(ISNUMBER(SEARCH("*female*",IV21)),"female",IF(ISNUMBER(SEARCH("*male*",IV21)),"male",""))</f>
        <v/>
      </c>
      <c r="IR21" s="108" t="str">
        <f>IF(IV21="","",IF(ISERROR(MID(IV21,FIND("male,",IV21)+6,(FIND(")",IV21)-(FIND("male,",IV21)+6))))=TRUE,"missing/error",MID(IV21,FIND("male,",IV21)+6,(FIND(")",IV21)-(FIND("male,",IV21)+6)))))</f>
        <v/>
      </c>
      <c r="IS21" s="109" t="str">
        <f>IF(IO21="","",(MID(IO21,(SEARCH("^^",SUBSTITUTE(IO21," ","^^",LEN(IO21)-LEN(SUBSTITUTE(IO21," ","")))))+1,99)&amp;"_"&amp;LEFT(IO21,FIND(" ",IO21)-1)&amp;"_"&amp;IP21))</f>
        <v/>
      </c>
      <c r="IU21" s="101"/>
      <c r="IV21" s="101"/>
      <c r="IW21" s="102" t="str">
        <f>IF(JA21="","",IW$3)</f>
        <v/>
      </c>
      <c r="IX21" s="103" t="str">
        <f>IF(JA21="","",IW$1)</f>
        <v/>
      </c>
      <c r="IY21" s="104" t="str">
        <f>IF(JA21="","",IW$2)</f>
        <v/>
      </c>
      <c r="IZ21" s="104" t="str">
        <f>IF(JA21="","",IW$3)</f>
        <v/>
      </c>
      <c r="JA21" s="105" t="str">
        <f>IF(JH21="","",IF(ISNUMBER(SEARCH(":",JH21)),MID(JH21,FIND(":",JH21)+2,FIND("(",JH21)-FIND(":",JH21)-3),LEFT(JH21,FIND("(",JH21)-2)))</f>
        <v/>
      </c>
      <c r="JB21" s="106" t="str">
        <f>IF(JH21="","",MID(JH21,FIND("(",JH21)+1,4))</f>
        <v/>
      </c>
      <c r="JC21" s="107" t="str">
        <f>IF(ISNUMBER(SEARCH("*female*",JH21)),"female",IF(ISNUMBER(SEARCH("*male*",JH21)),"male",""))</f>
        <v/>
      </c>
      <c r="JD21" s="108" t="str">
        <f>IF(JH21="","",IF(ISERROR(MID(JH21,FIND("male,",JH21)+6,(FIND(")",JH21)-(FIND("male,",JH21)+6))))=TRUE,"missing/error",MID(JH21,FIND("male,",JH21)+6,(FIND(")",JH21)-(FIND("male,",JH21)+6)))))</f>
        <v/>
      </c>
      <c r="JE21" s="109" t="str">
        <f>IF(JA21="","",(MID(JA21,(SEARCH("^^",SUBSTITUTE(JA21," ","^^",LEN(JA21)-LEN(SUBSTITUTE(JA21," ","")))))+1,99)&amp;"_"&amp;LEFT(JA21,FIND(" ",JA21)-1)&amp;"_"&amp;JB21))</f>
        <v/>
      </c>
      <c r="JG21" s="101"/>
      <c r="JH21" s="101"/>
      <c r="JI21" s="102" t="str">
        <f>IF(JM21="","",JI$3)</f>
        <v/>
      </c>
      <c r="JJ21" s="103" t="str">
        <f>IF(JM21="","",JI$1)</f>
        <v/>
      </c>
      <c r="JK21" s="104" t="str">
        <f>IF(JM21="","",JI$2)</f>
        <v/>
      </c>
      <c r="JL21" s="104" t="str">
        <f>IF(JM21="","",JI$3)</f>
        <v/>
      </c>
      <c r="JM21" s="105" t="str">
        <f>IF(JT21="","",IF(ISNUMBER(SEARCH(":",JT21)),MID(JT21,FIND(":",JT21)+2,FIND("(",JT21)-FIND(":",JT21)-3),LEFT(JT21,FIND("(",JT21)-2)))</f>
        <v/>
      </c>
      <c r="JN21" s="106" t="str">
        <f>IF(JT21="","",MID(JT21,FIND("(",JT21)+1,4))</f>
        <v/>
      </c>
      <c r="JO21" s="107" t="str">
        <f>IF(ISNUMBER(SEARCH("*female*",JT21)),"female",IF(ISNUMBER(SEARCH("*male*",JT21)),"male",""))</f>
        <v/>
      </c>
      <c r="JP21" s="108" t="str">
        <f>IF(JT21="","",IF(ISERROR(MID(JT21,FIND("male,",JT21)+6,(FIND(")",JT21)-(FIND("male,",JT21)+6))))=TRUE,"missing/error",MID(JT21,FIND("male,",JT21)+6,(FIND(")",JT21)-(FIND("male,",JT21)+6)))))</f>
        <v/>
      </c>
      <c r="JQ21" s="109" t="str">
        <f>IF(JM21="","",(MID(JM21,(SEARCH("^^",SUBSTITUTE(JM21," ","^^",LEN(JM21)-LEN(SUBSTITUTE(JM21," ","")))))+1,99)&amp;"_"&amp;LEFT(JM21,FIND(" ",JM21)-1)&amp;"_"&amp;JN21))</f>
        <v/>
      </c>
      <c r="JS21" s="101"/>
      <c r="JT21" s="101"/>
      <c r="JU21" s="102" t="str">
        <f>IF(JY21="","",JU$3)</f>
        <v/>
      </c>
      <c r="JV21" s="103" t="str">
        <f>IF(JY21="","",JU$1)</f>
        <v/>
      </c>
      <c r="JW21" s="104" t="str">
        <f>IF(JY21="","",JU$2)</f>
        <v/>
      </c>
      <c r="JX21" s="104" t="str">
        <f>IF(JY21="","",JU$3)</f>
        <v/>
      </c>
      <c r="JY21" s="105" t="str">
        <f>IF(KF21="","",IF(ISNUMBER(SEARCH(":",KF21)),MID(KF21,FIND(":",KF21)+2,FIND("(",KF21)-FIND(":",KF21)-3),LEFT(KF21,FIND("(",KF21)-2)))</f>
        <v/>
      </c>
      <c r="JZ21" s="106" t="str">
        <f>IF(KF21="","",MID(KF21,FIND("(",KF21)+1,4))</f>
        <v/>
      </c>
      <c r="KA21" s="107" t="str">
        <f>IF(ISNUMBER(SEARCH("*female*",KF21)),"female",IF(ISNUMBER(SEARCH("*male*",KF21)),"male",""))</f>
        <v/>
      </c>
      <c r="KB21" s="108" t="str">
        <f>IF(KF21="","",IF(ISERROR(MID(KF21,FIND("male,",KF21)+6,(FIND(")",KF21)-(FIND("male,",KF21)+6))))=TRUE,"missing/error",MID(KF21,FIND("male,",KF21)+6,(FIND(")",KF21)-(FIND("male,",KF21)+6)))))</f>
        <v/>
      </c>
      <c r="KC21" s="109" t="str">
        <f>IF(JY21="","",(MID(JY21,(SEARCH("^^",SUBSTITUTE(JY21," ","^^",LEN(JY21)-LEN(SUBSTITUTE(JY21," ","")))))+1,99)&amp;"_"&amp;LEFT(JY21,FIND(" ",JY21)-1)&amp;"_"&amp;JZ21))</f>
        <v/>
      </c>
      <c r="KE21" s="101"/>
      <c r="KF21" s="101"/>
    </row>
    <row r="22" spans="1:292" ht="13.5" customHeight="1">
      <c r="A22" s="20"/>
      <c r="B22" s="101" t="s">
        <v>656</v>
      </c>
      <c r="C22" s="2" t="s">
        <v>657</v>
      </c>
      <c r="D22" s="154"/>
      <c r="E22" s="102" t="s">
        <v>292</v>
      </c>
      <c r="F22" s="103" t="s">
        <v>292</v>
      </c>
      <c r="G22" s="104"/>
      <c r="H22" s="104" t="s">
        <v>292</v>
      </c>
      <c r="I22" s="105"/>
      <c r="J22" s="106"/>
      <c r="K22" s="107"/>
      <c r="L22" s="108"/>
      <c r="M22" s="109" t="s">
        <v>292</v>
      </c>
      <c r="O22" s="101"/>
      <c r="P22" s="154"/>
      <c r="Q22" s="102" t="s">
        <v>292</v>
      </c>
      <c r="R22" s="103" t="s">
        <v>292</v>
      </c>
      <c r="S22" s="104"/>
      <c r="T22" s="104" t="s">
        <v>292</v>
      </c>
      <c r="U22" s="105"/>
      <c r="V22" s="106"/>
      <c r="W22" s="107"/>
      <c r="X22" s="108"/>
      <c r="Y22" s="109" t="s">
        <v>292</v>
      </c>
      <c r="AA22" s="101"/>
      <c r="AB22" s="101"/>
      <c r="AC22" s="102" t="s">
        <v>292</v>
      </c>
      <c r="AD22" s="103" t="s">
        <v>292</v>
      </c>
      <c r="AE22" s="104"/>
      <c r="AF22" s="104" t="s">
        <v>292</v>
      </c>
      <c r="AG22" s="105"/>
      <c r="AH22" s="106"/>
      <c r="AI22" s="107"/>
      <c r="AJ22" s="108"/>
      <c r="AK22" s="109" t="s">
        <v>292</v>
      </c>
      <c r="AM22" s="101"/>
      <c r="AN22" s="101"/>
      <c r="AO22" s="102" t="s">
        <v>292</v>
      </c>
      <c r="AP22" s="103" t="s">
        <v>292</v>
      </c>
      <c r="AQ22" s="104"/>
      <c r="AR22" s="104" t="s">
        <v>292</v>
      </c>
      <c r="AS22" s="105"/>
      <c r="AT22" s="106"/>
      <c r="AU22" s="107"/>
      <c r="AV22" s="108"/>
      <c r="AW22" s="109" t="s">
        <v>292</v>
      </c>
      <c r="AY22" s="101"/>
      <c r="AZ22" s="101"/>
      <c r="BA22" s="102" t="s">
        <v>292</v>
      </c>
      <c r="BB22" s="103" t="s">
        <v>292</v>
      </c>
      <c r="BC22" s="104"/>
      <c r="BD22" s="104" t="s">
        <v>292</v>
      </c>
      <c r="BE22" s="105"/>
      <c r="BF22" s="106"/>
      <c r="BG22" s="107"/>
      <c r="BH22" s="108"/>
      <c r="BI22" s="109" t="s">
        <v>292</v>
      </c>
      <c r="BK22" s="101"/>
      <c r="BL22" s="101"/>
      <c r="BM22" s="102" t="s">
        <v>292</v>
      </c>
      <c r="BN22" s="103" t="s">
        <v>292</v>
      </c>
      <c r="BO22" s="104"/>
      <c r="BP22" s="104" t="s">
        <v>292</v>
      </c>
      <c r="BQ22" s="105"/>
      <c r="BR22" s="106"/>
      <c r="BS22" s="107"/>
      <c r="BT22" s="108"/>
      <c r="BU22" s="109" t="s">
        <v>292</v>
      </c>
      <c r="BW22" s="101"/>
      <c r="BX22" s="101"/>
      <c r="BY22" s="102">
        <v>40465</v>
      </c>
      <c r="BZ22" s="103" t="s">
        <v>427</v>
      </c>
      <c r="CA22" s="104">
        <v>39135</v>
      </c>
      <c r="CB22" s="104">
        <v>39766</v>
      </c>
      <c r="CC22" s="105" t="s">
        <v>658</v>
      </c>
      <c r="CD22" s="106">
        <v>1949</v>
      </c>
      <c r="CE22" s="107" t="s">
        <v>457</v>
      </c>
      <c r="CF22" s="108" t="s">
        <v>299</v>
      </c>
      <c r="CG22" s="109" t="s">
        <v>659</v>
      </c>
      <c r="CI22" s="101" t="s">
        <v>474</v>
      </c>
      <c r="CJ22" s="101"/>
      <c r="CK22" s="102" t="s">
        <v>292</v>
      </c>
      <c r="CL22" s="103" t="s">
        <v>292</v>
      </c>
      <c r="CM22" s="104" t="s">
        <v>292</v>
      </c>
      <c r="CN22" s="104" t="s">
        <v>292</v>
      </c>
      <c r="CO22" s="105" t="s">
        <v>292</v>
      </c>
      <c r="CP22" s="106" t="s">
        <v>292</v>
      </c>
      <c r="CQ22" s="107" t="s">
        <v>292</v>
      </c>
      <c r="CR22" s="108" t="s">
        <v>292</v>
      </c>
      <c r="CS22" s="109" t="s">
        <v>292</v>
      </c>
      <c r="CT22" s="2" t="s">
        <v>292</v>
      </c>
      <c r="CU22" s="101"/>
      <c r="CV22" s="101"/>
      <c r="CW22" s="102" t="s">
        <v>292</v>
      </c>
      <c r="CX22" s="103" t="s">
        <v>292</v>
      </c>
      <c r="CY22" s="104" t="s">
        <v>292</v>
      </c>
      <c r="CZ22" s="104" t="s">
        <v>292</v>
      </c>
      <c r="DA22" s="105" t="s">
        <v>292</v>
      </c>
      <c r="DB22" s="106" t="s">
        <v>292</v>
      </c>
      <c r="DC22" s="107" t="s">
        <v>292</v>
      </c>
      <c r="DD22" s="108" t="s">
        <v>292</v>
      </c>
      <c r="DE22" s="109" t="s">
        <v>292</v>
      </c>
      <c r="DF22" s="2" t="s">
        <v>292</v>
      </c>
      <c r="DG22" s="101"/>
      <c r="DH22" s="101"/>
      <c r="DI22" s="102" t="str">
        <f>IF(DM22="","",DI$3)</f>
        <v/>
      </c>
      <c r="DJ22" s="103" t="str">
        <f>IF(DM22="","",DI$1)</f>
        <v/>
      </c>
      <c r="DK22" s="104" t="str">
        <f>IF(DM22="","",DI$2)</f>
        <v/>
      </c>
      <c r="DL22" s="104" t="str">
        <f>IF(DM22="","",DI$3)</f>
        <v/>
      </c>
      <c r="DM22" s="105" t="str">
        <f>IF(DT22="","",IF(ISNUMBER(SEARCH(":",DT22)),MID(DT22,FIND(":",DT22)+2,FIND("(",DT22)-FIND(":",DT22)-3),LEFT(DT22,FIND("(",DT22)-2)))</f>
        <v/>
      </c>
      <c r="DN22" s="106" t="str">
        <f>IF(DT22="","",MID(DT22,FIND("(",DT22)+1,4))</f>
        <v/>
      </c>
      <c r="DO22" s="107" t="str">
        <f>IF(ISNUMBER(SEARCH("*female*",DT22)),"female",IF(ISNUMBER(SEARCH("*male*",DT22)),"male",""))</f>
        <v/>
      </c>
      <c r="DP22" s="108" t="str">
        <f>IF(DT22="","",IF(ISERROR(MID(DT22,FIND("male,",DT22)+6,(FIND(")",DT22)-(FIND("male,",DT22)+6))))=TRUE,"missing/error",MID(DT22,FIND("male,",DT22)+6,(FIND(")",DT22)-(FIND("male,",DT22)+6)))))</f>
        <v/>
      </c>
      <c r="DQ22" s="109" t="str">
        <f>IF(DM22="","",(MID(DM22,(SEARCH("^^",SUBSTITUTE(DM22," ","^^",LEN(DM22)-LEN(SUBSTITUTE(DM22," ","")))))+1,99)&amp;"_"&amp;LEFT(DM22,FIND(" ",DM22)-1)&amp;"_"&amp;DN22))</f>
        <v/>
      </c>
      <c r="DS22" s="101"/>
      <c r="DT22" s="101"/>
      <c r="DU22" s="102" t="str">
        <f>IF(DY22="","",DU$3)</f>
        <v/>
      </c>
      <c r="DV22" s="103" t="str">
        <f>IF(DY22="","",DU$1)</f>
        <v/>
      </c>
      <c r="DW22" s="104" t="str">
        <f>IF(DY22="","",DU$2)</f>
        <v/>
      </c>
      <c r="DX22" s="104" t="str">
        <f>IF(DY22="","",DU$3)</f>
        <v/>
      </c>
      <c r="DY22" s="105" t="str">
        <f>IF(EF22="","",IF(ISNUMBER(SEARCH(":",EF22)),MID(EF22,FIND(":",EF22)+2,FIND("(",EF22)-FIND(":",EF22)-3),LEFT(EF22,FIND("(",EF22)-2)))</f>
        <v/>
      </c>
      <c r="DZ22" s="106" t="str">
        <f>IF(EF22="","",MID(EF22,FIND("(",EF22)+1,4))</f>
        <v/>
      </c>
      <c r="EA22" s="107" t="str">
        <f>IF(ISNUMBER(SEARCH("*female*",EF22)),"female",IF(ISNUMBER(SEARCH("*male*",EF22)),"male",""))</f>
        <v/>
      </c>
      <c r="EB22" s="108" t="str">
        <f>IF(EF22="","",IF(ISERROR(MID(EF22,FIND("male,",EF22)+6,(FIND(")",EF22)-(FIND("male,",EF22)+6))))=TRUE,"missing/error",MID(EF22,FIND("male,",EF22)+6,(FIND(")",EF22)-(FIND("male,",EF22)+6)))))</f>
        <v/>
      </c>
      <c r="EC22" s="109" t="str">
        <f>IF(DY22="","",(MID(DY22,(SEARCH("^^",SUBSTITUTE(DY22," ","^^",LEN(DY22)-LEN(SUBSTITUTE(DY22," ","")))))+1,99)&amp;"_"&amp;LEFT(DY22,FIND(" ",DY22)-1)&amp;"_"&amp;DZ22))</f>
        <v/>
      </c>
      <c r="EE22" s="101"/>
      <c r="EF22" s="101"/>
      <c r="EG22" s="102" t="str">
        <f>IF(EK22="","",EG$3)</f>
        <v/>
      </c>
      <c r="EH22" s="103" t="str">
        <f>IF(EK22="","",EG$1)</f>
        <v/>
      </c>
      <c r="EI22" s="104" t="str">
        <f>IF(EK22="","",EG$2)</f>
        <v/>
      </c>
      <c r="EJ22" s="104" t="str">
        <f>IF(EK22="","",EG$3)</f>
        <v/>
      </c>
      <c r="EK22" s="105" t="str">
        <f>IF(ER22="","",IF(ISNUMBER(SEARCH(":",ER22)),MID(ER22,FIND(":",ER22)+2,FIND("(",ER22)-FIND(":",ER22)-3),LEFT(ER22,FIND("(",ER22)-2)))</f>
        <v/>
      </c>
      <c r="EL22" s="106" t="str">
        <f>IF(ER22="","",MID(ER22,FIND("(",ER22)+1,4))</f>
        <v/>
      </c>
      <c r="EM22" s="107" t="str">
        <f>IF(ISNUMBER(SEARCH("*female*",ER22)),"female",IF(ISNUMBER(SEARCH("*male*",ER22)),"male",""))</f>
        <v/>
      </c>
      <c r="EN22" s="108" t="str">
        <f>IF(ER22="","",IF(ISERROR(MID(ER22,FIND("male,",ER22)+6,(FIND(")",ER22)-(FIND("male,",ER22)+6))))=TRUE,"missing/error",MID(ER22,FIND("male,",ER22)+6,(FIND(")",ER22)-(FIND("male,",ER22)+6)))))</f>
        <v/>
      </c>
      <c r="EO22" s="109" t="str">
        <f>IF(EK22="","",(MID(EK22,(SEARCH("^^",SUBSTITUTE(EK22," ","^^",LEN(EK22)-LEN(SUBSTITUTE(EK22," ","")))))+1,99)&amp;"_"&amp;LEFT(EK22,FIND(" ",EK22)-1)&amp;"_"&amp;EL22))</f>
        <v/>
      </c>
      <c r="EQ22" s="101"/>
      <c r="ER22" s="101"/>
      <c r="ES22" s="102" t="str">
        <f>IF(EW22="","",ES$3)</f>
        <v/>
      </c>
      <c r="ET22" s="103" t="str">
        <f>IF(EW22="","",ES$1)</f>
        <v/>
      </c>
      <c r="EU22" s="104" t="str">
        <f>IF(EW22="","",ES$2)</f>
        <v/>
      </c>
      <c r="EV22" s="104" t="str">
        <f>IF(EW22="","",ES$3)</f>
        <v/>
      </c>
      <c r="EW22" s="105" t="str">
        <f>IF(FD22="","",IF(ISNUMBER(SEARCH(":",FD22)),MID(FD22,FIND(":",FD22)+2,FIND("(",FD22)-FIND(":",FD22)-3),LEFT(FD22,FIND("(",FD22)-2)))</f>
        <v/>
      </c>
      <c r="EX22" s="106" t="str">
        <f>IF(FD22="","",MID(FD22,FIND("(",FD22)+1,4))</f>
        <v/>
      </c>
      <c r="EY22" s="107" t="str">
        <f>IF(ISNUMBER(SEARCH("*female*",FD22)),"female",IF(ISNUMBER(SEARCH("*male*",FD22)),"male",""))</f>
        <v/>
      </c>
      <c r="EZ22" s="108" t="str">
        <f>IF(FD22="","",IF(ISERROR(MID(FD22,FIND("male,",FD22)+6,(FIND(")",FD22)-(FIND("male,",FD22)+6))))=TRUE,"missing/error",MID(FD22,FIND("male,",FD22)+6,(FIND(")",FD22)-(FIND("male,",FD22)+6)))))</f>
        <v/>
      </c>
      <c r="FA22" s="109" t="str">
        <f>IF(EW22="","",(MID(EW22,(SEARCH("^^",SUBSTITUTE(EW22," ","^^",LEN(EW22)-LEN(SUBSTITUTE(EW22," ","")))))+1,99)&amp;"_"&amp;LEFT(EW22,FIND(" ",EW22)-1)&amp;"_"&amp;EX22))</f>
        <v/>
      </c>
      <c r="FC22" s="101"/>
      <c r="FD22" s="101"/>
      <c r="FE22" s="102" t="str">
        <f>IF(FI22="","",FE$3)</f>
        <v/>
      </c>
      <c r="FF22" s="103" t="str">
        <f>IF(FI22="","",FE$1)</f>
        <v/>
      </c>
      <c r="FG22" s="104" t="str">
        <f>IF(FI22="","",FE$2)</f>
        <v/>
      </c>
      <c r="FH22" s="104" t="str">
        <f>IF(FI22="","",FE$3)</f>
        <v/>
      </c>
      <c r="FI22" s="105" t="str">
        <f>IF(FP22="","",IF(ISNUMBER(SEARCH(":",FP22)),MID(FP22,FIND(":",FP22)+2,FIND("(",FP22)-FIND(":",FP22)-3),LEFT(FP22,FIND("(",FP22)-2)))</f>
        <v/>
      </c>
      <c r="FJ22" s="106" t="str">
        <f>IF(FP22="","",MID(FP22,FIND("(",FP22)+1,4))</f>
        <v/>
      </c>
      <c r="FK22" s="107" t="str">
        <f>IF(ISNUMBER(SEARCH("*female*",FP22)),"female",IF(ISNUMBER(SEARCH("*male*",FP22)),"male",""))</f>
        <v/>
      </c>
      <c r="FL22" s="108" t="str">
        <f>IF(FP22="","",IF(ISERROR(MID(FP22,FIND("male,",FP22)+6,(FIND(")",FP22)-(FIND("male,",FP22)+6))))=TRUE,"missing/error",MID(FP22,FIND("male,",FP22)+6,(FIND(")",FP22)-(FIND("male,",FP22)+6)))))</f>
        <v/>
      </c>
      <c r="FM22" s="109" t="str">
        <f>IF(FI22="","",(MID(FI22,(SEARCH("^^",SUBSTITUTE(FI22," ","^^",LEN(FI22)-LEN(SUBSTITUTE(FI22," ","")))))+1,99)&amp;"_"&amp;LEFT(FI22,FIND(" ",FI22)-1)&amp;"_"&amp;FJ22))</f>
        <v/>
      </c>
      <c r="FO22" s="101"/>
      <c r="FP22" s="101"/>
      <c r="FQ22" s="102" t="str">
        <f>IF(FU22="","",#REF!)</f>
        <v/>
      </c>
      <c r="FR22" s="103" t="str">
        <f>IF(FU22="","",FQ$1)</f>
        <v/>
      </c>
      <c r="FS22" s="104" t="str">
        <f>IF(FU22="","",FQ$2)</f>
        <v/>
      </c>
      <c r="FT22" s="104" t="str">
        <f>IF(FU22="","",FQ$3)</f>
        <v/>
      </c>
      <c r="FU22" s="105" t="str">
        <f>IF(GB22="","",IF(ISNUMBER(SEARCH(":",GB22)),MID(GB22,FIND(":",GB22)+2,FIND("(",GB22)-FIND(":",GB22)-3),LEFT(GB22,FIND("(",GB22)-2)))</f>
        <v/>
      </c>
      <c r="FV22" s="106" t="str">
        <f>IF(GB22="","",MID(GB22,FIND("(",GB22)+1,4))</f>
        <v/>
      </c>
      <c r="FW22" s="107" t="str">
        <f>IF(ISNUMBER(SEARCH("*female*",GB22)),"female",IF(ISNUMBER(SEARCH("*male*",GB22)),"male",""))</f>
        <v/>
      </c>
      <c r="FX22" s="108" t="str">
        <f>IF(GB22="","",IF(ISERROR(MID(GB22,FIND("male,",GB22)+6,(FIND(")",GB22)-(FIND("male,",GB22)+6))))=TRUE,"missing/error",MID(GB22,FIND("male,",GB22)+6,(FIND(")",GB22)-(FIND("male,",GB22)+6)))))</f>
        <v/>
      </c>
      <c r="FY22" s="109" t="str">
        <f>IF(FU22="","",(MID(FU22,(SEARCH("^^",SUBSTITUTE(FU22," ","^^",LEN(FU22)-LEN(SUBSTITUTE(FU22," ","")))))+1,99)&amp;"_"&amp;LEFT(FU22,FIND(" ",FU22)-1)&amp;"_"&amp;FV22))</f>
        <v/>
      </c>
      <c r="GA22" s="101"/>
      <c r="GB22" s="101"/>
      <c r="GC22" s="102" t="str">
        <f>IF(GG22="","",GC$3)</f>
        <v/>
      </c>
      <c r="GD22" s="103" t="str">
        <f>IF(GG22="","",GC$1)</f>
        <v/>
      </c>
      <c r="GE22" s="104" t="str">
        <f>IF(GG22="","",GC$2)</f>
        <v/>
      </c>
      <c r="GF22" s="104" t="str">
        <f>IF(GG22="","",GC$3)</f>
        <v/>
      </c>
      <c r="GG22" s="105" t="str">
        <f>IF(GN22="","",IF(ISNUMBER(SEARCH(":",GN22)),MID(GN22,FIND(":",GN22)+2,FIND("(",GN22)-FIND(":",GN22)-3),LEFT(GN22,FIND("(",GN22)-2)))</f>
        <v/>
      </c>
      <c r="GH22" s="106" t="str">
        <f>IF(GN22="","",MID(GN22,FIND("(",GN22)+1,4))</f>
        <v/>
      </c>
      <c r="GI22" s="107" t="str">
        <f>IF(ISNUMBER(SEARCH("*female*",GN22)),"female",IF(ISNUMBER(SEARCH("*male*",GN22)),"male",""))</f>
        <v/>
      </c>
      <c r="GJ22" s="108" t="str">
        <f>IF(GN22="","",IF(ISERROR(MID(GN22,FIND("male,",GN22)+6,(FIND(")",GN22)-(FIND("male,",GN22)+6))))=TRUE,"missing/error",MID(GN22,FIND("male,",GN22)+6,(FIND(")",GN22)-(FIND("male,",GN22)+6)))))</f>
        <v/>
      </c>
      <c r="GK22" s="109" t="str">
        <f>IF(GG22="","",(MID(GG22,(SEARCH("^^",SUBSTITUTE(GG22," ","^^",LEN(GG22)-LEN(SUBSTITUTE(GG22," ","")))))+1,99)&amp;"_"&amp;LEFT(GG22,FIND(" ",GG22)-1)&amp;"_"&amp;GH22))</f>
        <v/>
      </c>
      <c r="GM22" s="101"/>
      <c r="GN22" s="101"/>
      <c r="GO22" s="102" t="str">
        <f>IF(GS22="","",GO$3)</f>
        <v/>
      </c>
      <c r="GP22" s="103" t="str">
        <f>IF(GS22="","",GO$1)</f>
        <v/>
      </c>
      <c r="GQ22" s="104" t="str">
        <f>IF(GS22="","",GO$2)</f>
        <v/>
      </c>
      <c r="GR22" s="104" t="str">
        <f>IF(GS22="","",GO$3)</f>
        <v/>
      </c>
      <c r="GS22" s="105" t="str">
        <f>IF(GZ22="","",IF(ISNUMBER(SEARCH(":",GZ22)),MID(GZ22,FIND(":",GZ22)+2,FIND("(",GZ22)-FIND(":",GZ22)-3),LEFT(GZ22,FIND("(",GZ22)-2)))</f>
        <v/>
      </c>
      <c r="GT22" s="106" t="str">
        <f>IF(GZ22="","",MID(GZ22,FIND("(",GZ22)+1,4))</f>
        <v/>
      </c>
      <c r="GU22" s="107" t="str">
        <f>IF(ISNUMBER(SEARCH("*female*",GZ22)),"female",IF(ISNUMBER(SEARCH("*male*",GZ22)),"male",""))</f>
        <v/>
      </c>
      <c r="GV22" s="108" t="str">
        <f>IF(GZ22="","",IF(ISERROR(MID(GZ22,FIND("male,",GZ22)+6,(FIND(")",GZ22)-(FIND("male,",GZ22)+6))))=TRUE,"missing/error",MID(GZ22,FIND("male,",GZ22)+6,(FIND(")",GZ22)-(FIND("male,",GZ22)+6)))))</f>
        <v/>
      </c>
      <c r="GW22" s="109" t="str">
        <f>IF(GS22="","",(MID(GS22,(SEARCH("^^",SUBSTITUTE(GS22," ","^^",LEN(GS22)-LEN(SUBSTITUTE(GS22," ","")))))+1,99)&amp;"_"&amp;LEFT(GS22,FIND(" ",GS22)-1)&amp;"_"&amp;GT22))</f>
        <v/>
      </c>
      <c r="GY22" s="101"/>
      <c r="GZ22" s="101"/>
      <c r="HA22" s="102" t="str">
        <f>IF(HE22="","",HA$3)</f>
        <v/>
      </c>
      <c r="HB22" s="103" t="str">
        <f>IF(HE22="","",HA$1)</f>
        <v/>
      </c>
      <c r="HC22" s="104" t="str">
        <f>IF(HE22="","",HA$2)</f>
        <v/>
      </c>
      <c r="HD22" s="104" t="str">
        <f>IF(HE22="","",HA$3)</f>
        <v/>
      </c>
      <c r="HE22" s="105" t="str">
        <f>IF(HL22="","",IF(ISNUMBER(SEARCH(":",HL22)),MID(HL22,FIND(":",HL22)+2,FIND("(",HL22)-FIND(":",HL22)-3),LEFT(HL22,FIND("(",HL22)-2)))</f>
        <v/>
      </c>
      <c r="HF22" s="106" t="str">
        <f>IF(HL22="","",MID(HL22,FIND("(",HL22)+1,4))</f>
        <v/>
      </c>
      <c r="HG22" s="107" t="str">
        <f>IF(ISNUMBER(SEARCH("*female*",HL22)),"female",IF(ISNUMBER(SEARCH("*male*",HL22)),"male",""))</f>
        <v/>
      </c>
      <c r="HH22" s="108" t="str">
        <f>IF(HL22="","",IF(ISERROR(MID(HL22,FIND("male,",HL22)+6,(FIND(")",HL22)-(FIND("male,",HL22)+6))))=TRUE,"missing/error",MID(HL22,FIND("male,",HL22)+6,(FIND(")",HL22)-(FIND("male,",HL22)+6)))))</f>
        <v/>
      </c>
      <c r="HI22" s="109" t="str">
        <f>IF(HE22="","",(MID(HE22,(SEARCH("^^",SUBSTITUTE(HE22," ","^^",LEN(HE22)-LEN(SUBSTITUTE(HE22," ","")))))+1,99)&amp;"_"&amp;LEFT(HE22,FIND(" ",HE22)-1)&amp;"_"&amp;HF22))</f>
        <v/>
      </c>
      <c r="HK22" s="101"/>
      <c r="HL22" s="101"/>
      <c r="HM22" s="102" t="str">
        <f>IF(HQ22="","",HM$3)</f>
        <v/>
      </c>
      <c r="HN22" s="103" t="str">
        <f>IF(HQ22="","",HM$1)</f>
        <v/>
      </c>
      <c r="HO22" s="104" t="str">
        <f>IF(HQ22="","",HM$2)</f>
        <v/>
      </c>
      <c r="HP22" s="104" t="str">
        <f>IF(HQ22="","",HM$3)</f>
        <v/>
      </c>
      <c r="HQ22" s="105" t="str">
        <f>IF(HX22="","",IF(ISNUMBER(SEARCH(":",HX22)),MID(HX22,FIND(":",HX22)+2,FIND("(",HX22)-FIND(":",HX22)-3),LEFT(HX22,FIND("(",HX22)-2)))</f>
        <v/>
      </c>
      <c r="HR22" s="106" t="str">
        <f>IF(HX22="","",MID(HX22,FIND("(",HX22)+1,4))</f>
        <v/>
      </c>
      <c r="HS22" s="107" t="str">
        <f>IF(ISNUMBER(SEARCH("*female*",HX22)),"female",IF(ISNUMBER(SEARCH("*male*",HX22)),"male",""))</f>
        <v/>
      </c>
      <c r="HT22" s="108" t="str">
        <f>IF(HX22="","",IF(ISERROR(MID(HX22,FIND("male,",HX22)+6,(FIND(")",HX22)-(FIND("male,",HX22)+6))))=TRUE,"missing/error",MID(HX22,FIND("male,",HX22)+6,(FIND(")",HX22)-(FIND("male,",HX22)+6)))))</f>
        <v/>
      </c>
      <c r="HU22" s="109" t="str">
        <f>IF(HQ22="","",(MID(HQ22,(SEARCH("^^",SUBSTITUTE(HQ22," ","^^",LEN(HQ22)-LEN(SUBSTITUTE(HQ22," ","")))))+1,99)&amp;"_"&amp;LEFT(HQ22,FIND(" ",HQ22)-1)&amp;"_"&amp;HR22))</f>
        <v/>
      </c>
      <c r="HW22" s="101"/>
      <c r="HX22" s="101"/>
      <c r="HY22" s="102" t="str">
        <f>IF(IC22="","",HY$3)</f>
        <v/>
      </c>
      <c r="HZ22" s="103" t="str">
        <f>IF(IC22="","",HY$1)</f>
        <v/>
      </c>
      <c r="IA22" s="104" t="str">
        <f>IF(IC22="","",HY$2)</f>
        <v/>
      </c>
      <c r="IB22" s="104" t="str">
        <f>IF(IC22="","",HY$3)</f>
        <v/>
      </c>
      <c r="IC22" s="105" t="str">
        <f>IF(IJ22="","",IF(ISNUMBER(SEARCH(":",IJ22)),MID(IJ22,FIND(":",IJ22)+2,FIND("(",IJ22)-FIND(":",IJ22)-3),LEFT(IJ22,FIND("(",IJ22)-2)))</f>
        <v/>
      </c>
      <c r="ID22" s="106" t="str">
        <f>IF(IJ22="","",MID(IJ22,FIND("(",IJ22)+1,4))</f>
        <v/>
      </c>
      <c r="IE22" s="107" t="str">
        <f>IF(ISNUMBER(SEARCH("*female*",IJ22)),"female",IF(ISNUMBER(SEARCH("*male*",IJ22)),"male",""))</f>
        <v/>
      </c>
      <c r="IF22" s="108" t="str">
        <f>IF(IJ22="","",IF(ISERROR(MID(IJ22,FIND("male,",IJ22)+6,(FIND(")",IJ22)-(FIND("male,",IJ22)+6))))=TRUE,"missing/error",MID(IJ22,FIND("male,",IJ22)+6,(FIND(")",IJ22)-(FIND("male,",IJ22)+6)))))</f>
        <v/>
      </c>
      <c r="IG22" s="109" t="str">
        <f>IF(IC22="","",(MID(IC22,(SEARCH("^^",SUBSTITUTE(IC22," ","^^",LEN(IC22)-LEN(SUBSTITUTE(IC22," ","")))))+1,99)&amp;"_"&amp;LEFT(IC22,FIND(" ",IC22)-1)&amp;"_"&amp;ID22))</f>
        <v/>
      </c>
      <c r="II22" s="101"/>
      <c r="IJ22" s="101"/>
      <c r="IK22" s="102" t="str">
        <f>IF(IO22="","",IK$3)</f>
        <v/>
      </c>
      <c r="IL22" s="103" t="str">
        <f>IF(IO22="","",IK$1)</f>
        <v/>
      </c>
      <c r="IM22" s="104" t="str">
        <f>IF(IO22="","",IK$2)</f>
        <v/>
      </c>
      <c r="IN22" s="104" t="str">
        <f>IF(IO22="","",IK$3)</f>
        <v/>
      </c>
      <c r="IO22" s="105" t="str">
        <f>IF(IV22="","",IF(ISNUMBER(SEARCH(":",IV22)),MID(IV22,FIND(":",IV22)+2,FIND("(",IV22)-FIND(":",IV22)-3),LEFT(IV22,FIND("(",IV22)-2)))</f>
        <v/>
      </c>
      <c r="IP22" s="106" t="str">
        <f>IF(IV22="","",MID(IV22,FIND("(",IV22)+1,4))</f>
        <v/>
      </c>
      <c r="IQ22" s="107" t="str">
        <f>IF(ISNUMBER(SEARCH("*female*",IV22)),"female",IF(ISNUMBER(SEARCH("*male*",IV22)),"male",""))</f>
        <v/>
      </c>
      <c r="IR22" s="108" t="str">
        <f>IF(IV22="","",IF(ISERROR(MID(IV22,FIND("male,",IV22)+6,(FIND(")",IV22)-(FIND("male,",IV22)+6))))=TRUE,"missing/error",MID(IV22,FIND("male,",IV22)+6,(FIND(")",IV22)-(FIND("male,",IV22)+6)))))</f>
        <v/>
      </c>
      <c r="IS22" s="109" t="str">
        <f>IF(IO22="","",(MID(IO22,(SEARCH("^^",SUBSTITUTE(IO22," ","^^",LEN(IO22)-LEN(SUBSTITUTE(IO22," ","")))))+1,99)&amp;"_"&amp;LEFT(IO22,FIND(" ",IO22)-1)&amp;"_"&amp;IP22))</f>
        <v/>
      </c>
      <c r="IU22" s="101"/>
      <c r="IV22" s="101"/>
      <c r="IW22" s="102" t="str">
        <f>IF(JA22="","",IW$3)</f>
        <v/>
      </c>
      <c r="IX22" s="103" t="str">
        <f>IF(JA22="","",IW$1)</f>
        <v/>
      </c>
      <c r="IY22" s="104" t="str">
        <f>IF(JA22="","",IW$2)</f>
        <v/>
      </c>
      <c r="IZ22" s="104" t="str">
        <f>IF(JA22="","",IW$3)</f>
        <v/>
      </c>
      <c r="JA22" s="105" t="str">
        <f>IF(JH22="","",IF(ISNUMBER(SEARCH(":",JH22)),MID(JH22,FIND(":",JH22)+2,FIND("(",JH22)-FIND(":",JH22)-3),LEFT(JH22,FIND("(",JH22)-2)))</f>
        <v/>
      </c>
      <c r="JB22" s="106" t="str">
        <f>IF(JH22="","",MID(JH22,FIND("(",JH22)+1,4))</f>
        <v/>
      </c>
      <c r="JC22" s="107" t="str">
        <f>IF(ISNUMBER(SEARCH("*female*",JH22)),"female",IF(ISNUMBER(SEARCH("*male*",JH22)),"male",""))</f>
        <v/>
      </c>
      <c r="JD22" s="108" t="str">
        <f>IF(JH22="","",IF(ISERROR(MID(JH22,FIND("male,",JH22)+6,(FIND(")",JH22)-(FIND("male,",JH22)+6))))=TRUE,"missing/error",MID(JH22,FIND("male,",JH22)+6,(FIND(")",JH22)-(FIND("male,",JH22)+6)))))</f>
        <v/>
      </c>
      <c r="JE22" s="109" t="str">
        <f>IF(JA22="","",(MID(JA22,(SEARCH("^^",SUBSTITUTE(JA22," ","^^",LEN(JA22)-LEN(SUBSTITUTE(JA22," ","")))))+1,99)&amp;"_"&amp;LEFT(JA22,FIND(" ",JA22)-1)&amp;"_"&amp;JB22))</f>
        <v/>
      </c>
      <c r="JG22" s="101"/>
      <c r="JH22" s="101"/>
      <c r="JI22" s="102" t="str">
        <f>IF(JM22="","",JI$3)</f>
        <v/>
      </c>
      <c r="JJ22" s="103" t="str">
        <f>IF(JM22="","",JI$1)</f>
        <v/>
      </c>
      <c r="JK22" s="104" t="str">
        <f>IF(JM22="","",JI$2)</f>
        <v/>
      </c>
      <c r="JL22" s="104" t="str">
        <f>IF(JM22="","",JI$3)</f>
        <v/>
      </c>
      <c r="JM22" s="105" t="str">
        <f>IF(JT22="","",IF(ISNUMBER(SEARCH(":",JT22)),MID(JT22,FIND(":",JT22)+2,FIND("(",JT22)-FIND(":",JT22)-3),LEFT(JT22,FIND("(",JT22)-2)))</f>
        <v/>
      </c>
      <c r="JN22" s="106" t="str">
        <f>IF(JT22="","",MID(JT22,FIND("(",JT22)+1,4))</f>
        <v/>
      </c>
      <c r="JO22" s="107" t="str">
        <f>IF(ISNUMBER(SEARCH("*female*",JT22)),"female",IF(ISNUMBER(SEARCH("*male*",JT22)),"male",""))</f>
        <v/>
      </c>
      <c r="JP22" s="108" t="str">
        <f>IF(JT22="","",IF(ISERROR(MID(JT22,FIND("male,",JT22)+6,(FIND(")",JT22)-(FIND("male,",JT22)+6))))=TRUE,"missing/error",MID(JT22,FIND("male,",JT22)+6,(FIND(")",JT22)-(FIND("male,",JT22)+6)))))</f>
        <v/>
      </c>
      <c r="JQ22" s="109" t="str">
        <f>IF(JM22="","",(MID(JM22,(SEARCH("^^",SUBSTITUTE(JM22," ","^^",LEN(JM22)-LEN(SUBSTITUTE(JM22," ","")))))+1,99)&amp;"_"&amp;LEFT(JM22,FIND(" ",JM22)-1)&amp;"_"&amp;JN22))</f>
        <v/>
      </c>
      <c r="JS22" s="101"/>
      <c r="JT22" s="101"/>
      <c r="JU22" s="102" t="str">
        <f>IF(JY22="","",JU$3)</f>
        <v/>
      </c>
      <c r="JV22" s="103" t="str">
        <f>IF(JY22="","",JU$1)</f>
        <v/>
      </c>
      <c r="JW22" s="104" t="str">
        <f>IF(JY22="","",JU$2)</f>
        <v/>
      </c>
      <c r="JX22" s="104" t="str">
        <f>IF(JY22="","",JU$3)</f>
        <v/>
      </c>
      <c r="JY22" s="105" t="str">
        <f>IF(KF22="","",IF(ISNUMBER(SEARCH(":",KF22)),MID(KF22,FIND(":",KF22)+2,FIND("(",KF22)-FIND(":",KF22)-3),LEFT(KF22,FIND("(",KF22)-2)))</f>
        <v/>
      </c>
      <c r="JZ22" s="106" t="str">
        <f>IF(KF22="","",MID(KF22,FIND("(",KF22)+1,4))</f>
        <v/>
      </c>
      <c r="KA22" s="107" t="str">
        <f>IF(ISNUMBER(SEARCH("*female*",KF22)),"female",IF(ISNUMBER(SEARCH("*male*",KF22)),"male",""))</f>
        <v/>
      </c>
      <c r="KB22" s="108" t="str">
        <f>IF(KF22="","",IF(ISERROR(MID(KF22,FIND("male,",KF22)+6,(FIND(")",KF22)-(FIND("male,",KF22)+6))))=TRUE,"missing/error",MID(KF22,FIND("male,",KF22)+6,(FIND(")",KF22)-(FIND("male,",KF22)+6)))))</f>
        <v/>
      </c>
      <c r="KC22" s="109" t="str">
        <f>IF(JY22="","",(MID(JY22,(SEARCH("^^",SUBSTITUTE(JY22," ","^^",LEN(JY22)-LEN(SUBSTITUTE(JY22," ","")))))+1,99)&amp;"_"&amp;LEFT(JY22,FIND(" ",JY22)-1)&amp;"_"&amp;JZ22))</f>
        <v/>
      </c>
      <c r="KE22" s="101"/>
      <c r="KF22" s="101"/>
    </row>
    <row r="23" spans="1:292" ht="13.5" customHeight="1">
      <c r="A23" s="20"/>
      <c r="B23" s="101" t="s">
        <v>1190</v>
      </c>
      <c r="C23" s="2" t="s">
        <v>1191</v>
      </c>
      <c r="D23" s="154"/>
      <c r="E23" s="102"/>
      <c r="F23" s="103"/>
      <c r="G23" s="104"/>
      <c r="H23" s="104"/>
      <c r="I23" s="105"/>
      <c r="J23" s="106"/>
      <c r="K23" s="107"/>
      <c r="L23" s="108"/>
      <c r="M23" s="109"/>
      <c r="O23" s="101"/>
      <c r="P23" s="154"/>
      <c r="Q23" s="102"/>
      <c r="R23" s="103"/>
      <c r="S23" s="104"/>
      <c r="T23" s="104"/>
      <c r="U23" s="105"/>
      <c r="V23" s="106"/>
      <c r="W23" s="107"/>
      <c r="X23" s="108"/>
      <c r="Y23" s="109"/>
      <c r="AA23" s="101"/>
      <c r="AB23" s="101"/>
      <c r="AC23" s="102"/>
      <c r="AD23" s="103"/>
      <c r="AE23" s="104"/>
      <c r="AF23" s="104"/>
      <c r="AG23" s="105"/>
      <c r="AH23" s="106"/>
      <c r="AI23" s="107"/>
      <c r="AJ23" s="108"/>
      <c r="AK23" s="109"/>
      <c r="AM23" s="101"/>
      <c r="AN23" s="101"/>
      <c r="AO23" s="102"/>
      <c r="AP23" s="103"/>
      <c r="AQ23" s="104"/>
      <c r="AR23" s="104"/>
      <c r="AS23" s="105"/>
      <c r="AT23" s="106"/>
      <c r="AU23" s="107"/>
      <c r="AV23" s="108"/>
      <c r="AW23" s="109"/>
      <c r="AY23" s="101"/>
      <c r="AZ23" s="101"/>
      <c r="BA23" s="102"/>
      <c r="BB23" s="103"/>
      <c r="BC23" s="104"/>
      <c r="BD23" s="104"/>
      <c r="BE23" s="105"/>
      <c r="BF23" s="106"/>
      <c r="BG23" s="107"/>
      <c r="BH23" s="108"/>
      <c r="BI23" s="109"/>
      <c r="BK23" s="101"/>
      <c r="BL23" s="101"/>
      <c r="BM23" s="102"/>
      <c r="BN23" s="103"/>
      <c r="BO23" s="104"/>
      <c r="BP23" s="104"/>
      <c r="BQ23" s="105"/>
      <c r="BR23" s="106"/>
      <c r="BS23" s="107"/>
      <c r="BT23" s="108"/>
      <c r="BU23" s="109"/>
      <c r="BW23" s="101"/>
      <c r="BX23" s="101"/>
      <c r="BY23" s="102"/>
      <c r="BZ23" s="103"/>
      <c r="CA23" s="104"/>
      <c r="CB23" s="104"/>
      <c r="CC23" s="105"/>
      <c r="CD23" s="106"/>
      <c r="CE23" s="107"/>
      <c r="CF23" s="108"/>
      <c r="CG23" s="109"/>
      <c r="CI23" s="101"/>
      <c r="CJ23" s="101"/>
      <c r="CK23" s="102"/>
      <c r="CL23" s="103"/>
      <c r="CM23" s="104"/>
      <c r="CN23" s="104"/>
      <c r="CO23" s="105"/>
      <c r="CP23" s="106"/>
      <c r="CQ23" s="107"/>
      <c r="CR23" s="108"/>
      <c r="CS23" s="109"/>
      <c r="CU23" s="101"/>
      <c r="CV23" s="101"/>
      <c r="CW23" s="102"/>
      <c r="CX23" s="103"/>
      <c r="CY23" s="104"/>
      <c r="CZ23" s="104"/>
      <c r="DA23" s="105"/>
      <c r="DB23" s="106"/>
      <c r="DC23" s="107"/>
      <c r="DD23" s="108"/>
      <c r="DE23" s="109"/>
      <c r="DG23" s="101"/>
      <c r="DH23" s="101"/>
      <c r="DI23" s="102"/>
      <c r="DJ23" s="103"/>
      <c r="DK23" s="104"/>
      <c r="DL23" s="104"/>
      <c r="DM23" s="105"/>
      <c r="DN23" s="106"/>
      <c r="DO23" s="107"/>
      <c r="DP23" s="108"/>
      <c r="DQ23" s="109"/>
      <c r="DS23" s="101"/>
      <c r="DT23" s="101"/>
      <c r="DU23" s="102">
        <f>IF(DY23="","",DU$3)</f>
        <v>44926</v>
      </c>
      <c r="DV23" s="103" t="str">
        <f>IF(DY23="","",DU$1)</f>
        <v>Rutte IV</v>
      </c>
      <c r="DW23" s="104">
        <f>IF(DY23="","",DU$2)</f>
        <v>44571</v>
      </c>
      <c r="DX23" s="104">
        <f>IF(DY23="","",DU$3)</f>
        <v>44926</v>
      </c>
      <c r="DY23" s="105" t="str">
        <f>IF(EF23="","",IF(ISNUMBER(SEARCH(":",EF23)),MID(EF23,FIND(":",EF23)+2,FIND("(",EF23)-FIND(":",EF23)-3),LEFT(EF23,FIND("(",EF23)-2)))</f>
        <v>Hugo de Jonge</v>
      </c>
      <c r="DZ23" s="106" t="str">
        <f>IF(EF23="","",MID(EF23,FIND("(",EF23)+1,4))</f>
        <v>1977</v>
      </c>
      <c r="EA23" s="107" t="str">
        <f>IF(ISNUMBER(SEARCH("*female*",EF23)),"female",IF(ISNUMBER(SEARCH("*male*",EF23)),"male",""))</f>
        <v>male</v>
      </c>
      <c r="EB23" s="108" t="str">
        <f>IF(EF23="","",IF(ISERROR(MID(EF23,FIND("male,",EF23)+6,(FIND(")",EF23)-(FIND("male,",EF23)+6))))=TRUE,"missing/error",MID(EF23,FIND("male,",EF23)+6,(FIND(")",EF23)-(FIND("male,",EF23)+6)))))</f>
        <v>nl_cda01</v>
      </c>
      <c r="EC23" s="109" t="str">
        <f>IF(DY23="","",(MID(DY23,(SEARCH("^^",SUBSTITUTE(DY23," ","^^",LEN(DY23)-LEN(SUBSTITUTE(DY23," ","")))))+1,99)&amp;"_"&amp;LEFT(DY23,FIND(" ",DY23)-1)&amp;"_"&amp;DZ23))</f>
        <v>Jonge_Hugo_1977</v>
      </c>
      <c r="EE23" s="101"/>
      <c r="EF23" s="101" t="s">
        <v>1053</v>
      </c>
      <c r="EG23" s="102"/>
      <c r="EH23" s="103"/>
      <c r="EI23" s="104"/>
      <c r="EJ23" s="104"/>
      <c r="EK23" s="105"/>
      <c r="EL23" s="106"/>
      <c r="EM23" s="107"/>
      <c r="EN23" s="108"/>
      <c r="EO23" s="109"/>
      <c r="EQ23" s="101"/>
      <c r="ER23" s="101"/>
      <c r="ES23" s="102"/>
      <c r="ET23" s="103"/>
      <c r="EU23" s="104"/>
      <c r="EV23" s="104"/>
      <c r="EW23" s="105"/>
      <c r="EX23" s="106"/>
      <c r="EY23" s="107"/>
      <c r="EZ23" s="108"/>
      <c r="FA23" s="109"/>
      <c r="FC23" s="101"/>
      <c r="FD23" s="101"/>
      <c r="FE23" s="102"/>
      <c r="FF23" s="103"/>
      <c r="FG23" s="104"/>
      <c r="FH23" s="104"/>
      <c r="FI23" s="105"/>
      <c r="FJ23" s="106"/>
      <c r="FK23" s="107"/>
      <c r="FL23" s="108"/>
      <c r="FM23" s="109"/>
      <c r="FO23" s="101"/>
      <c r="FP23" s="101"/>
      <c r="FQ23" s="102"/>
      <c r="FR23" s="103"/>
      <c r="FS23" s="104"/>
      <c r="FT23" s="104"/>
      <c r="FU23" s="105"/>
      <c r="FV23" s="106"/>
      <c r="FW23" s="107"/>
      <c r="FX23" s="108"/>
      <c r="FY23" s="109"/>
      <c r="GA23" s="101"/>
      <c r="GB23" s="101"/>
      <c r="GC23" s="102"/>
      <c r="GD23" s="103"/>
      <c r="GE23" s="104"/>
      <c r="GF23" s="104"/>
      <c r="GG23" s="105"/>
      <c r="GH23" s="106"/>
      <c r="GI23" s="107"/>
      <c r="GJ23" s="108"/>
      <c r="GK23" s="109"/>
      <c r="GM23" s="101"/>
      <c r="GN23" s="101"/>
      <c r="GO23" s="102"/>
      <c r="GP23" s="103"/>
      <c r="GQ23" s="104"/>
      <c r="GR23" s="104"/>
      <c r="GS23" s="105"/>
      <c r="GT23" s="106"/>
      <c r="GU23" s="107"/>
      <c r="GV23" s="108"/>
      <c r="GW23" s="109"/>
      <c r="GY23" s="101"/>
      <c r="GZ23" s="101"/>
      <c r="HA23" s="102"/>
      <c r="HB23" s="103"/>
      <c r="HC23" s="104"/>
      <c r="HD23" s="104"/>
      <c r="HE23" s="105"/>
      <c r="HF23" s="106"/>
      <c r="HG23" s="107"/>
      <c r="HH23" s="108"/>
      <c r="HI23" s="109"/>
      <c r="HK23" s="101"/>
      <c r="HL23" s="101"/>
      <c r="HM23" s="102"/>
      <c r="HN23" s="103"/>
      <c r="HO23" s="104"/>
      <c r="HP23" s="104"/>
      <c r="HQ23" s="105"/>
      <c r="HR23" s="106"/>
      <c r="HS23" s="107"/>
      <c r="HT23" s="108"/>
      <c r="HU23" s="109"/>
      <c r="HW23" s="101"/>
      <c r="HX23" s="101"/>
      <c r="HY23" s="102"/>
      <c r="HZ23" s="103"/>
      <c r="IA23" s="104"/>
      <c r="IB23" s="104"/>
      <c r="IC23" s="105"/>
      <c r="ID23" s="106"/>
      <c r="IE23" s="107"/>
      <c r="IF23" s="108"/>
      <c r="IG23" s="109"/>
      <c r="II23" s="101"/>
      <c r="IJ23" s="101"/>
      <c r="IK23" s="102"/>
      <c r="IL23" s="103"/>
      <c r="IM23" s="104"/>
      <c r="IN23" s="104"/>
      <c r="IO23" s="105"/>
      <c r="IP23" s="106"/>
      <c r="IQ23" s="107"/>
      <c r="IR23" s="108"/>
      <c r="IS23" s="109"/>
      <c r="IU23" s="101"/>
      <c r="IV23" s="101"/>
      <c r="IW23" s="102"/>
      <c r="IX23" s="103"/>
      <c r="IY23" s="104"/>
      <c r="IZ23" s="104"/>
      <c r="JA23" s="105"/>
      <c r="JB23" s="106"/>
      <c r="JC23" s="107"/>
      <c r="JD23" s="108"/>
      <c r="JE23" s="109"/>
      <c r="JG23" s="101"/>
      <c r="JH23" s="101"/>
      <c r="JI23" s="102"/>
      <c r="JJ23" s="103"/>
      <c r="JK23" s="104"/>
      <c r="JL23" s="104"/>
      <c r="JM23" s="105"/>
      <c r="JN23" s="106"/>
      <c r="JO23" s="107"/>
      <c r="JP23" s="108"/>
      <c r="JQ23" s="109"/>
      <c r="JS23" s="101"/>
      <c r="JT23" s="101"/>
      <c r="JU23" s="102"/>
      <c r="JV23" s="103"/>
      <c r="JW23" s="104"/>
      <c r="JX23" s="104"/>
      <c r="JY23" s="105"/>
      <c r="JZ23" s="106"/>
      <c r="KA23" s="107"/>
      <c r="KB23" s="108"/>
      <c r="KC23" s="109"/>
      <c r="KE23" s="101"/>
      <c r="KF23" s="101"/>
    </row>
    <row r="24" spans="1:292" ht="13.5" customHeight="1">
      <c r="A24" s="20"/>
      <c r="B24" s="101" t="s">
        <v>656</v>
      </c>
      <c r="C24" s="2" t="s">
        <v>657</v>
      </c>
      <c r="D24" s="154"/>
      <c r="E24" s="102" t="s">
        <v>292</v>
      </c>
      <c r="F24" s="103" t="s">
        <v>292</v>
      </c>
      <c r="G24" s="104"/>
      <c r="H24" s="104" t="s">
        <v>292</v>
      </c>
      <c r="I24" s="105"/>
      <c r="J24" s="106"/>
      <c r="K24" s="107"/>
      <c r="L24" s="108"/>
      <c r="M24" s="109" t="s">
        <v>292</v>
      </c>
      <c r="O24" s="101"/>
      <c r="P24" s="154"/>
      <c r="Q24" s="102" t="s">
        <v>292</v>
      </c>
      <c r="R24" s="103" t="s">
        <v>292</v>
      </c>
      <c r="S24" s="104"/>
      <c r="T24" s="104" t="s">
        <v>292</v>
      </c>
      <c r="U24" s="105"/>
      <c r="V24" s="106"/>
      <c r="W24" s="107"/>
      <c r="X24" s="108"/>
      <c r="Y24" s="109" t="s">
        <v>292</v>
      </c>
      <c r="AA24" s="101"/>
      <c r="AB24" s="101"/>
      <c r="AC24" s="102" t="s">
        <v>292</v>
      </c>
      <c r="AD24" s="103" t="s">
        <v>292</v>
      </c>
      <c r="AE24" s="104"/>
      <c r="AF24" s="104" t="s">
        <v>292</v>
      </c>
      <c r="AG24" s="105"/>
      <c r="AH24" s="106"/>
      <c r="AI24" s="107"/>
      <c r="AJ24" s="108"/>
      <c r="AK24" s="109" t="s">
        <v>292</v>
      </c>
      <c r="AM24" s="101"/>
      <c r="AN24" s="101"/>
      <c r="AO24" s="102" t="s">
        <v>292</v>
      </c>
      <c r="AP24" s="103" t="s">
        <v>292</v>
      </c>
      <c r="AQ24" s="104"/>
      <c r="AR24" s="104" t="s">
        <v>292</v>
      </c>
      <c r="AS24" s="105"/>
      <c r="AT24" s="106"/>
      <c r="AU24" s="107"/>
      <c r="AV24" s="108"/>
      <c r="AW24" s="109" t="s">
        <v>292</v>
      </c>
      <c r="AY24" s="101"/>
      <c r="AZ24" s="101"/>
      <c r="BA24" s="102" t="s">
        <v>292</v>
      </c>
      <c r="BB24" s="103" t="s">
        <v>292</v>
      </c>
      <c r="BC24" s="104"/>
      <c r="BD24" s="104" t="s">
        <v>292</v>
      </c>
      <c r="BE24" s="105"/>
      <c r="BF24" s="106"/>
      <c r="BG24" s="107"/>
      <c r="BH24" s="108"/>
      <c r="BI24" s="109" t="s">
        <v>292</v>
      </c>
      <c r="BK24" s="101"/>
      <c r="BL24" s="101"/>
      <c r="BM24" s="102">
        <v>39083</v>
      </c>
      <c r="BN24" s="103" t="s">
        <v>426</v>
      </c>
      <c r="BO24" s="104">
        <v>38905</v>
      </c>
      <c r="BP24" s="104">
        <v>39135</v>
      </c>
      <c r="BQ24" s="105" t="s">
        <v>660</v>
      </c>
      <c r="BR24" s="106">
        <v>1960</v>
      </c>
      <c r="BS24" s="107" t="s">
        <v>440</v>
      </c>
      <c r="BT24" s="108" t="s">
        <v>301</v>
      </c>
      <c r="BU24" s="109" t="s">
        <v>661</v>
      </c>
      <c r="BW24" s="101"/>
      <c r="BX24" s="101"/>
      <c r="BY24" s="102">
        <v>40465</v>
      </c>
      <c r="BZ24" s="103" t="s">
        <v>427</v>
      </c>
      <c r="CA24" s="104">
        <v>39766</v>
      </c>
      <c r="CB24" s="104">
        <v>40465</v>
      </c>
      <c r="CC24" s="105" t="s">
        <v>662</v>
      </c>
      <c r="CD24" s="106">
        <v>1955</v>
      </c>
      <c r="CE24" s="107" t="s">
        <v>440</v>
      </c>
      <c r="CF24" s="108" t="s">
        <v>299</v>
      </c>
      <c r="CG24" s="109" t="s">
        <v>663</v>
      </c>
      <c r="CI24" s="101"/>
      <c r="CJ24" s="101"/>
      <c r="CK24" s="102" t="s">
        <v>292</v>
      </c>
      <c r="CL24" s="103" t="s">
        <v>292</v>
      </c>
      <c r="CM24" s="104" t="s">
        <v>292</v>
      </c>
      <c r="CN24" s="104" t="s">
        <v>292</v>
      </c>
      <c r="CO24" s="105" t="s">
        <v>292</v>
      </c>
      <c r="CP24" s="106" t="s">
        <v>292</v>
      </c>
      <c r="CQ24" s="107" t="s">
        <v>292</v>
      </c>
      <c r="CR24" s="108" t="s">
        <v>292</v>
      </c>
      <c r="CS24" s="109" t="s">
        <v>292</v>
      </c>
      <c r="CT24" s="2" t="s">
        <v>292</v>
      </c>
      <c r="CU24" s="101"/>
      <c r="CV24" s="101"/>
      <c r="CW24" s="102" t="s">
        <v>292</v>
      </c>
      <c r="CX24" s="103" t="s">
        <v>292</v>
      </c>
      <c r="CY24" s="104" t="s">
        <v>292</v>
      </c>
      <c r="CZ24" s="104" t="s">
        <v>292</v>
      </c>
      <c r="DA24" s="105" t="s">
        <v>292</v>
      </c>
      <c r="DB24" s="106" t="s">
        <v>292</v>
      </c>
      <c r="DC24" s="107" t="s">
        <v>292</v>
      </c>
      <c r="DD24" s="108" t="s">
        <v>292</v>
      </c>
      <c r="DE24" s="109" t="s">
        <v>292</v>
      </c>
      <c r="DF24" s="2" t="s">
        <v>292</v>
      </c>
      <c r="DG24" s="101"/>
      <c r="DH24" s="101"/>
      <c r="DI24" s="102" t="str">
        <f>IF(DM24="","",DI$3)</f>
        <v/>
      </c>
      <c r="DJ24" s="103" t="str">
        <f>IF(DM24="","",DI$1)</f>
        <v/>
      </c>
      <c r="DK24" s="104" t="str">
        <f>IF(DM24="","",DI$2)</f>
        <v/>
      </c>
      <c r="DL24" s="104" t="str">
        <f>IF(DM24="","",DI$3)</f>
        <v/>
      </c>
      <c r="DM24" s="105" t="str">
        <f>IF(DT24="","",IF(ISNUMBER(SEARCH(":",DT24)),MID(DT24,FIND(":",DT24)+2,FIND("(",DT24)-FIND(":",DT24)-3),LEFT(DT24,FIND("(",DT24)-2)))</f>
        <v/>
      </c>
      <c r="DN24" s="106" t="str">
        <f>IF(DT24="","",MID(DT24,FIND("(",DT24)+1,4))</f>
        <v/>
      </c>
      <c r="DO24" s="107" t="str">
        <f>IF(ISNUMBER(SEARCH("*female*",DT24)),"female",IF(ISNUMBER(SEARCH("*male*",DT24)),"male",""))</f>
        <v/>
      </c>
      <c r="DP24" s="108" t="str">
        <f>IF(DT24="","",IF(ISERROR(MID(DT24,FIND("male,",DT24)+6,(FIND(")",DT24)-(FIND("male,",DT24)+6))))=TRUE,"missing/error",MID(DT24,FIND("male,",DT24)+6,(FIND(")",DT24)-(FIND("male,",DT24)+6)))))</f>
        <v/>
      </c>
      <c r="DQ24" s="109" t="str">
        <f>IF(DM24="","",(MID(DM24,(SEARCH("^^",SUBSTITUTE(DM24," ","^^",LEN(DM24)-LEN(SUBSTITUTE(DM24," ","")))))+1,99)&amp;"_"&amp;LEFT(DM24,FIND(" ",DM24)-1)&amp;"_"&amp;DN24))</f>
        <v/>
      </c>
      <c r="DS24" s="101"/>
      <c r="DT24" s="101"/>
      <c r="DU24" s="102" t="str">
        <f>IF(DY24="","",DU$3)</f>
        <v/>
      </c>
      <c r="DV24" s="103" t="str">
        <f>IF(DY24="","",DU$1)</f>
        <v/>
      </c>
      <c r="DW24" s="104" t="str">
        <f>IF(DY24="","",DU$2)</f>
        <v/>
      </c>
      <c r="DX24" s="104" t="str">
        <f>IF(DY24="","",DU$3)</f>
        <v/>
      </c>
      <c r="DY24" s="105" t="str">
        <f>IF(EF24="","",IF(ISNUMBER(SEARCH(":",EF24)),MID(EF24,FIND(":",EF24)+2,FIND("(",EF24)-FIND(":",EF24)-3),LEFT(EF24,FIND("(",EF24)-2)))</f>
        <v/>
      </c>
      <c r="DZ24" s="106" t="str">
        <f>IF(EF24="","",MID(EF24,FIND("(",EF24)+1,4))</f>
        <v/>
      </c>
      <c r="EA24" s="107" t="str">
        <f>IF(ISNUMBER(SEARCH("*female*",EF24)),"female",IF(ISNUMBER(SEARCH("*male*",EF24)),"male",""))</f>
        <v/>
      </c>
      <c r="EB24" s="108" t="str">
        <f>IF(EF24="","",IF(ISERROR(MID(EF24,FIND("male,",EF24)+6,(FIND(")",EF24)-(FIND("male,",EF24)+6))))=TRUE,"missing/error",MID(EF24,FIND("male,",EF24)+6,(FIND(")",EF24)-(FIND("male,",EF24)+6)))))</f>
        <v/>
      </c>
      <c r="EC24" s="109" t="str">
        <f>IF(DY24="","",(MID(DY24,(SEARCH("^^",SUBSTITUTE(DY24," ","^^",LEN(DY24)-LEN(SUBSTITUTE(DY24," ","")))))+1,99)&amp;"_"&amp;LEFT(DY24,FIND(" ",DY24)-1)&amp;"_"&amp;DZ24))</f>
        <v/>
      </c>
      <c r="EE24" s="101"/>
      <c r="EF24" s="101"/>
      <c r="EG24" s="102" t="str">
        <f>IF(EK24="","",EG$3)</f>
        <v/>
      </c>
      <c r="EH24" s="103" t="str">
        <f>IF(EK24="","",EG$1)</f>
        <v/>
      </c>
      <c r="EI24" s="104" t="str">
        <f>IF(EK24="","",EG$2)</f>
        <v/>
      </c>
      <c r="EJ24" s="104" t="str">
        <f>IF(EK24="","",EG$3)</f>
        <v/>
      </c>
      <c r="EK24" s="105" t="str">
        <f>IF(ER24="","",IF(ISNUMBER(SEARCH(":",ER24)),MID(ER24,FIND(":",ER24)+2,FIND("(",ER24)-FIND(":",ER24)-3),LEFT(ER24,FIND("(",ER24)-2)))</f>
        <v/>
      </c>
      <c r="EL24" s="106" t="str">
        <f>IF(ER24="","",MID(ER24,FIND("(",ER24)+1,4))</f>
        <v/>
      </c>
      <c r="EM24" s="107" t="str">
        <f>IF(ISNUMBER(SEARCH("*female*",ER24)),"female",IF(ISNUMBER(SEARCH("*male*",ER24)),"male",""))</f>
        <v/>
      </c>
      <c r="EN24" s="108" t="str">
        <f>IF(ER24="","",IF(ISERROR(MID(ER24,FIND("male,",ER24)+6,(FIND(")",ER24)-(FIND("male,",ER24)+6))))=TRUE,"missing/error",MID(ER24,FIND("male,",ER24)+6,(FIND(")",ER24)-(FIND("male,",ER24)+6)))))</f>
        <v/>
      </c>
      <c r="EO24" s="109" t="str">
        <f>IF(EK24="","",(MID(EK24,(SEARCH("^^",SUBSTITUTE(EK24," ","^^",LEN(EK24)-LEN(SUBSTITUTE(EK24," ","")))))+1,99)&amp;"_"&amp;LEFT(EK24,FIND(" ",EK24)-1)&amp;"_"&amp;EL24))</f>
        <v/>
      </c>
      <c r="EQ24" s="101"/>
      <c r="ER24" s="101"/>
      <c r="ES24" s="102" t="str">
        <f>IF(EW24="","",ES$3)</f>
        <v/>
      </c>
      <c r="ET24" s="103" t="str">
        <f>IF(EW24="","",ES$1)</f>
        <v/>
      </c>
      <c r="EU24" s="104" t="str">
        <f>IF(EW24="","",ES$2)</f>
        <v/>
      </c>
      <c r="EV24" s="104" t="str">
        <f>IF(EW24="","",ES$3)</f>
        <v/>
      </c>
      <c r="EW24" s="105" t="str">
        <f>IF(FD24="","",IF(ISNUMBER(SEARCH(":",FD24)),MID(FD24,FIND(":",FD24)+2,FIND("(",FD24)-FIND(":",FD24)-3),LEFT(FD24,FIND("(",FD24)-2)))</f>
        <v/>
      </c>
      <c r="EX24" s="106" t="str">
        <f>IF(FD24="","",MID(FD24,FIND("(",FD24)+1,4))</f>
        <v/>
      </c>
      <c r="EY24" s="107" t="str">
        <f>IF(ISNUMBER(SEARCH("*female*",FD24)),"female",IF(ISNUMBER(SEARCH("*male*",FD24)),"male",""))</f>
        <v/>
      </c>
      <c r="EZ24" s="108" t="str">
        <f>IF(FD24="","",IF(ISERROR(MID(FD24,FIND("male,",FD24)+6,(FIND(")",FD24)-(FIND("male,",FD24)+6))))=TRUE,"missing/error",MID(FD24,FIND("male,",FD24)+6,(FIND(")",FD24)-(FIND("male,",FD24)+6)))))</f>
        <v/>
      </c>
      <c r="FA24" s="109" t="str">
        <f>IF(EW24="","",(MID(EW24,(SEARCH("^^",SUBSTITUTE(EW24," ","^^",LEN(EW24)-LEN(SUBSTITUTE(EW24," ","")))))+1,99)&amp;"_"&amp;LEFT(EW24,FIND(" ",EW24)-1)&amp;"_"&amp;EX24))</f>
        <v/>
      </c>
      <c r="FC24" s="101"/>
      <c r="FD24" s="101"/>
      <c r="FE24" s="102" t="str">
        <f>IF(FI24="","",FE$3)</f>
        <v/>
      </c>
      <c r="FF24" s="103" t="str">
        <f>IF(FI24="","",FE$1)</f>
        <v/>
      </c>
      <c r="FG24" s="104" t="str">
        <f>IF(FI24="","",FE$2)</f>
        <v/>
      </c>
      <c r="FH24" s="104" t="str">
        <f>IF(FI24="","",FE$3)</f>
        <v/>
      </c>
      <c r="FI24" s="105" t="str">
        <f>IF(FP24="","",IF(ISNUMBER(SEARCH(":",FP24)),MID(FP24,FIND(":",FP24)+2,FIND("(",FP24)-FIND(":",FP24)-3),LEFT(FP24,FIND("(",FP24)-2)))</f>
        <v/>
      </c>
      <c r="FJ24" s="106" t="str">
        <f>IF(FP24="","",MID(FP24,FIND("(",FP24)+1,4))</f>
        <v/>
      </c>
      <c r="FK24" s="107" t="str">
        <f>IF(ISNUMBER(SEARCH("*female*",FP24)),"female",IF(ISNUMBER(SEARCH("*male*",FP24)),"male",""))</f>
        <v/>
      </c>
      <c r="FL24" s="108" t="str">
        <f>IF(FP24="","",IF(ISERROR(MID(FP24,FIND("male,",FP24)+6,(FIND(")",FP24)-(FIND("male,",FP24)+6))))=TRUE,"missing/error",MID(FP24,FIND("male,",FP24)+6,(FIND(")",FP24)-(FIND("male,",FP24)+6)))))</f>
        <v/>
      </c>
      <c r="FM24" s="109" t="str">
        <f>IF(FI24="","",(MID(FI24,(SEARCH("^^",SUBSTITUTE(FI24," ","^^",LEN(FI24)-LEN(SUBSTITUTE(FI24," ","")))))+1,99)&amp;"_"&amp;LEFT(FI24,FIND(" ",FI24)-1)&amp;"_"&amp;FJ24))</f>
        <v/>
      </c>
      <c r="FO24" s="101"/>
      <c r="FP24" s="101"/>
      <c r="FQ24" s="102" t="str">
        <f>IF(FU24="","",#REF!)</f>
        <v/>
      </c>
      <c r="FR24" s="103" t="str">
        <f>IF(FU24="","",FQ$1)</f>
        <v/>
      </c>
      <c r="FS24" s="104" t="str">
        <f>IF(FU24="","",FQ$2)</f>
        <v/>
      </c>
      <c r="FT24" s="104" t="str">
        <f>IF(FU24="","",FQ$3)</f>
        <v/>
      </c>
      <c r="FU24" s="105" t="str">
        <f>IF(GB24="","",IF(ISNUMBER(SEARCH(":",GB24)),MID(GB24,FIND(":",GB24)+2,FIND("(",GB24)-FIND(":",GB24)-3),LEFT(GB24,FIND("(",GB24)-2)))</f>
        <v/>
      </c>
      <c r="FV24" s="106" t="str">
        <f>IF(GB24="","",MID(GB24,FIND("(",GB24)+1,4))</f>
        <v/>
      </c>
      <c r="FW24" s="107" t="str">
        <f>IF(ISNUMBER(SEARCH("*female*",GB24)),"female",IF(ISNUMBER(SEARCH("*male*",GB24)),"male",""))</f>
        <v/>
      </c>
      <c r="FX24" s="108" t="str">
        <f>IF(GB24="","",IF(ISERROR(MID(GB24,FIND("male,",GB24)+6,(FIND(")",GB24)-(FIND("male,",GB24)+6))))=TRUE,"missing/error",MID(GB24,FIND("male,",GB24)+6,(FIND(")",GB24)-(FIND("male,",GB24)+6)))))</f>
        <v/>
      </c>
      <c r="FY24" s="109" t="str">
        <f>IF(FU24="","",(MID(FU24,(SEARCH("^^",SUBSTITUTE(FU24," ","^^",LEN(FU24)-LEN(SUBSTITUTE(FU24," ","")))))+1,99)&amp;"_"&amp;LEFT(FU24,FIND(" ",FU24)-1)&amp;"_"&amp;FV24))</f>
        <v/>
      </c>
      <c r="GA24" s="101"/>
      <c r="GB24" s="101"/>
      <c r="GC24" s="102" t="str">
        <f>IF(GG24="","",GC$3)</f>
        <v/>
      </c>
      <c r="GD24" s="103" t="str">
        <f>IF(GG24="","",GC$1)</f>
        <v/>
      </c>
      <c r="GE24" s="104" t="str">
        <f>IF(GG24="","",GC$2)</f>
        <v/>
      </c>
      <c r="GF24" s="104" t="str">
        <f>IF(GG24="","",GC$3)</f>
        <v/>
      </c>
      <c r="GG24" s="105" t="str">
        <f>IF(GN24="","",IF(ISNUMBER(SEARCH(":",GN24)),MID(GN24,FIND(":",GN24)+2,FIND("(",GN24)-FIND(":",GN24)-3),LEFT(GN24,FIND("(",GN24)-2)))</f>
        <v/>
      </c>
      <c r="GH24" s="106" t="str">
        <f>IF(GN24="","",MID(GN24,FIND("(",GN24)+1,4))</f>
        <v/>
      </c>
      <c r="GI24" s="107" t="str">
        <f>IF(ISNUMBER(SEARCH("*female*",GN24)),"female",IF(ISNUMBER(SEARCH("*male*",GN24)),"male",""))</f>
        <v/>
      </c>
      <c r="GJ24" s="108" t="str">
        <f>IF(GN24="","",IF(ISERROR(MID(GN24,FIND("male,",GN24)+6,(FIND(")",GN24)-(FIND("male,",GN24)+6))))=TRUE,"missing/error",MID(GN24,FIND("male,",GN24)+6,(FIND(")",GN24)-(FIND("male,",GN24)+6)))))</f>
        <v/>
      </c>
      <c r="GK24" s="109" t="str">
        <f>IF(GG24="","",(MID(GG24,(SEARCH("^^",SUBSTITUTE(GG24," ","^^",LEN(GG24)-LEN(SUBSTITUTE(GG24," ","")))))+1,99)&amp;"_"&amp;LEFT(GG24,FIND(" ",GG24)-1)&amp;"_"&amp;GH24))</f>
        <v/>
      </c>
      <c r="GM24" s="101"/>
      <c r="GN24" s="101"/>
      <c r="GO24" s="102" t="str">
        <f>IF(GS24="","",GO$3)</f>
        <v/>
      </c>
      <c r="GP24" s="103" t="str">
        <f>IF(GS24="","",GO$1)</f>
        <v/>
      </c>
      <c r="GQ24" s="104" t="str">
        <f>IF(GS24="","",GO$2)</f>
        <v/>
      </c>
      <c r="GR24" s="104" t="str">
        <f>IF(GS24="","",GO$3)</f>
        <v/>
      </c>
      <c r="GS24" s="105" t="str">
        <f>IF(GZ24="","",IF(ISNUMBER(SEARCH(":",GZ24)),MID(GZ24,FIND(":",GZ24)+2,FIND("(",GZ24)-FIND(":",GZ24)-3),LEFT(GZ24,FIND("(",GZ24)-2)))</f>
        <v/>
      </c>
      <c r="GT24" s="106" t="str">
        <f>IF(GZ24="","",MID(GZ24,FIND("(",GZ24)+1,4))</f>
        <v/>
      </c>
      <c r="GU24" s="107" t="str">
        <f>IF(ISNUMBER(SEARCH("*female*",GZ24)),"female",IF(ISNUMBER(SEARCH("*male*",GZ24)),"male",""))</f>
        <v/>
      </c>
      <c r="GV24" s="108" t="str">
        <f>IF(GZ24="","",IF(ISERROR(MID(GZ24,FIND("male,",GZ24)+6,(FIND(")",GZ24)-(FIND("male,",GZ24)+6))))=TRUE,"missing/error",MID(GZ24,FIND("male,",GZ24)+6,(FIND(")",GZ24)-(FIND("male,",GZ24)+6)))))</f>
        <v/>
      </c>
      <c r="GW24" s="109" t="str">
        <f>IF(GS24="","",(MID(GS24,(SEARCH("^^",SUBSTITUTE(GS24," ","^^",LEN(GS24)-LEN(SUBSTITUTE(GS24," ","")))))+1,99)&amp;"_"&amp;LEFT(GS24,FIND(" ",GS24)-1)&amp;"_"&amp;GT24))</f>
        <v/>
      </c>
      <c r="GY24" s="101"/>
      <c r="GZ24" s="101"/>
      <c r="HA24" s="102" t="str">
        <f>IF(HE24="","",HA$3)</f>
        <v/>
      </c>
      <c r="HB24" s="103" t="str">
        <f>IF(HE24="","",HA$1)</f>
        <v/>
      </c>
      <c r="HC24" s="104" t="str">
        <f>IF(HE24="","",HA$2)</f>
        <v/>
      </c>
      <c r="HD24" s="104" t="str">
        <f>IF(HE24="","",HA$3)</f>
        <v/>
      </c>
      <c r="HE24" s="105" t="str">
        <f>IF(HL24="","",IF(ISNUMBER(SEARCH(":",HL24)),MID(HL24,FIND(":",HL24)+2,FIND("(",HL24)-FIND(":",HL24)-3),LEFT(HL24,FIND("(",HL24)-2)))</f>
        <v/>
      </c>
      <c r="HF24" s="106" t="str">
        <f>IF(HL24="","",MID(HL24,FIND("(",HL24)+1,4))</f>
        <v/>
      </c>
      <c r="HG24" s="107" t="str">
        <f>IF(ISNUMBER(SEARCH("*female*",HL24)),"female",IF(ISNUMBER(SEARCH("*male*",HL24)),"male",""))</f>
        <v/>
      </c>
      <c r="HH24" s="108" t="str">
        <f>IF(HL24="","",IF(ISERROR(MID(HL24,FIND("male,",HL24)+6,(FIND(")",HL24)-(FIND("male,",HL24)+6))))=TRUE,"missing/error",MID(HL24,FIND("male,",HL24)+6,(FIND(")",HL24)-(FIND("male,",HL24)+6)))))</f>
        <v/>
      </c>
      <c r="HI24" s="109" t="str">
        <f>IF(HE24="","",(MID(HE24,(SEARCH("^^",SUBSTITUTE(HE24," ","^^",LEN(HE24)-LEN(SUBSTITUTE(HE24," ","")))))+1,99)&amp;"_"&amp;LEFT(HE24,FIND(" ",HE24)-1)&amp;"_"&amp;HF24))</f>
        <v/>
      </c>
      <c r="HK24" s="101"/>
      <c r="HL24" s="101" t="s">
        <v>292</v>
      </c>
      <c r="HM24" s="102" t="str">
        <f>IF(HQ24="","",HM$3)</f>
        <v/>
      </c>
      <c r="HN24" s="103" t="str">
        <f>IF(HQ24="","",HM$1)</f>
        <v/>
      </c>
      <c r="HO24" s="104" t="str">
        <f>IF(HQ24="","",HM$2)</f>
        <v/>
      </c>
      <c r="HP24" s="104" t="str">
        <f>IF(HQ24="","",HM$3)</f>
        <v/>
      </c>
      <c r="HQ24" s="105" t="str">
        <f>IF(HX24="","",IF(ISNUMBER(SEARCH(":",HX24)),MID(HX24,FIND(":",HX24)+2,FIND("(",HX24)-FIND(":",HX24)-3),LEFT(HX24,FIND("(",HX24)-2)))</f>
        <v/>
      </c>
      <c r="HR24" s="106" t="str">
        <f>IF(HX24="","",MID(HX24,FIND("(",HX24)+1,4))</f>
        <v/>
      </c>
      <c r="HS24" s="107" t="str">
        <f>IF(ISNUMBER(SEARCH("*female*",HX24)),"female",IF(ISNUMBER(SEARCH("*male*",HX24)),"male",""))</f>
        <v/>
      </c>
      <c r="HT24" s="108" t="str">
        <f>IF(HX24="","",IF(ISERROR(MID(HX24,FIND("male,",HX24)+6,(FIND(")",HX24)-(FIND("male,",HX24)+6))))=TRUE,"missing/error",MID(HX24,FIND("male,",HX24)+6,(FIND(")",HX24)-(FIND("male,",HX24)+6)))))</f>
        <v/>
      </c>
      <c r="HU24" s="109" t="str">
        <f>IF(HQ24="","",(MID(HQ24,(SEARCH("^^",SUBSTITUTE(HQ24," ","^^",LEN(HQ24)-LEN(SUBSTITUTE(HQ24," ","")))))+1,99)&amp;"_"&amp;LEFT(HQ24,FIND(" ",HQ24)-1)&amp;"_"&amp;HR24))</f>
        <v/>
      </c>
      <c r="HW24" s="101"/>
      <c r="HX24" s="101"/>
      <c r="HY24" s="102" t="str">
        <f>IF(IC24="","",HY$3)</f>
        <v/>
      </c>
      <c r="HZ24" s="103" t="str">
        <f>IF(IC24="","",HY$1)</f>
        <v/>
      </c>
      <c r="IA24" s="104" t="str">
        <f>IF(IC24="","",HY$2)</f>
        <v/>
      </c>
      <c r="IB24" s="104" t="str">
        <f>IF(IC24="","",HY$3)</f>
        <v/>
      </c>
      <c r="IC24" s="105" t="str">
        <f>IF(IJ24="","",IF(ISNUMBER(SEARCH(":",IJ24)),MID(IJ24,FIND(":",IJ24)+2,FIND("(",IJ24)-FIND(":",IJ24)-3),LEFT(IJ24,FIND("(",IJ24)-2)))</f>
        <v/>
      </c>
      <c r="ID24" s="106" t="str">
        <f>IF(IJ24="","",MID(IJ24,FIND("(",IJ24)+1,4))</f>
        <v/>
      </c>
      <c r="IE24" s="107" t="str">
        <f>IF(ISNUMBER(SEARCH("*female*",IJ24)),"female",IF(ISNUMBER(SEARCH("*male*",IJ24)),"male",""))</f>
        <v/>
      </c>
      <c r="IF24" s="108" t="str">
        <f>IF(IJ24="","",IF(ISERROR(MID(IJ24,FIND("male,",IJ24)+6,(FIND(")",IJ24)-(FIND("male,",IJ24)+6))))=TRUE,"missing/error",MID(IJ24,FIND("male,",IJ24)+6,(FIND(")",IJ24)-(FIND("male,",IJ24)+6)))))</f>
        <v/>
      </c>
      <c r="IG24" s="109" t="str">
        <f>IF(IC24="","",(MID(IC24,(SEARCH("^^",SUBSTITUTE(IC24," ","^^",LEN(IC24)-LEN(SUBSTITUTE(IC24," ","")))))+1,99)&amp;"_"&amp;LEFT(IC24,FIND(" ",IC24)-1)&amp;"_"&amp;ID24))</f>
        <v/>
      </c>
      <c r="II24" s="101"/>
      <c r="IJ24" s="101"/>
      <c r="IK24" s="102" t="str">
        <f>IF(IO24="","",IK$3)</f>
        <v/>
      </c>
      <c r="IL24" s="103" t="str">
        <f>IF(IO24="","",IK$1)</f>
        <v/>
      </c>
      <c r="IM24" s="104" t="str">
        <f>IF(IO24="","",IK$2)</f>
        <v/>
      </c>
      <c r="IN24" s="104" t="str">
        <f>IF(IO24="","",IK$3)</f>
        <v/>
      </c>
      <c r="IO24" s="105" t="str">
        <f>IF(IV24="","",IF(ISNUMBER(SEARCH(":",IV24)),MID(IV24,FIND(":",IV24)+2,FIND("(",IV24)-FIND(":",IV24)-3),LEFT(IV24,FIND("(",IV24)-2)))</f>
        <v/>
      </c>
      <c r="IP24" s="106" t="str">
        <f>IF(IV24="","",MID(IV24,FIND("(",IV24)+1,4))</f>
        <v/>
      </c>
      <c r="IQ24" s="107" t="str">
        <f>IF(ISNUMBER(SEARCH("*female*",IV24)),"female",IF(ISNUMBER(SEARCH("*male*",IV24)),"male",""))</f>
        <v/>
      </c>
      <c r="IR24" s="108" t="str">
        <f>IF(IV24="","",IF(ISERROR(MID(IV24,FIND("male,",IV24)+6,(FIND(")",IV24)-(FIND("male,",IV24)+6))))=TRUE,"missing/error",MID(IV24,FIND("male,",IV24)+6,(FIND(")",IV24)-(FIND("male,",IV24)+6)))))</f>
        <v/>
      </c>
      <c r="IS24" s="109" t="str">
        <f>IF(IO24="","",(MID(IO24,(SEARCH("^^",SUBSTITUTE(IO24," ","^^",LEN(IO24)-LEN(SUBSTITUTE(IO24," ","")))))+1,99)&amp;"_"&amp;LEFT(IO24,FIND(" ",IO24)-1)&amp;"_"&amp;IP24))</f>
        <v/>
      </c>
      <c r="IU24" s="101"/>
      <c r="IV24" s="101"/>
      <c r="IW24" s="102" t="str">
        <f>IF(JA24="","",IW$3)</f>
        <v/>
      </c>
      <c r="IX24" s="103" t="str">
        <f>IF(JA24="","",IW$1)</f>
        <v/>
      </c>
      <c r="IY24" s="104" t="str">
        <f>IF(JA24="","",IW$2)</f>
        <v/>
      </c>
      <c r="IZ24" s="104" t="str">
        <f>IF(JA24="","",IW$3)</f>
        <v/>
      </c>
      <c r="JA24" s="105" t="str">
        <f>IF(JH24="","",IF(ISNUMBER(SEARCH(":",JH24)),MID(JH24,FIND(":",JH24)+2,FIND("(",JH24)-FIND(":",JH24)-3),LEFT(JH24,FIND("(",JH24)-2)))</f>
        <v/>
      </c>
      <c r="JB24" s="106" t="str">
        <f>IF(JH24="","",MID(JH24,FIND("(",JH24)+1,4))</f>
        <v/>
      </c>
      <c r="JC24" s="107" t="str">
        <f>IF(ISNUMBER(SEARCH("*female*",JH24)),"female",IF(ISNUMBER(SEARCH("*male*",JH24)),"male",""))</f>
        <v/>
      </c>
      <c r="JD24" s="108" t="str">
        <f>IF(JH24="","",IF(ISERROR(MID(JH24,FIND("male,",JH24)+6,(FIND(")",JH24)-(FIND("male,",JH24)+6))))=TRUE,"missing/error",MID(JH24,FIND("male,",JH24)+6,(FIND(")",JH24)-(FIND("male,",JH24)+6)))))</f>
        <v/>
      </c>
      <c r="JE24" s="109" t="str">
        <f>IF(JA24="","",(MID(JA24,(SEARCH("^^",SUBSTITUTE(JA24," ","^^",LEN(JA24)-LEN(SUBSTITUTE(JA24," ","")))))+1,99)&amp;"_"&amp;LEFT(JA24,FIND(" ",JA24)-1)&amp;"_"&amp;JB24))</f>
        <v/>
      </c>
      <c r="JG24" s="101"/>
      <c r="JH24" s="101"/>
      <c r="JI24" s="102" t="str">
        <f>IF(JM24="","",JI$3)</f>
        <v/>
      </c>
      <c r="JJ24" s="103" t="str">
        <f>IF(JM24="","",JI$1)</f>
        <v/>
      </c>
      <c r="JK24" s="104" t="str">
        <f>IF(JM24="","",JI$2)</f>
        <v/>
      </c>
      <c r="JL24" s="104" t="str">
        <f>IF(JM24="","",JI$3)</f>
        <v/>
      </c>
      <c r="JM24" s="105" t="str">
        <f>IF(JT24="","",IF(ISNUMBER(SEARCH(":",JT24)),MID(JT24,FIND(":",JT24)+2,FIND("(",JT24)-FIND(":",JT24)-3),LEFT(JT24,FIND("(",JT24)-2)))</f>
        <v/>
      </c>
      <c r="JN24" s="106" t="str">
        <f>IF(JT24="","",MID(JT24,FIND("(",JT24)+1,4))</f>
        <v/>
      </c>
      <c r="JO24" s="107" t="str">
        <f>IF(ISNUMBER(SEARCH("*female*",JT24)),"female",IF(ISNUMBER(SEARCH("*male*",JT24)),"male",""))</f>
        <v/>
      </c>
      <c r="JP24" s="108" t="str">
        <f>IF(JT24="","",IF(ISERROR(MID(JT24,FIND("male,",JT24)+6,(FIND(")",JT24)-(FIND("male,",JT24)+6))))=TRUE,"missing/error",MID(JT24,FIND("male,",JT24)+6,(FIND(")",JT24)-(FIND("male,",JT24)+6)))))</f>
        <v/>
      </c>
      <c r="JQ24" s="109" t="str">
        <f>IF(JM24="","",(MID(JM24,(SEARCH("^^",SUBSTITUTE(JM24," ","^^",LEN(JM24)-LEN(SUBSTITUTE(JM24," ","")))))+1,99)&amp;"_"&amp;LEFT(JM24,FIND(" ",JM24)-1)&amp;"_"&amp;JN24))</f>
        <v/>
      </c>
      <c r="JS24" s="101"/>
      <c r="JT24" s="101"/>
      <c r="JU24" s="102" t="str">
        <f>IF(JY24="","",JU$3)</f>
        <v/>
      </c>
      <c r="JV24" s="103" t="str">
        <f>IF(JY24="","",JU$1)</f>
        <v/>
      </c>
      <c r="JW24" s="104" t="str">
        <f>IF(JY24="","",JU$2)</f>
        <v/>
      </c>
      <c r="JX24" s="104" t="str">
        <f>IF(JY24="","",JU$3)</f>
        <v/>
      </c>
      <c r="JY24" s="105" t="str">
        <f>IF(KF24="","",IF(ISNUMBER(SEARCH(":",KF24)),MID(KF24,FIND(":",KF24)+2,FIND("(",KF24)-FIND(":",KF24)-3),LEFT(KF24,FIND("(",KF24)-2)))</f>
        <v/>
      </c>
      <c r="JZ24" s="106" t="str">
        <f>IF(KF24="","",MID(KF24,FIND("(",KF24)+1,4))</f>
        <v/>
      </c>
      <c r="KA24" s="107" t="str">
        <f>IF(ISNUMBER(SEARCH("*female*",KF24)),"female",IF(ISNUMBER(SEARCH("*male*",KF24)),"male",""))</f>
        <v/>
      </c>
      <c r="KB24" s="108" t="str">
        <f>IF(KF24="","",IF(ISERROR(MID(KF24,FIND("male,",KF24)+6,(FIND(")",KF24)-(FIND("male,",KF24)+6))))=TRUE,"missing/error",MID(KF24,FIND("male,",KF24)+6,(FIND(")",KF24)-(FIND("male,",KF24)+6)))))</f>
        <v/>
      </c>
      <c r="KC24" s="109" t="str">
        <f>IF(JY24="","",(MID(JY24,(SEARCH("^^",SUBSTITUTE(JY24," ","^^",LEN(JY24)-LEN(SUBSTITUTE(JY24," ","")))))+1,99)&amp;"_"&amp;LEFT(JY24,FIND(" ",JY24)-1)&amp;"_"&amp;JZ24))</f>
        <v/>
      </c>
      <c r="KE24" s="101"/>
      <c r="KF24" s="101"/>
    </row>
    <row r="25" spans="1:292" ht="13.5" customHeight="1">
      <c r="A25" s="20"/>
      <c r="B25" s="101" t="s">
        <v>664</v>
      </c>
      <c r="C25" s="2" t="s">
        <v>665</v>
      </c>
      <c r="D25" s="154"/>
      <c r="E25" s="102"/>
      <c r="F25" s="103"/>
      <c r="G25" s="104"/>
      <c r="H25" s="104"/>
      <c r="I25" s="105"/>
      <c r="J25" s="106"/>
      <c r="K25" s="107"/>
      <c r="L25" s="108"/>
      <c r="M25" s="109"/>
      <c r="O25" s="101"/>
      <c r="P25" s="154"/>
      <c r="Q25" s="102"/>
      <c r="R25" s="103"/>
      <c r="S25" s="104"/>
      <c r="T25" s="104"/>
      <c r="U25" s="105"/>
      <c r="V25" s="106"/>
      <c r="W25" s="107"/>
      <c r="X25" s="108"/>
      <c r="Y25" s="109"/>
      <c r="AA25" s="101"/>
      <c r="AB25" s="101"/>
      <c r="AC25" s="102"/>
      <c r="AD25" s="103"/>
      <c r="AE25" s="104"/>
      <c r="AF25" s="104"/>
      <c r="AG25" s="105"/>
      <c r="AH25" s="106"/>
      <c r="AI25" s="107"/>
      <c r="AJ25" s="108"/>
      <c r="AK25" s="109"/>
      <c r="AM25" s="101"/>
      <c r="AN25" s="101"/>
      <c r="AO25" s="102"/>
      <c r="AP25" s="103"/>
      <c r="AQ25" s="104"/>
      <c r="AR25" s="104"/>
      <c r="AS25" s="105"/>
      <c r="AT25" s="106"/>
      <c r="AU25" s="107"/>
      <c r="AV25" s="108"/>
      <c r="AW25" s="109"/>
      <c r="AY25" s="101"/>
      <c r="AZ25" s="101"/>
      <c r="BA25" s="102"/>
      <c r="BB25" s="103"/>
      <c r="BC25" s="104"/>
      <c r="BD25" s="104"/>
      <c r="BE25" s="105"/>
      <c r="BF25" s="106"/>
      <c r="BG25" s="107"/>
      <c r="BH25" s="108"/>
      <c r="BI25" s="109"/>
      <c r="BK25" s="101"/>
      <c r="BL25" s="101"/>
      <c r="BM25" s="102"/>
      <c r="BN25" s="103"/>
      <c r="BO25" s="104"/>
      <c r="BP25" s="104"/>
      <c r="BQ25" s="105"/>
      <c r="BR25" s="106"/>
      <c r="BS25" s="107"/>
      <c r="BT25" s="108"/>
      <c r="BU25" s="109"/>
      <c r="BW25" s="101"/>
      <c r="BX25" s="101"/>
      <c r="BY25" s="102"/>
      <c r="BZ25" s="103"/>
      <c r="CA25" s="104"/>
      <c r="CB25" s="104"/>
      <c r="CC25" s="105"/>
      <c r="CD25" s="106"/>
      <c r="CE25" s="107"/>
      <c r="CF25" s="108"/>
      <c r="CG25" s="109"/>
      <c r="CI25" s="101"/>
      <c r="CJ25" s="101"/>
      <c r="CK25" s="102">
        <v>41218</v>
      </c>
      <c r="CL25" s="103" t="s">
        <v>435</v>
      </c>
      <c r="CM25" s="104">
        <v>40465</v>
      </c>
      <c r="CN25" s="104">
        <v>41218</v>
      </c>
      <c r="CO25" s="105" t="s">
        <v>666</v>
      </c>
      <c r="CP25" s="106" t="s">
        <v>667</v>
      </c>
      <c r="CQ25" s="107" t="s">
        <v>440</v>
      </c>
      <c r="CR25" s="108" t="s">
        <v>297</v>
      </c>
      <c r="CS25" s="109" t="s">
        <v>668</v>
      </c>
      <c r="CT25" s="2" t="s">
        <v>292</v>
      </c>
      <c r="CU25" s="101"/>
      <c r="CV25" s="101" t="s">
        <v>669</v>
      </c>
      <c r="CW25" s="102"/>
      <c r="CX25" s="103"/>
      <c r="CY25" s="104" t="s">
        <v>292</v>
      </c>
      <c r="CZ25" s="104" t="s">
        <v>292</v>
      </c>
      <c r="DA25" s="105"/>
      <c r="DB25" s="106"/>
      <c r="DC25" s="107"/>
      <c r="DD25" s="108"/>
      <c r="DE25" s="109"/>
      <c r="DG25" s="101"/>
      <c r="DH25" s="101"/>
      <c r="DI25" s="102" t="str">
        <f>IF(DM25="","",DI$3)</f>
        <v/>
      </c>
      <c r="DJ25" s="103" t="str">
        <f>IF(DM25="","",DI$1)</f>
        <v/>
      </c>
      <c r="DK25" s="104" t="str">
        <f>IF(DM25="","",DI$2)</f>
        <v/>
      </c>
      <c r="DL25" s="104" t="str">
        <f>IF(DM25="","",DI$3)</f>
        <v/>
      </c>
      <c r="DM25" s="105" t="str">
        <f>IF(DT25="","",IF(ISNUMBER(SEARCH(":",DT25)),MID(DT25,FIND(":",DT25)+2,FIND("(",DT25)-FIND(":",DT25)-3),LEFT(DT25,FIND("(",DT25)-2)))</f>
        <v/>
      </c>
      <c r="DN25" s="106" t="str">
        <f>IF(DT25="","",MID(DT25,FIND("(",DT25)+1,4))</f>
        <v/>
      </c>
      <c r="DO25" s="107" t="str">
        <f>IF(ISNUMBER(SEARCH("*female*",DT25)),"female",IF(ISNUMBER(SEARCH("*male*",DT25)),"male",""))</f>
        <v/>
      </c>
      <c r="DP25" s="108" t="str">
        <f>IF(DT25="","",IF(ISERROR(MID(DT25,FIND("male,",DT25)+6,(FIND(")",DT25)-(FIND("male,",DT25)+6))))=TRUE,"missing/error",MID(DT25,FIND("male,",DT25)+6,(FIND(")",DT25)-(FIND("male,",DT25)+6)))))</f>
        <v/>
      </c>
      <c r="DQ25" s="109" t="str">
        <f>IF(DM25="","",(MID(DM25,(SEARCH("^^",SUBSTITUTE(DM25," ","^^",LEN(DM25)-LEN(SUBSTITUTE(DM25," ","")))))+1,99)&amp;"_"&amp;LEFT(DM25,FIND(" ",DM25)-1)&amp;"_"&amp;DN25))</f>
        <v/>
      </c>
      <c r="DS25" s="101"/>
      <c r="DT25" s="101"/>
      <c r="DU25" s="102" t="str">
        <f>IF(DY25="","",DU$3)</f>
        <v/>
      </c>
      <c r="DV25" s="103" t="str">
        <f>IF(DY25="","",DU$1)</f>
        <v/>
      </c>
      <c r="DW25" s="104" t="str">
        <f>IF(DY25="","",DU$2)</f>
        <v/>
      </c>
      <c r="DX25" s="104" t="str">
        <f>IF(DY25="","",DU$3)</f>
        <v/>
      </c>
      <c r="DY25" s="105" t="str">
        <f>IF(EF25="","",IF(ISNUMBER(SEARCH(":",EF25)),MID(EF25,FIND(":",EF25)+2,FIND("(",EF25)-FIND(":",EF25)-3),LEFT(EF25,FIND("(",EF25)-2)))</f>
        <v/>
      </c>
      <c r="DZ25" s="106" t="str">
        <f>IF(EF25="","",MID(EF25,FIND("(",EF25)+1,4))</f>
        <v/>
      </c>
      <c r="EA25" s="107" t="str">
        <f>IF(ISNUMBER(SEARCH("*female*",EF25)),"female",IF(ISNUMBER(SEARCH("*male*",EF25)),"male",""))</f>
        <v/>
      </c>
      <c r="EB25" s="108" t="str">
        <f>IF(EF25="","",IF(ISERROR(MID(EF25,FIND("male,",EF25)+6,(FIND(")",EF25)-(FIND("male,",EF25)+6))))=TRUE,"missing/error",MID(EF25,FIND("male,",EF25)+6,(FIND(")",EF25)-(FIND("male,",EF25)+6)))))</f>
        <v/>
      </c>
      <c r="EC25" s="109" t="str">
        <f>IF(DY25="","",(MID(DY25,(SEARCH("^^",SUBSTITUTE(DY25," ","^^",LEN(DY25)-LEN(SUBSTITUTE(DY25," ","")))))+1,99)&amp;"_"&amp;LEFT(DY25,FIND(" ",DY25)-1)&amp;"_"&amp;DZ25))</f>
        <v/>
      </c>
      <c r="EE25" s="101"/>
      <c r="EF25" s="101"/>
      <c r="EG25" s="102" t="str">
        <f>IF(EK25="","",EG$3)</f>
        <v/>
      </c>
      <c r="EH25" s="103" t="str">
        <f>IF(EK25="","",EG$1)</f>
        <v/>
      </c>
      <c r="EI25" s="104" t="str">
        <f>IF(EK25="","",EG$2)</f>
        <v/>
      </c>
      <c r="EJ25" s="104" t="str">
        <f>IF(EK25="","",EG$3)</f>
        <v/>
      </c>
      <c r="EK25" s="105" t="str">
        <f>IF(ER25="","",IF(ISNUMBER(SEARCH(":",ER25)),MID(ER25,FIND(":",ER25)+2,FIND("(",ER25)-FIND(":",ER25)-3),LEFT(ER25,FIND("(",ER25)-2)))</f>
        <v/>
      </c>
      <c r="EL25" s="106" t="str">
        <f>IF(ER25="","",MID(ER25,FIND("(",ER25)+1,4))</f>
        <v/>
      </c>
      <c r="EM25" s="107" t="str">
        <f>IF(ISNUMBER(SEARCH("*female*",ER25)),"female",IF(ISNUMBER(SEARCH("*male*",ER25)),"male",""))</f>
        <v/>
      </c>
      <c r="EN25" s="108" t="str">
        <f>IF(ER25="","",IF(ISERROR(MID(ER25,FIND("male,",ER25)+6,(FIND(")",ER25)-(FIND("male,",ER25)+6))))=TRUE,"missing/error",MID(ER25,FIND("male,",ER25)+6,(FIND(")",ER25)-(FIND("male,",ER25)+6)))))</f>
        <v/>
      </c>
      <c r="EO25" s="109" t="str">
        <f>IF(EK25="","",(MID(EK25,(SEARCH("^^",SUBSTITUTE(EK25," ","^^",LEN(EK25)-LEN(SUBSTITUTE(EK25," ","")))))+1,99)&amp;"_"&amp;LEFT(EK25,FIND(" ",EK25)-1)&amp;"_"&amp;EL25))</f>
        <v/>
      </c>
      <c r="EQ25" s="101"/>
      <c r="ER25" s="101"/>
      <c r="ES25" s="102" t="str">
        <f>IF(EW25="","",ES$3)</f>
        <v/>
      </c>
      <c r="ET25" s="103" t="str">
        <f>IF(EW25="","",ES$1)</f>
        <v/>
      </c>
      <c r="EU25" s="104" t="str">
        <f>IF(EW25="","",ES$2)</f>
        <v/>
      </c>
      <c r="EV25" s="104" t="str">
        <f>IF(EW25="","",ES$3)</f>
        <v/>
      </c>
      <c r="EW25" s="105" t="str">
        <f>IF(FD25="","",IF(ISNUMBER(SEARCH(":",FD25)),MID(FD25,FIND(":",FD25)+2,FIND("(",FD25)-FIND(":",FD25)-3),LEFT(FD25,FIND("(",FD25)-2)))</f>
        <v/>
      </c>
      <c r="EX25" s="106" t="str">
        <f>IF(FD25="","",MID(FD25,FIND("(",FD25)+1,4))</f>
        <v/>
      </c>
      <c r="EY25" s="107" t="str">
        <f>IF(ISNUMBER(SEARCH("*female*",FD25)),"female",IF(ISNUMBER(SEARCH("*male*",FD25)),"male",""))</f>
        <v/>
      </c>
      <c r="EZ25" s="108" t="str">
        <f>IF(FD25="","",IF(ISERROR(MID(FD25,FIND("male,",FD25)+6,(FIND(")",FD25)-(FIND("male,",FD25)+6))))=TRUE,"missing/error",MID(FD25,FIND("male,",FD25)+6,(FIND(")",FD25)-(FIND("male,",FD25)+6)))))</f>
        <v/>
      </c>
      <c r="FA25" s="109" t="str">
        <f>IF(EW25="","",(MID(EW25,(SEARCH("^^",SUBSTITUTE(EW25," ","^^",LEN(EW25)-LEN(SUBSTITUTE(EW25," ","")))))+1,99)&amp;"_"&amp;LEFT(EW25,FIND(" ",EW25)-1)&amp;"_"&amp;EX25))</f>
        <v/>
      </c>
      <c r="FC25" s="101"/>
      <c r="FD25" s="101"/>
      <c r="FE25" s="102" t="str">
        <f>IF(FI25="","",FE$3)</f>
        <v/>
      </c>
      <c r="FF25" s="103" t="str">
        <f>IF(FI25="","",FE$1)</f>
        <v/>
      </c>
      <c r="FG25" s="104" t="str">
        <f>IF(FI25="","",FE$2)</f>
        <v/>
      </c>
      <c r="FH25" s="104" t="str">
        <f>IF(FI25="","",FE$3)</f>
        <v/>
      </c>
      <c r="FI25" s="105" t="str">
        <f>IF(FP25="","",IF(ISNUMBER(SEARCH(":",FP25)),MID(FP25,FIND(":",FP25)+2,FIND("(",FP25)-FIND(":",FP25)-3),LEFT(FP25,FIND("(",FP25)-2)))</f>
        <v/>
      </c>
      <c r="FJ25" s="106" t="str">
        <f>IF(FP25="","",MID(FP25,FIND("(",FP25)+1,4))</f>
        <v/>
      </c>
      <c r="FK25" s="107" t="str">
        <f>IF(ISNUMBER(SEARCH("*female*",FP25)),"female",IF(ISNUMBER(SEARCH("*male*",FP25)),"male",""))</f>
        <v/>
      </c>
      <c r="FL25" s="108" t="str">
        <f>IF(FP25="","",IF(ISERROR(MID(FP25,FIND("male,",FP25)+6,(FIND(")",FP25)-(FIND("male,",FP25)+6))))=TRUE,"missing/error",MID(FP25,FIND("male,",FP25)+6,(FIND(")",FP25)-(FIND("male,",FP25)+6)))))</f>
        <v/>
      </c>
      <c r="FM25" s="109" t="str">
        <f>IF(FI25="","",(MID(FI25,(SEARCH("^^",SUBSTITUTE(FI25," ","^^",LEN(FI25)-LEN(SUBSTITUTE(FI25," ","")))))+1,99)&amp;"_"&amp;LEFT(FI25,FIND(" ",FI25)-1)&amp;"_"&amp;FJ25))</f>
        <v/>
      </c>
      <c r="FO25" s="101"/>
      <c r="FP25" s="101"/>
      <c r="FQ25" s="102" t="str">
        <f>IF(FU25="","",#REF!)</f>
        <v/>
      </c>
      <c r="FR25" s="103" t="str">
        <f>IF(FU25="","",FQ$1)</f>
        <v/>
      </c>
      <c r="FS25" s="104" t="str">
        <f>IF(FU25="","",FQ$2)</f>
        <v/>
      </c>
      <c r="FT25" s="104" t="str">
        <f>IF(FU25="","",FQ$3)</f>
        <v/>
      </c>
      <c r="FU25" s="105" t="str">
        <f>IF(GB25="","",IF(ISNUMBER(SEARCH(":",GB25)),MID(GB25,FIND(":",GB25)+2,FIND("(",GB25)-FIND(":",GB25)-3),LEFT(GB25,FIND("(",GB25)-2)))</f>
        <v/>
      </c>
      <c r="FV25" s="106" t="str">
        <f>IF(GB25="","",MID(GB25,FIND("(",GB25)+1,4))</f>
        <v/>
      </c>
      <c r="FW25" s="107" t="str">
        <f>IF(ISNUMBER(SEARCH("*female*",GB25)),"female",IF(ISNUMBER(SEARCH("*male*",GB25)),"male",""))</f>
        <v/>
      </c>
      <c r="FX25" s="108" t="str">
        <f>IF(GB25="","",IF(ISERROR(MID(GB25,FIND("male,",GB25)+6,(FIND(")",GB25)-(FIND("male,",GB25)+6))))=TRUE,"missing/error",MID(GB25,FIND("male,",GB25)+6,(FIND(")",GB25)-(FIND("male,",GB25)+6)))))</f>
        <v/>
      </c>
      <c r="FY25" s="109" t="str">
        <f>IF(FU25="","",(MID(FU25,(SEARCH("^^",SUBSTITUTE(FU25," ","^^",LEN(FU25)-LEN(SUBSTITUTE(FU25," ","")))))+1,99)&amp;"_"&amp;LEFT(FU25,FIND(" ",FU25)-1)&amp;"_"&amp;FV25))</f>
        <v/>
      </c>
      <c r="GA25" s="101"/>
      <c r="GB25" s="101"/>
      <c r="GC25" s="102" t="str">
        <f>IF(GG25="","",GC$3)</f>
        <v/>
      </c>
      <c r="GD25" s="103" t="str">
        <f>IF(GG25="","",GC$1)</f>
        <v/>
      </c>
      <c r="GE25" s="104" t="str">
        <f>IF(GG25="","",GC$2)</f>
        <v/>
      </c>
      <c r="GF25" s="104" t="str">
        <f>IF(GG25="","",GC$3)</f>
        <v/>
      </c>
      <c r="GG25" s="105" t="str">
        <f>IF(GN25="","",IF(ISNUMBER(SEARCH(":",GN25)),MID(GN25,FIND(":",GN25)+2,FIND("(",GN25)-FIND(":",GN25)-3),LEFT(GN25,FIND("(",GN25)-2)))</f>
        <v/>
      </c>
      <c r="GH25" s="106" t="str">
        <f>IF(GN25="","",MID(GN25,FIND("(",GN25)+1,4))</f>
        <v/>
      </c>
      <c r="GI25" s="107" t="str">
        <f>IF(ISNUMBER(SEARCH("*female*",GN25)),"female",IF(ISNUMBER(SEARCH("*male*",GN25)),"male",""))</f>
        <v/>
      </c>
      <c r="GJ25" s="108" t="str">
        <f>IF(GN25="","",IF(ISERROR(MID(GN25,FIND("male,",GN25)+6,(FIND(")",GN25)-(FIND("male,",GN25)+6))))=TRUE,"missing/error",MID(GN25,FIND("male,",GN25)+6,(FIND(")",GN25)-(FIND("male,",GN25)+6)))))</f>
        <v/>
      </c>
      <c r="GK25" s="109" t="str">
        <f>IF(GG25="","",(MID(GG25,(SEARCH("^^",SUBSTITUTE(GG25," ","^^",LEN(GG25)-LEN(SUBSTITUTE(GG25," ","")))))+1,99)&amp;"_"&amp;LEFT(GG25,FIND(" ",GG25)-1)&amp;"_"&amp;GH25))</f>
        <v/>
      </c>
      <c r="GM25" s="101"/>
      <c r="GN25" s="101"/>
      <c r="GO25" s="102" t="str">
        <f>IF(GS25="","",GO$3)</f>
        <v/>
      </c>
      <c r="GP25" s="103" t="str">
        <f>IF(GS25="","",GO$1)</f>
        <v/>
      </c>
      <c r="GQ25" s="104" t="str">
        <f>IF(GS25="","",GO$2)</f>
        <v/>
      </c>
      <c r="GR25" s="104" t="str">
        <f>IF(GS25="","",GO$3)</f>
        <v/>
      </c>
      <c r="GS25" s="105" t="str">
        <f>IF(GZ25="","",IF(ISNUMBER(SEARCH(":",GZ25)),MID(GZ25,FIND(":",GZ25)+2,FIND("(",GZ25)-FIND(":",GZ25)-3),LEFT(GZ25,FIND("(",GZ25)-2)))</f>
        <v/>
      </c>
      <c r="GT25" s="106" t="str">
        <f>IF(GZ25="","",MID(GZ25,FIND("(",GZ25)+1,4))</f>
        <v/>
      </c>
      <c r="GU25" s="107" t="str">
        <f>IF(ISNUMBER(SEARCH("*female*",GZ25)),"female",IF(ISNUMBER(SEARCH("*male*",GZ25)),"male",""))</f>
        <v/>
      </c>
      <c r="GV25" s="108" t="str">
        <f>IF(GZ25="","",IF(ISERROR(MID(GZ25,FIND("male,",GZ25)+6,(FIND(")",GZ25)-(FIND("male,",GZ25)+6))))=TRUE,"missing/error",MID(GZ25,FIND("male,",GZ25)+6,(FIND(")",GZ25)-(FIND("male,",GZ25)+6)))))</f>
        <v/>
      </c>
      <c r="GW25" s="109" t="str">
        <f>IF(GS25="","",(MID(GS25,(SEARCH("^^",SUBSTITUTE(GS25," ","^^",LEN(GS25)-LEN(SUBSTITUTE(GS25," ","")))))+1,99)&amp;"_"&amp;LEFT(GS25,FIND(" ",GS25)-1)&amp;"_"&amp;GT25))</f>
        <v/>
      </c>
      <c r="GY25" s="101"/>
      <c r="GZ25" s="101"/>
      <c r="HA25" s="102" t="str">
        <f>IF(HE25="","",HA$3)</f>
        <v/>
      </c>
      <c r="HB25" s="103" t="str">
        <f>IF(HE25="","",HA$1)</f>
        <v/>
      </c>
      <c r="HC25" s="104" t="str">
        <f>IF(HE25="","",HA$2)</f>
        <v/>
      </c>
      <c r="HD25" s="104" t="str">
        <f>IF(HE25="","",HA$3)</f>
        <v/>
      </c>
      <c r="HE25" s="105" t="str">
        <f>IF(HL25="","",IF(ISNUMBER(SEARCH(":",HL25)),MID(HL25,FIND(":",HL25)+2,FIND("(",HL25)-FIND(":",HL25)-3),LEFT(HL25,FIND("(",HL25)-2)))</f>
        <v/>
      </c>
      <c r="HF25" s="106" t="str">
        <f>IF(HL25="","",MID(HL25,FIND("(",HL25)+1,4))</f>
        <v/>
      </c>
      <c r="HG25" s="107" t="str">
        <f>IF(ISNUMBER(SEARCH("*female*",HL25)),"female",IF(ISNUMBER(SEARCH("*male*",HL25)),"male",""))</f>
        <v/>
      </c>
      <c r="HH25" s="108" t="str">
        <f>IF(HL25="","",IF(ISERROR(MID(HL25,FIND("male,",HL25)+6,(FIND(")",HL25)-(FIND("male,",HL25)+6))))=TRUE,"missing/error",MID(HL25,FIND("male,",HL25)+6,(FIND(")",HL25)-(FIND("male,",HL25)+6)))))</f>
        <v/>
      </c>
      <c r="HI25" s="109" t="str">
        <f>IF(HE25="","",(MID(HE25,(SEARCH("^^",SUBSTITUTE(HE25," ","^^",LEN(HE25)-LEN(SUBSTITUTE(HE25," ","")))))+1,99)&amp;"_"&amp;LEFT(HE25,FIND(" ",HE25)-1)&amp;"_"&amp;HF25))</f>
        <v/>
      </c>
      <c r="HK25" s="101"/>
      <c r="HL25" s="101" t="s">
        <v>292</v>
      </c>
      <c r="HM25" s="102" t="str">
        <f>IF(HQ25="","",HM$3)</f>
        <v/>
      </c>
      <c r="HN25" s="103" t="str">
        <f>IF(HQ25="","",HM$1)</f>
        <v/>
      </c>
      <c r="HO25" s="104" t="str">
        <f>IF(HQ25="","",HM$2)</f>
        <v/>
      </c>
      <c r="HP25" s="104" t="str">
        <f>IF(HQ25="","",HM$3)</f>
        <v/>
      </c>
      <c r="HQ25" s="105" t="str">
        <f>IF(HX25="","",IF(ISNUMBER(SEARCH(":",HX25)),MID(HX25,FIND(":",HX25)+2,FIND("(",HX25)-FIND(":",HX25)-3),LEFT(HX25,FIND("(",HX25)-2)))</f>
        <v/>
      </c>
      <c r="HR25" s="106" t="str">
        <f>IF(HX25="","",MID(HX25,FIND("(",HX25)+1,4))</f>
        <v/>
      </c>
      <c r="HS25" s="107" t="str">
        <f>IF(ISNUMBER(SEARCH("*female*",HX25)),"female",IF(ISNUMBER(SEARCH("*male*",HX25)),"male",""))</f>
        <v/>
      </c>
      <c r="HT25" s="108" t="str">
        <f>IF(HX25="","",IF(ISERROR(MID(HX25,FIND("male,",HX25)+6,(FIND(")",HX25)-(FIND("male,",HX25)+6))))=TRUE,"missing/error",MID(HX25,FIND("male,",HX25)+6,(FIND(")",HX25)-(FIND("male,",HX25)+6)))))</f>
        <v/>
      </c>
      <c r="HU25" s="109" t="str">
        <f>IF(HQ25="","",(MID(HQ25,(SEARCH("^^",SUBSTITUTE(HQ25," ","^^",LEN(HQ25)-LEN(SUBSTITUTE(HQ25," ","")))))+1,99)&amp;"_"&amp;LEFT(HQ25,FIND(" ",HQ25)-1)&amp;"_"&amp;HR25))</f>
        <v/>
      </c>
      <c r="HW25" s="101"/>
      <c r="HX25" s="101"/>
      <c r="HY25" s="102" t="str">
        <f>IF(IC25="","",HY$3)</f>
        <v/>
      </c>
      <c r="HZ25" s="103" t="str">
        <f>IF(IC25="","",HY$1)</f>
        <v/>
      </c>
      <c r="IA25" s="104" t="str">
        <f>IF(IC25="","",HY$2)</f>
        <v/>
      </c>
      <c r="IB25" s="104" t="str">
        <f>IF(IC25="","",HY$3)</f>
        <v/>
      </c>
      <c r="IC25" s="105" t="str">
        <f>IF(IJ25="","",IF(ISNUMBER(SEARCH(":",IJ25)),MID(IJ25,FIND(":",IJ25)+2,FIND("(",IJ25)-FIND(":",IJ25)-3),LEFT(IJ25,FIND("(",IJ25)-2)))</f>
        <v/>
      </c>
      <c r="ID25" s="106" t="str">
        <f>IF(IJ25="","",MID(IJ25,FIND("(",IJ25)+1,4))</f>
        <v/>
      </c>
      <c r="IE25" s="107" t="str">
        <f>IF(ISNUMBER(SEARCH("*female*",IJ25)),"female",IF(ISNUMBER(SEARCH("*male*",IJ25)),"male",""))</f>
        <v/>
      </c>
      <c r="IF25" s="108" t="str">
        <f>IF(IJ25="","",IF(ISERROR(MID(IJ25,FIND("male,",IJ25)+6,(FIND(")",IJ25)-(FIND("male,",IJ25)+6))))=TRUE,"missing/error",MID(IJ25,FIND("male,",IJ25)+6,(FIND(")",IJ25)-(FIND("male,",IJ25)+6)))))</f>
        <v/>
      </c>
      <c r="IG25" s="109" t="str">
        <f>IF(IC25="","",(MID(IC25,(SEARCH("^^",SUBSTITUTE(IC25," ","^^",LEN(IC25)-LEN(SUBSTITUTE(IC25," ","")))))+1,99)&amp;"_"&amp;LEFT(IC25,FIND(" ",IC25)-1)&amp;"_"&amp;ID25))</f>
        <v/>
      </c>
      <c r="II25" s="101"/>
      <c r="IJ25" s="101"/>
      <c r="IK25" s="102" t="str">
        <f>IF(IO25="","",IK$3)</f>
        <v/>
      </c>
      <c r="IL25" s="103" t="str">
        <f>IF(IO25="","",IK$1)</f>
        <v/>
      </c>
      <c r="IM25" s="104" t="str">
        <f>IF(IO25="","",IK$2)</f>
        <v/>
      </c>
      <c r="IN25" s="104" t="str">
        <f>IF(IO25="","",IK$3)</f>
        <v/>
      </c>
      <c r="IO25" s="105" t="str">
        <f>IF(IV25="","",IF(ISNUMBER(SEARCH(":",IV25)),MID(IV25,FIND(":",IV25)+2,FIND("(",IV25)-FIND(":",IV25)-3),LEFT(IV25,FIND("(",IV25)-2)))</f>
        <v/>
      </c>
      <c r="IP25" s="106" t="str">
        <f>IF(IV25="","",MID(IV25,FIND("(",IV25)+1,4))</f>
        <v/>
      </c>
      <c r="IQ25" s="107" t="str">
        <f>IF(ISNUMBER(SEARCH("*female*",IV25)),"female",IF(ISNUMBER(SEARCH("*male*",IV25)),"male",""))</f>
        <v/>
      </c>
      <c r="IR25" s="108" t="str">
        <f>IF(IV25="","",IF(ISERROR(MID(IV25,FIND("male,",IV25)+6,(FIND(")",IV25)-(FIND("male,",IV25)+6))))=TRUE,"missing/error",MID(IV25,FIND("male,",IV25)+6,(FIND(")",IV25)-(FIND("male,",IV25)+6)))))</f>
        <v/>
      </c>
      <c r="IS25" s="109" t="str">
        <f>IF(IO25="","",(MID(IO25,(SEARCH("^^",SUBSTITUTE(IO25," ","^^",LEN(IO25)-LEN(SUBSTITUTE(IO25," ","")))))+1,99)&amp;"_"&amp;LEFT(IO25,FIND(" ",IO25)-1)&amp;"_"&amp;IP25))</f>
        <v/>
      </c>
      <c r="IU25" s="101"/>
      <c r="IV25" s="101"/>
      <c r="IW25" s="102" t="str">
        <f>IF(JA25="","",IW$3)</f>
        <v/>
      </c>
      <c r="IX25" s="103" t="str">
        <f>IF(JA25="","",IW$1)</f>
        <v/>
      </c>
      <c r="IY25" s="104" t="str">
        <f>IF(JA25="","",IW$2)</f>
        <v/>
      </c>
      <c r="IZ25" s="104" t="str">
        <f>IF(JA25="","",IW$3)</f>
        <v/>
      </c>
      <c r="JA25" s="105" t="str">
        <f>IF(JH25="","",IF(ISNUMBER(SEARCH(":",JH25)),MID(JH25,FIND(":",JH25)+2,FIND("(",JH25)-FIND(":",JH25)-3),LEFT(JH25,FIND("(",JH25)-2)))</f>
        <v/>
      </c>
      <c r="JB25" s="106" t="str">
        <f>IF(JH25="","",MID(JH25,FIND("(",JH25)+1,4))</f>
        <v/>
      </c>
      <c r="JC25" s="107" t="str">
        <f>IF(ISNUMBER(SEARCH("*female*",JH25)),"female",IF(ISNUMBER(SEARCH("*male*",JH25)),"male",""))</f>
        <v/>
      </c>
      <c r="JD25" s="108" t="str">
        <f>IF(JH25="","",IF(ISERROR(MID(JH25,FIND("male,",JH25)+6,(FIND(")",JH25)-(FIND("male,",JH25)+6))))=TRUE,"missing/error",MID(JH25,FIND("male,",JH25)+6,(FIND(")",JH25)-(FIND("male,",JH25)+6)))))</f>
        <v/>
      </c>
      <c r="JE25" s="109" t="str">
        <f>IF(JA25="","",(MID(JA25,(SEARCH("^^",SUBSTITUTE(JA25," ","^^",LEN(JA25)-LEN(SUBSTITUTE(JA25," ","")))))+1,99)&amp;"_"&amp;LEFT(JA25,FIND(" ",JA25)-1)&amp;"_"&amp;JB25))</f>
        <v/>
      </c>
      <c r="JG25" s="101"/>
      <c r="JH25" s="101"/>
      <c r="JI25" s="102" t="str">
        <f>IF(JM25="","",JI$3)</f>
        <v/>
      </c>
      <c r="JJ25" s="103" t="str">
        <f>IF(JM25="","",JI$1)</f>
        <v/>
      </c>
      <c r="JK25" s="104" t="str">
        <f>IF(JM25="","",JI$2)</f>
        <v/>
      </c>
      <c r="JL25" s="104" t="str">
        <f>IF(JM25="","",JI$3)</f>
        <v/>
      </c>
      <c r="JM25" s="105" t="str">
        <f>IF(JT25="","",IF(ISNUMBER(SEARCH(":",JT25)),MID(JT25,FIND(":",JT25)+2,FIND("(",JT25)-FIND(":",JT25)-3),LEFT(JT25,FIND("(",JT25)-2)))</f>
        <v/>
      </c>
      <c r="JN25" s="106" t="str">
        <f>IF(JT25="","",MID(JT25,FIND("(",JT25)+1,4))</f>
        <v/>
      </c>
      <c r="JO25" s="107" t="str">
        <f>IF(ISNUMBER(SEARCH("*female*",JT25)),"female",IF(ISNUMBER(SEARCH("*male*",JT25)),"male",""))</f>
        <v/>
      </c>
      <c r="JP25" s="108" t="str">
        <f>IF(JT25="","",IF(ISERROR(MID(JT25,FIND("male,",JT25)+6,(FIND(")",JT25)-(FIND("male,",JT25)+6))))=TRUE,"missing/error",MID(JT25,FIND("male,",JT25)+6,(FIND(")",JT25)-(FIND("male,",JT25)+6)))))</f>
        <v/>
      </c>
      <c r="JQ25" s="109" t="str">
        <f>IF(JM25="","",(MID(JM25,(SEARCH("^^",SUBSTITUTE(JM25," ","^^",LEN(JM25)-LEN(SUBSTITUTE(JM25," ","")))))+1,99)&amp;"_"&amp;LEFT(JM25,FIND(" ",JM25)-1)&amp;"_"&amp;JN25))</f>
        <v/>
      </c>
      <c r="JS25" s="101"/>
      <c r="JT25" s="101"/>
      <c r="JU25" s="102" t="str">
        <f>IF(JY25="","",JU$3)</f>
        <v/>
      </c>
      <c r="JV25" s="103" t="str">
        <f>IF(JY25="","",JU$1)</f>
        <v/>
      </c>
      <c r="JW25" s="104" t="str">
        <f>IF(JY25="","",JU$2)</f>
        <v/>
      </c>
      <c r="JX25" s="104" t="str">
        <f>IF(JY25="","",JU$3)</f>
        <v/>
      </c>
      <c r="JY25" s="105" t="str">
        <f>IF(KF25="","",IF(ISNUMBER(SEARCH(":",KF25)),MID(KF25,FIND(":",KF25)+2,FIND("(",KF25)-FIND(":",KF25)-3),LEFT(KF25,FIND("(",KF25)-2)))</f>
        <v/>
      </c>
      <c r="JZ25" s="106" t="str">
        <f>IF(KF25="","",MID(KF25,FIND("(",KF25)+1,4))</f>
        <v/>
      </c>
      <c r="KA25" s="107" t="str">
        <f>IF(ISNUMBER(SEARCH("*female*",KF25)),"female",IF(ISNUMBER(SEARCH("*male*",KF25)),"male",""))</f>
        <v/>
      </c>
      <c r="KB25" s="108" t="str">
        <f>IF(KF25="","",IF(ISERROR(MID(KF25,FIND("male,",KF25)+6,(FIND(")",KF25)-(FIND("male,",KF25)+6))))=TRUE,"missing/error",MID(KF25,FIND("male,",KF25)+6,(FIND(")",KF25)-(FIND("male,",KF25)+6)))))</f>
        <v/>
      </c>
      <c r="KC25" s="109" t="str">
        <f>IF(JY25="","",(MID(JY25,(SEARCH("^^",SUBSTITUTE(JY25," ","^^",LEN(JY25)-LEN(SUBSTITUTE(JY25," ","")))))+1,99)&amp;"_"&amp;LEFT(JY25,FIND(" ",JY25)-1)&amp;"_"&amp;JZ25))</f>
        <v/>
      </c>
      <c r="KE25" s="101"/>
      <c r="KF25" s="101"/>
    </row>
    <row r="26" spans="1:292" ht="13.5" customHeight="1">
      <c r="A26" s="20"/>
      <c r="B26" s="101" t="s">
        <v>670</v>
      </c>
      <c r="C26" s="2" t="s">
        <v>671</v>
      </c>
      <c r="D26" s="154"/>
      <c r="E26" s="102" t="s">
        <v>292</v>
      </c>
      <c r="F26" s="103" t="s">
        <v>292</v>
      </c>
      <c r="G26" s="104"/>
      <c r="H26" s="104" t="s">
        <v>292</v>
      </c>
      <c r="I26" s="105"/>
      <c r="J26" s="106"/>
      <c r="K26" s="107"/>
      <c r="L26" s="108"/>
      <c r="M26" s="109" t="s">
        <v>292</v>
      </c>
      <c r="O26" s="101"/>
      <c r="P26" s="154"/>
      <c r="Q26" s="102" t="s">
        <v>292</v>
      </c>
      <c r="R26" s="103" t="s">
        <v>292</v>
      </c>
      <c r="S26" s="104"/>
      <c r="T26" s="104" t="s">
        <v>292</v>
      </c>
      <c r="U26" s="105"/>
      <c r="V26" s="106"/>
      <c r="W26" s="107"/>
      <c r="X26" s="108"/>
      <c r="Y26" s="109" t="s">
        <v>292</v>
      </c>
      <c r="AA26" s="101"/>
      <c r="AB26" s="101"/>
      <c r="AC26" s="102" t="s">
        <v>292</v>
      </c>
      <c r="AD26" s="103" t="s">
        <v>292</v>
      </c>
      <c r="AE26" s="104"/>
      <c r="AF26" s="104" t="s">
        <v>292</v>
      </c>
      <c r="AG26" s="105"/>
      <c r="AH26" s="106"/>
      <c r="AI26" s="107"/>
      <c r="AJ26" s="108"/>
      <c r="AK26" s="109" t="s">
        <v>292</v>
      </c>
      <c r="AM26" s="101"/>
      <c r="AN26" s="101"/>
      <c r="AO26" s="102" t="s">
        <v>292</v>
      </c>
      <c r="AP26" s="103" t="s">
        <v>292</v>
      </c>
      <c r="AQ26" s="104"/>
      <c r="AR26" s="104" t="s">
        <v>292</v>
      </c>
      <c r="AS26" s="105"/>
      <c r="AT26" s="106"/>
      <c r="AU26" s="107"/>
      <c r="AV26" s="108"/>
      <c r="AW26" s="109" t="s">
        <v>292</v>
      </c>
      <c r="AY26" s="101"/>
      <c r="AZ26" s="101"/>
      <c r="BA26" s="102">
        <v>37987</v>
      </c>
      <c r="BB26" s="103" t="s">
        <v>425</v>
      </c>
      <c r="BC26" s="104">
        <v>37768</v>
      </c>
      <c r="BD26" s="104">
        <v>38442</v>
      </c>
      <c r="BE26" s="105" t="s">
        <v>479</v>
      </c>
      <c r="BF26" s="106">
        <v>1957</v>
      </c>
      <c r="BG26" s="107" t="s">
        <v>440</v>
      </c>
      <c r="BH26" s="108" t="s">
        <v>304</v>
      </c>
      <c r="BI26" s="109" t="s">
        <v>480</v>
      </c>
      <c r="BK26" s="101" t="s">
        <v>474</v>
      </c>
      <c r="BL26" s="101"/>
      <c r="BM26" s="102" t="s">
        <v>292</v>
      </c>
      <c r="BN26" s="103" t="s">
        <v>292</v>
      </c>
      <c r="BO26" s="104"/>
      <c r="BP26" s="104" t="s">
        <v>292</v>
      </c>
      <c r="BQ26" s="105"/>
      <c r="BR26" s="106"/>
      <c r="BS26" s="107"/>
      <c r="BT26" s="108"/>
      <c r="BU26" s="109" t="s">
        <v>292</v>
      </c>
      <c r="BW26" s="101"/>
      <c r="BX26" s="101"/>
      <c r="BY26" s="102" t="s">
        <v>292</v>
      </c>
      <c r="BZ26" s="103" t="s">
        <v>292</v>
      </c>
      <c r="CA26" s="104"/>
      <c r="CB26" s="104" t="s">
        <v>292</v>
      </c>
      <c r="CC26" s="105"/>
      <c r="CD26" s="106"/>
      <c r="CE26" s="107"/>
      <c r="CF26" s="108"/>
      <c r="CG26" s="109" t="s">
        <v>292</v>
      </c>
      <c r="CI26" s="101"/>
      <c r="CJ26" s="101"/>
      <c r="CK26" s="102" t="s">
        <v>292</v>
      </c>
      <c r="CL26" s="103" t="s">
        <v>292</v>
      </c>
      <c r="CM26" s="104" t="s">
        <v>292</v>
      </c>
      <c r="CN26" s="104" t="s">
        <v>292</v>
      </c>
      <c r="CO26" s="105" t="s">
        <v>292</v>
      </c>
      <c r="CP26" s="106" t="s">
        <v>292</v>
      </c>
      <c r="CQ26" s="107" t="s">
        <v>292</v>
      </c>
      <c r="CR26" s="108" t="s">
        <v>292</v>
      </c>
      <c r="CS26" s="109" t="s">
        <v>292</v>
      </c>
      <c r="CT26" s="2" t="s">
        <v>292</v>
      </c>
      <c r="CU26" s="101"/>
      <c r="CV26" s="101"/>
      <c r="CW26" s="102" t="s">
        <v>292</v>
      </c>
      <c r="CX26" s="103" t="s">
        <v>292</v>
      </c>
      <c r="CY26" s="104" t="s">
        <v>292</v>
      </c>
      <c r="CZ26" s="104" t="s">
        <v>292</v>
      </c>
      <c r="DA26" s="105" t="s">
        <v>292</v>
      </c>
      <c r="DB26" s="106" t="s">
        <v>292</v>
      </c>
      <c r="DC26" s="107" t="s">
        <v>292</v>
      </c>
      <c r="DD26" s="108" t="s">
        <v>292</v>
      </c>
      <c r="DE26" s="109" t="s">
        <v>292</v>
      </c>
      <c r="DF26" s="2" t="s">
        <v>292</v>
      </c>
      <c r="DG26" s="101"/>
      <c r="DH26" s="101"/>
      <c r="DI26" s="102" t="str">
        <f>IF(DM26="","",DI$3)</f>
        <v/>
      </c>
      <c r="DJ26" s="103" t="str">
        <f>IF(DM26="","",DI$1)</f>
        <v/>
      </c>
      <c r="DK26" s="104" t="str">
        <f>IF(DM26="","",DI$2)</f>
        <v/>
      </c>
      <c r="DL26" s="104" t="str">
        <f>IF(DM26="","",DI$3)</f>
        <v/>
      </c>
      <c r="DM26" s="105" t="str">
        <f>IF(DT26="","",IF(ISNUMBER(SEARCH(":",DT26)),MID(DT26,FIND(":",DT26)+2,FIND("(",DT26)-FIND(":",DT26)-3),LEFT(DT26,FIND("(",DT26)-2)))</f>
        <v/>
      </c>
      <c r="DN26" s="106" t="str">
        <f>IF(DT26="","",MID(DT26,FIND("(",DT26)+1,4))</f>
        <v/>
      </c>
      <c r="DO26" s="107" t="str">
        <f>IF(ISNUMBER(SEARCH("*female*",DT26)),"female",IF(ISNUMBER(SEARCH("*male*",DT26)),"male",""))</f>
        <v/>
      </c>
      <c r="DP26" s="108" t="str">
        <f>IF(DT26="","",IF(ISERROR(MID(DT26,FIND("male,",DT26)+6,(FIND(")",DT26)-(FIND("male,",DT26)+6))))=TRUE,"missing/error",MID(DT26,FIND("male,",DT26)+6,(FIND(")",DT26)-(FIND("male,",DT26)+6)))))</f>
        <v/>
      </c>
      <c r="DQ26" s="109" t="str">
        <f>IF(DM26="","",(MID(DM26,(SEARCH("^^",SUBSTITUTE(DM26," ","^^",LEN(DM26)-LEN(SUBSTITUTE(DM26," ","")))))+1,99)&amp;"_"&amp;LEFT(DM26,FIND(" ",DM26)-1)&amp;"_"&amp;DN26))</f>
        <v/>
      </c>
      <c r="DS26" s="101"/>
      <c r="DT26" s="101"/>
      <c r="DU26" s="102" t="str">
        <f>IF(DY26="","",DU$3)</f>
        <v/>
      </c>
      <c r="DV26" s="103" t="str">
        <f>IF(DY26="","",DU$1)</f>
        <v/>
      </c>
      <c r="DW26" s="104" t="str">
        <f>IF(DY26="","",DU$2)</f>
        <v/>
      </c>
      <c r="DX26" s="104" t="str">
        <f>IF(DY26="","",DU$3)</f>
        <v/>
      </c>
      <c r="DY26" s="105" t="str">
        <f>IF(EF26="","",IF(ISNUMBER(SEARCH(":",EF26)),MID(EF26,FIND(":",EF26)+2,FIND("(",EF26)-FIND(":",EF26)-3),LEFT(EF26,FIND("(",EF26)-2)))</f>
        <v/>
      </c>
      <c r="DZ26" s="106" t="str">
        <f>IF(EF26="","",MID(EF26,FIND("(",EF26)+1,4))</f>
        <v/>
      </c>
      <c r="EA26" s="107" t="str">
        <f>IF(ISNUMBER(SEARCH("*female*",EF26)),"female",IF(ISNUMBER(SEARCH("*male*",EF26)),"male",""))</f>
        <v/>
      </c>
      <c r="EB26" s="108" t="str">
        <f>IF(EF26="","",IF(ISERROR(MID(EF26,FIND("male,",EF26)+6,(FIND(")",EF26)-(FIND("male,",EF26)+6))))=TRUE,"missing/error",MID(EF26,FIND("male,",EF26)+6,(FIND(")",EF26)-(FIND("male,",EF26)+6)))))</f>
        <v/>
      </c>
      <c r="EC26" s="109" t="str">
        <f>IF(DY26="","",(MID(DY26,(SEARCH("^^",SUBSTITUTE(DY26," ","^^",LEN(DY26)-LEN(SUBSTITUTE(DY26," ","")))))+1,99)&amp;"_"&amp;LEFT(DY26,FIND(" ",DY26)-1)&amp;"_"&amp;DZ26))</f>
        <v/>
      </c>
      <c r="EE26" s="101"/>
      <c r="EF26" s="101"/>
      <c r="EG26" s="102" t="str">
        <f>IF(EK26="","",EG$3)</f>
        <v/>
      </c>
      <c r="EH26" s="103" t="str">
        <f>IF(EK26="","",EG$1)</f>
        <v/>
      </c>
      <c r="EI26" s="104" t="str">
        <f>IF(EK26="","",EG$2)</f>
        <v/>
      </c>
      <c r="EJ26" s="104" t="str">
        <f>IF(EK26="","",EG$3)</f>
        <v/>
      </c>
      <c r="EK26" s="105" t="str">
        <f>IF(ER26="","",IF(ISNUMBER(SEARCH(":",ER26)),MID(ER26,FIND(":",ER26)+2,FIND("(",ER26)-FIND(":",ER26)-3),LEFT(ER26,FIND("(",ER26)-2)))</f>
        <v/>
      </c>
      <c r="EL26" s="106" t="str">
        <f>IF(ER26="","",MID(ER26,FIND("(",ER26)+1,4))</f>
        <v/>
      </c>
      <c r="EM26" s="107" t="str">
        <f>IF(ISNUMBER(SEARCH("*female*",ER26)),"female",IF(ISNUMBER(SEARCH("*male*",ER26)),"male",""))</f>
        <v/>
      </c>
      <c r="EN26" s="108" t="str">
        <f>IF(ER26="","",IF(ISERROR(MID(ER26,FIND("male,",ER26)+6,(FIND(")",ER26)-(FIND("male,",ER26)+6))))=TRUE,"missing/error",MID(ER26,FIND("male,",ER26)+6,(FIND(")",ER26)-(FIND("male,",ER26)+6)))))</f>
        <v/>
      </c>
      <c r="EO26" s="109" t="str">
        <f>IF(EK26="","",(MID(EK26,(SEARCH("^^",SUBSTITUTE(EK26," ","^^",LEN(EK26)-LEN(SUBSTITUTE(EK26," ","")))))+1,99)&amp;"_"&amp;LEFT(EK26,FIND(" ",EK26)-1)&amp;"_"&amp;EL26))</f>
        <v/>
      </c>
      <c r="EQ26" s="101"/>
      <c r="ER26" s="101"/>
      <c r="ES26" s="102" t="str">
        <f>IF(EW26="","",ES$3)</f>
        <v/>
      </c>
      <c r="ET26" s="103" t="str">
        <f>IF(EW26="","",ES$1)</f>
        <v/>
      </c>
      <c r="EU26" s="104" t="str">
        <f>IF(EW26="","",ES$2)</f>
        <v/>
      </c>
      <c r="EV26" s="104" t="str">
        <f>IF(EW26="","",ES$3)</f>
        <v/>
      </c>
      <c r="EW26" s="105" t="str">
        <f>IF(FD26="","",IF(ISNUMBER(SEARCH(":",FD26)),MID(FD26,FIND(":",FD26)+2,FIND("(",FD26)-FIND(":",FD26)-3),LEFT(FD26,FIND("(",FD26)-2)))</f>
        <v/>
      </c>
      <c r="EX26" s="106" t="str">
        <f>IF(FD26="","",MID(FD26,FIND("(",FD26)+1,4))</f>
        <v/>
      </c>
      <c r="EY26" s="107" t="str">
        <f>IF(ISNUMBER(SEARCH("*female*",FD26)),"female",IF(ISNUMBER(SEARCH("*male*",FD26)),"male",""))</f>
        <v/>
      </c>
      <c r="EZ26" s="108" t="str">
        <f>IF(FD26="","",IF(ISERROR(MID(FD26,FIND("male,",FD26)+6,(FIND(")",FD26)-(FIND("male,",FD26)+6))))=TRUE,"missing/error",MID(FD26,FIND("male,",FD26)+6,(FIND(")",FD26)-(FIND("male,",FD26)+6)))))</f>
        <v/>
      </c>
      <c r="FA26" s="109" t="str">
        <f>IF(EW26="","",(MID(EW26,(SEARCH("^^",SUBSTITUTE(EW26," ","^^",LEN(EW26)-LEN(SUBSTITUTE(EW26," ","")))))+1,99)&amp;"_"&amp;LEFT(EW26,FIND(" ",EW26)-1)&amp;"_"&amp;EX26))</f>
        <v/>
      </c>
      <c r="FC26" s="101"/>
      <c r="FD26" s="101"/>
      <c r="FE26" s="102" t="str">
        <f>IF(FI26="","",FE$3)</f>
        <v/>
      </c>
      <c r="FF26" s="103" t="str">
        <f>IF(FI26="","",FE$1)</f>
        <v/>
      </c>
      <c r="FG26" s="104" t="str">
        <f>IF(FI26="","",FE$2)</f>
        <v/>
      </c>
      <c r="FH26" s="104" t="str">
        <f>IF(FI26="","",FE$3)</f>
        <v/>
      </c>
      <c r="FI26" s="105" t="str">
        <f>IF(FP26="","",IF(ISNUMBER(SEARCH(":",FP26)),MID(FP26,FIND(":",FP26)+2,FIND("(",FP26)-FIND(":",FP26)-3),LEFT(FP26,FIND("(",FP26)-2)))</f>
        <v/>
      </c>
      <c r="FJ26" s="106" t="str">
        <f>IF(FP26="","",MID(FP26,FIND("(",FP26)+1,4))</f>
        <v/>
      </c>
      <c r="FK26" s="107" t="str">
        <f>IF(ISNUMBER(SEARCH("*female*",FP26)),"female",IF(ISNUMBER(SEARCH("*male*",FP26)),"male",""))</f>
        <v/>
      </c>
      <c r="FL26" s="108" t="str">
        <f>IF(FP26="","",IF(ISERROR(MID(FP26,FIND("male,",FP26)+6,(FIND(")",FP26)-(FIND("male,",FP26)+6))))=TRUE,"missing/error",MID(FP26,FIND("male,",FP26)+6,(FIND(")",FP26)-(FIND("male,",FP26)+6)))))</f>
        <v/>
      </c>
      <c r="FM26" s="109" t="str">
        <f>IF(FI26="","",(MID(FI26,(SEARCH("^^",SUBSTITUTE(FI26," ","^^",LEN(FI26)-LEN(SUBSTITUTE(FI26," ","")))))+1,99)&amp;"_"&amp;LEFT(FI26,FIND(" ",FI26)-1)&amp;"_"&amp;FJ26))</f>
        <v/>
      </c>
      <c r="FO26" s="101"/>
      <c r="FP26" s="101"/>
      <c r="FQ26" s="102" t="str">
        <f>IF(FU26="","",#REF!)</f>
        <v/>
      </c>
      <c r="FR26" s="103" t="str">
        <f>IF(FU26="","",FQ$1)</f>
        <v/>
      </c>
      <c r="FS26" s="104" t="str">
        <f>IF(FU26="","",FQ$2)</f>
        <v/>
      </c>
      <c r="FT26" s="104" t="str">
        <f>IF(FU26="","",FQ$3)</f>
        <v/>
      </c>
      <c r="FU26" s="105" t="str">
        <f>IF(GB26="","",IF(ISNUMBER(SEARCH(":",GB26)),MID(GB26,FIND(":",GB26)+2,FIND("(",GB26)-FIND(":",GB26)-3),LEFT(GB26,FIND("(",GB26)-2)))</f>
        <v/>
      </c>
      <c r="FV26" s="106" t="str">
        <f>IF(GB26="","",MID(GB26,FIND("(",GB26)+1,4))</f>
        <v/>
      </c>
      <c r="FW26" s="107" t="str">
        <f>IF(ISNUMBER(SEARCH("*female*",GB26)),"female",IF(ISNUMBER(SEARCH("*male*",GB26)),"male",""))</f>
        <v/>
      </c>
      <c r="FX26" s="108" t="str">
        <f>IF(GB26="","",IF(ISERROR(MID(GB26,FIND("male,",GB26)+6,(FIND(")",GB26)-(FIND("male,",GB26)+6))))=TRUE,"missing/error",MID(GB26,FIND("male,",GB26)+6,(FIND(")",GB26)-(FIND("male,",GB26)+6)))))</f>
        <v/>
      </c>
      <c r="FY26" s="109" t="str">
        <f>IF(FU26="","",(MID(FU26,(SEARCH("^^",SUBSTITUTE(FU26," ","^^",LEN(FU26)-LEN(SUBSTITUTE(FU26," ","")))))+1,99)&amp;"_"&amp;LEFT(FU26,FIND(" ",FU26)-1)&amp;"_"&amp;FV26))</f>
        <v/>
      </c>
      <c r="GA26" s="101"/>
      <c r="GB26" s="101"/>
      <c r="GC26" s="102" t="str">
        <f>IF(GG26="","",GC$3)</f>
        <v/>
      </c>
      <c r="GD26" s="103" t="str">
        <f>IF(GG26="","",GC$1)</f>
        <v/>
      </c>
      <c r="GE26" s="104" t="str">
        <f>IF(GG26="","",GC$2)</f>
        <v/>
      </c>
      <c r="GF26" s="104" t="str">
        <f>IF(GG26="","",GC$3)</f>
        <v/>
      </c>
      <c r="GG26" s="105" t="str">
        <f>IF(GN26="","",IF(ISNUMBER(SEARCH(":",GN26)),MID(GN26,FIND(":",GN26)+2,FIND("(",GN26)-FIND(":",GN26)-3),LEFT(GN26,FIND("(",GN26)-2)))</f>
        <v/>
      </c>
      <c r="GH26" s="106" t="str">
        <f>IF(GN26="","",MID(GN26,FIND("(",GN26)+1,4))</f>
        <v/>
      </c>
      <c r="GI26" s="107" t="str">
        <f>IF(ISNUMBER(SEARCH("*female*",GN26)),"female",IF(ISNUMBER(SEARCH("*male*",GN26)),"male",""))</f>
        <v/>
      </c>
      <c r="GJ26" s="108" t="str">
        <f>IF(GN26="","",IF(ISERROR(MID(GN26,FIND("male,",GN26)+6,(FIND(")",GN26)-(FIND("male,",GN26)+6))))=TRUE,"missing/error",MID(GN26,FIND("male,",GN26)+6,(FIND(")",GN26)-(FIND("male,",GN26)+6)))))</f>
        <v/>
      </c>
      <c r="GK26" s="109" t="str">
        <f>IF(GG26="","",(MID(GG26,(SEARCH("^^",SUBSTITUTE(GG26," ","^^",LEN(GG26)-LEN(SUBSTITUTE(GG26," ","")))))+1,99)&amp;"_"&amp;LEFT(GG26,FIND(" ",GG26)-1)&amp;"_"&amp;GH26))</f>
        <v/>
      </c>
      <c r="GM26" s="101"/>
      <c r="GN26" s="101"/>
      <c r="GO26" s="102" t="str">
        <f>IF(GS26="","",GO$3)</f>
        <v/>
      </c>
      <c r="GP26" s="103" t="str">
        <f>IF(GS26="","",GO$1)</f>
        <v/>
      </c>
      <c r="GQ26" s="104" t="str">
        <f>IF(GS26="","",GO$2)</f>
        <v/>
      </c>
      <c r="GR26" s="104" t="str">
        <f>IF(GS26="","",GO$3)</f>
        <v/>
      </c>
      <c r="GS26" s="105" t="str">
        <f>IF(GZ26="","",IF(ISNUMBER(SEARCH(":",GZ26)),MID(GZ26,FIND(":",GZ26)+2,FIND("(",GZ26)-FIND(":",GZ26)-3),LEFT(GZ26,FIND("(",GZ26)-2)))</f>
        <v/>
      </c>
      <c r="GT26" s="106" t="str">
        <f>IF(GZ26="","",MID(GZ26,FIND("(",GZ26)+1,4))</f>
        <v/>
      </c>
      <c r="GU26" s="107" t="str">
        <f>IF(ISNUMBER(SEARCH("*female*",GZ26)),"female",IF(ISNUMBER(SEARCH("*male*",GZ26)),"male",""))</f>
        <v/>
      </c>
      <c r="GV26" s="108" t="str">
        <f>IF(GZ26="","",IF(ISERROR(MID(GZ26,FIND("male,",GZ26)+6,(FIND(")",GZ26)-(FIND("male,",GZ26)+6))))=TRUE,"missing/error",MID(GZ26,FIND("male,",GZ26)+6,(FIND(")",GZ26)-(FIND("male,",GZ26)+6)))))</f>
        <v/>
      </c>
      <c r="GW26" s="109" t="str">
        <f>IF(GS26="","",(MID(GS26,(SEARCH("^^",SUBSTITUTE(GS26," ","^^",LEN(GS26)-LEN(SUBSTITUTE(GS26," ","")))))+1,99)&amp;"_"&amp;LEFT(GS26,FIND(" ",GS26)-1)&amp;"_"&amp;GT26))</f>
        <v/>
      </c>
      <c r="GY26" s="101"/>
      <c r="GZ26" s="101"/>
      <c r="HA26" s="102" t="str">
        <f>IF(HE26="","",HA$3)</f>
        <v/>
      </c>
      <c r="HB26" s="103" t="str">
        <f>IF(HE26="","",HA$1)</f>
        <v/>
      </c>
      <c r="HC26" s="104" t="str">
        <f>IF(HE26="","",HA$2)</f>
        <v/>
      </c>
      <c r="HD26" s="104" t="str">
        <f>IF(HE26="","",HA$3)</f>
        <v/>
      </c>
      <c r="HE26" s="105" t="str">
        <f>IF(HL26="","",IF(ISNUMBER(SEARCH(":",HL26)),MID(HL26,FIND(":",HL26)+2,FIND("(",HL26)-FIND(":",HL26)-3),LEFT(HL26,FIND("(",HL26)-2)))</f>
        <v/>
      </c>
      <c r="HF26" s="106" t="str">
        <f>IF(HL26="","",MID(HL26,FIND("(",HL26)+1,4))</f>
        <v/>
      </c>
      <c r="HG26" s="107" t="str">
        <f>IF(ISNUMBER(SEARCH("*female*",HL26)),"female",IF(ISNUMBER(SEARCH("*male*",HL26)),"male",""))</f>
        <v/>
      </c>
      <c r="HH26" s="108" t="str">
        <f>IF(HL26="","",IF(ISERROR(MID(HL26,FIND("male,",HL26)+6,(FIND(")",HL26)-(FIND("male,",HL26)+6))))=TRUE,"missing/error",MID(HL26,FIND("male,",HL26)+6,(FIND(")",HL26)-(FIND("male,",HL26)+6)))))</f>
        <v/>
      </c>
      <c r="HI26" s="109" t="str">
        <f>IF(HE26="","",(MID(HE26,(SEARCH("^^",SUBSTITUTE(HE26," ","^^",LEN(HE26)-LEN(SUBSTITUTE(HE26," ","")))))+1,99)&amp;"_"&amp;LEFT(HE26,FIND(" ",HE26)-1)&amp;"_"&amp;HF26))</f>
        <v/>
      </c>
      <c r="HK26" s="101"/>
      <c r="HL26" s="101" t="s">
        <v>292</v>
      </c>
      <c r="HM26" s="102" t="str">
        <f>IF(HQ26="","",HM$3)</f>
        <v/>
      </c>
      <c r="HN26" s="103" t="str">
        <f>IF(HQ26="","",HM$1)</f>
        <v/>
      </c>
      <c r="HO26" s="104" t="str">
        <f>IF(HQ26="","",HM$2)</f>
        <v/>
      </c>
      <c r="HP26" s="104" t="str">
        <f>IF(HQ26="","",HM$3)</f>
        <v/>
      </c>
      <c r="HQ26" s="105" t="str">
        <f>IF(HX26="","",IF(ISNUMBER(SEARCH(":",HX26)),MID(HX26,FIND(":",HX26)+2,FIND("(",HX26)-FIND(":",HX26)-3),LEFT(HX26,FIND("(",HX26)-2)))</f>
        <v/>
      </c>
      <c r="HR26" s="106" t="str">
        <f>IF(HX26="","",MID(HX26,FIND("(",HX26)+1,4))</f>
        <v/>
      </c>
      <c r="HS26" s="107" t="str">
        <f>IF(ISNUMBER(SEARCH("*female*",HX26)),"female",IF(ISNUMBER(SEARCH("*male*",HX26)),"male",""))</f>
        <v/>
      </c>
      <c r="HT26" s="108" t="str">
        <f>IF(HX26="","",IF(ISERROR(MID(HX26,FIND("male,",HX26)+6,(FIND(")",HX26)-(FIND("male,",HX26)+6))))=TRUE,"missing/error",MID(HX26,FIND("male,",HX26)+6,(FIND(")",HX26)-(FIND("male,",HX26)+6)))))</f>
        <v/>
      </c>
      <c r="HU26" s="109" t="str">
        <f>IF(HQ26="","",(MID(HQ26,(SEARCH("^^",SUBSTITUTE(HQ26," ","^^",LEN(HQ26)-LEN(SUBSTITUTE(HQ26," ","")))))+1,99)&amp;"_"&amp;LEFT(HQ26,FIND(" ",HQ26)-1)&amp;"_"&amp;HR26))</f>
        <v/>
      </c>
      <c r="HW26" s="101"/>
      <c r="HX26" s="101"/>
      <c r="HY26" s="102" t="str">
        <f>IF(IC26="","",HY$3)</f>
        <v/>
      </c>
      <c r="HZ26" s="103" t="str">
        <f>IF(IC26="","",HY$1)</f>
        <v/>
      </c>
      <c r="IA26" s="104" t="str">
        <f>IF(IC26="","",HY$2)</f>
        <v/>
      </c>
      <c r="IB26" s="104" t="str">
        <f>IF(IC26="","",HY$3)</f>
        <v/>
      </c>
      <c r="IC26" s="105" t="str">
        <f>IF(IJ26="","",IF(ISNUMBER(SEARCH(":",IJ26)),MID(IJ26,FIND(":",IJ26)+2,FIND("(",IJ26)-FIND(":",IJ26)-3),LEFT(IJ26,FIND("(",IJ26)-2)))</f>
        <v/>
      </c>
      <c r="ID26" s="106" t="str">
        <f>IF(IJ26="","",MID(IJ26,FIND("(",IJ26)+1,4))</f>
        <v/>
      </c>
      <c r="IE26" s="107" t="str">
        <f>IF(ISNUMBER(SEARCH("*female*",IJ26)),"female",IF(ISNUMBER(SEARCH("*male*",IJ26)),"male",""))</f>
        <v/>
      </c>
      <c r="IF26" s="108" t="str">
        <f>IF(IJ26="","",IF(ISERROR(MID(IJ26,FIND("male,",IJ26)+6,(FIND(")",IJ26)-(FIND("male,",IJ26)+6))))=TRUE,"missing/error",MID(IJ26,FIND("male,",IJ26)+6,(FIND(")",IJ26)-(FIND("male,",IJ26)+6)))))</f>
        <v/>
      </c>
      <c r="IG26" s="109" t="str">
        <f>IF(IC26="","",(MID(IC26,(SEARCH("^^",SUBSTITUTE(IC26," ","^^",LEN(IC26)-LEN(SUBSTITUTE(IC26," ","")))))+1,99)&amp;"_"&amp;LEFT(IC26,FIND(" ",IC26)-1)&amp;"_"&amp;ID26))</f>
        <v/>
      </c>
      <c r="II26" s="101"/>
      <c r="IJ26" s="101"/>
      <c r="IK26" s="102" t="str">
        <f>IF(IO26="","",IK$3)</f>
        <v/>
      </c>
      <c r="IL26" s="103" t="str">
        <f>IF(IO26="","",IK$1)</f>
        <v/>
      </c>
      <c r="IM26" s="104" t="str">
        <f>IF(IO26="","",IK$2)</f>
        <v/>
      </c>
      <c r="IN26" s="104" t="str">
        <f>IF(IO26="","",IK$3)</f>
        <v/>
      </c>
      <c r="IO26" s="105" t="str">
        <f>IF(IV26="","",IF(ISNUMBER(SEARCH(":",IV26)),MID(IV26,FIND(":",IV26)+2,FIND("(",IV26)-FIND(":",IV26)-3),LEFT(IV26,FIND("(",IV26)-2)))</f>
        <v/>
      </c>
      <c r="IP26" s="106" t="str">
        <f>IF(IV26="","",MID(IV26,FIND("(",IV26)+1,4))</f>
        <v/>
      </c>
      <c r="IQ26" s="107" t="str">
        <f>IF(ISNUMBER(SEARCH("*female*",IV26)),"female",IF(ISNUMBER(SEARCH("*male*",IV26)),"male",""))</f>
        <v/>
      </c>
      <c r="IR26" s="108" t="str">
        <f>IF(IV26="","",IF(ISERROR(MID(IV26,FIND("male,",IV26)+6,(FIND(")",IV26)-(FIND("male,",IV26)+6))))=TRUE,"missing/error",MID(IV26,FIND("male,",IV26)+6,(FIND(")",IV26)-(FIND("male,",IV26)+6)))))</f>
        <v/>
      </c>
      <c r="IS26" s="109" t="str">
        <f>IF(IO26="","",(MID(IO26,(SEARCH("^^",SUBSTITUTE(IO26," ","^^",LEN(IO26)-LEN(SUBSTITUTE(IO26," ","")))))+1,99)&amp;"_"&amp;LEFT(IO26,FIND(" ",IO26)-1)&amp;"_"&amp;IP26))</f>
        <v/>
      </c>
      <c r="IU26" s="101"/>
      <c r="IV26" s="101"/>
      <c r="IW26" s="102" t="str">
        <f>IF(JA26="","",IW$3)</f>
        <v/>
      </c>
      <c r="IX26" s="103" t="str">
        <f>IF(JA26="","",IW$1)</f>
        <v/>
      </c>
      <c r="IY26" s="104" t="str">
        <f>IF(JA26="","",IW$2)</f>
        <v/>
      </c>
      <c r="IZ26" s="104" t="str">
        <f>IF(JA26="","",IW$3)</f>
        <v/>
      </c>
      <c r="JA26" s="105" t="str">
        <f>IF(JH26="","",IF(ISNUMBER(SEARCH(":",JH26)),MID(JH26,FIND(":",JH26)+2,FIND("(",JH26)-FIND(":",JH26)-3),LEFT(JH26,FIND("(",JH26)-2)))</f>
        <v/>
      </c>
      <c r="JB26" s="106" t="str">
        <f>IF(JH26="","",MID(JH26,FIND("(",JH26)+1,4))</f>
        <v/>
      </c>
      <c r="JC26" s="107" t="str">
        <f>IF(ISNUMBER(SEARCH("*female*",JH26)),"female",IF(ISNUMBER(SEARCH("*male*",JH26)),"male",""))</f>
        <v/>
      </c>
      <c r="JD26" s="108" t="str">
        <f>IF(JH26="","",IF(ISERROR(MID(JH26,FIND("male,",JH26)+6,(FIND(")",JH26)-(FIND("male,",JH26)+6))))=TRUE,"missing/error",MID(JH26,FIND("male,",JH26)+6,(FIND(")",JH26)-(FIND("male,",JH26)+6)))))</f>
        <v/>
      </c>
      <c r="JE26" s="109" t="str">
        <f>IF(JA26="","",(MID(JA26,(SEARCH("^^",SUBSTITUTE(JA26," ","^^",LEN(JA26)-LEN(SUBSTITUTE(JA26," ","")))))+1,99)&amp;"_"&amp;LEFT(JA26,FIND(" ",JA26)-1)&amp;"_"&amp;JB26))</f>
        <v/>
      </c>
      <c r="JG26" s="101"/>
      <c r="JH26" s="101"/>
      <c r="JI26" s="102" t="str">
        <f>IF(JM26="","",JI$3)</f>
        <v/>
      </c>
      <c r="JJ26" s="103" t="str">
        <f>IF(JM26="","",JI$1)</f>
        <v/>
      </c>
      <c r="JK26" s="104" t="str">
        <f>IF(JM26="","",JI$2)</f>
        <v/>
      </c>
      <c r="JL26" s="104" t="str">
        <f>IF(JM26="","",JI$3)</f>
        <v/>
      </c>
      <c r="JM26" s="105" t="str">
        <f>IF(JT26="","",IF(ISNUMBER(SEARCH(":",JT26)),MID(JT26,FIND(":",JT26)+2,FIND("(",JT26)-FIND(":",JT26)-3),LEFT(JT26,FIND("(",JT26)-2)))</f>
        <v/>
      </c>
      <c r="JN26" s="106" t="str">
        <f>IF(JT26="","",MID(JT26,FIND("(",JT26)+1,4))</f>
        <v/>
      </c>
      <c r="JO26" s="107" t="str">
        <f>IF(ISNUMBER(SEARCH("*female*",JT26)),"female",IF(ISNUMBER(SEARCH("*male*",JT26)),"male",""))</f>
        <v/>
      </c>
      <c r="JP26" s="108" t="str">
        <f>IF(JT26="","",IF(ISERROR(MID(JT26,FIND("male,",JT26)+6,(FIND(")",JT26)-(FIND("male,",JT26)+6))))=TRUE,"missing/error",MID(JT26,FIND("male,",JT26)+6,(FIND(")",JT26)-(FIND("male,",JT26)+6)))))</f>
        <v/>
      </c>
      <c r="JQ26" s="109" t="str">
        <f>IF(JM26="","",(MID(JM26,(SEARCH("^^",SUBSTITUTE(JM26," ","^^",LEN(JM26)-LEN(SUBSTITUTE(JM26," ","")))))+1,99)&amp;"_"&amp;LEFT(JM26,FIND(" ",JM26)-1)&amp;"_"&amp;JN26))</f>
        <v/>
      </c>
      <c r="JS26" s="101"/>
      <c r="JT26" s="101"/>
      <c r="JU26" s="102" t="str">
        <f>IF(JY26="","",JU$3)</f>
        <v/>
      </c>
      <c r="JV26" s="103" t="str">
        <f>IF(JY26="","",JU$1)</f>
        <v/>
      </c>
      <c r="JW26" s="104" t="str">
        <f>IF(JY26="","",JU$2)</f>
        <v/>
      </c>
      <c r="JX26" s="104" t="str">
        <f>IF(JY26="","",JU$3)</f>
        <v/>
      </c>
      <c r="JY26" s="105" t="str">
        <f>IF(KF26="","",IF(ISNUMBER(SEARCH(":",KF26)),MID(KF26,FIND(":",KF26)+2,FIND("(",KF26)-FIND(":",KF26)-3),LEFT(KF26,FIND("(",KF26)-2)))</f>
        <v/>
      </c>
      <c r="JZ26" s="106" t="str">
        <f>IF(KF26="","",MID(KF26,FIND("(",KF26)+1,4))</f>
        <v/>
      </c>
      <c r="KA26" s="107" t="str">
        <f>IF(ISNUMBER(SEARCH("*female*",KF26)),"female",IF(ISNUMBER(SEARCH("*male*",KF26)),"male",""))</f>
        <v/>
      </c>
      <c r="KB26" s="108" t="str">
        <f>IF(KF26="","",IF(ISERROR(MID(KF26,FIND("male,",KF26)+6,(FIND(")",KF26)-(FIND("male,",KF26)+6))))=TRUE,"missing/error",MID(KF26,FIND("male,",KF26)+6,(FIND(")",KF26)-(FIND("male,",KF26)+6)))))</f>
        <v/>
      </c>
      <c r="KC26" s="109" t="str">
        <f>IF(JY26="","",(MID(JY26,(SEARCH("^^",SUBSTITUTE(JY26," ","^^",LEN(JY26)-LEN(SUBSTITUTE(JY26," ","")))))+1,99)&amp;"_"&amp;LEFT(JY26,FIND(" ",JY26)-1)&amp;"_"&amp;JZ26))</f>
        <v/>
      </c>
      <c r="KE26" s="101"/>
      <c r="KF26" s="101"/>
    </row>
    <row r="27" spans="1:292" ht="13.5" customHeight="1">
      <c r="A27" s="20"/>
      <c r="B27" s="101" t="s">
        <v>670</v>
      </c>
      <c r="C27" s="2" t="s">
        <v>671</v>
      </c>
      <c r="D27" s="154"/>
      <c r="E27" s="102" t="s">
        <v>292</v>
      </c>
      <c r="F27" s="103" t="s">
        <v>292</v>
      </c>
      <c r="G27" s="104"/>
      <c r="H27" s="104" t="s">
        <v>292</v>
      </c>
      <c r="I27" s="105"/>
      <c r="J27" s="106"/>
      <c r="K27" s="107"/>
      <c r="L27" s="108"/>
      <c r="M27" s="109" t="s">
        <v>292</v>
      </c>
      <c r="O27" s="101"/>
      <c r="P27" s="154"/>
      <c r="Q27" s="102" t="s">
        <v>292</v>
      </c>
      <c r="R27" s="103" t="s">
        <v>292</v>
      </c>
      <c r="S27" s="104"/>
      <c r="T27" s="104" t="s">
        <v>292</v>
      </c>
      <c r="U27" s="105"/>
      <c r="V27" s="106"/>
      <c r="W27" s="107"/>
      <c r="X27" s="108"/>
      <c r="Y27" s="109" t="s">
        <v>292</v>
      </c>
      <c r="AA27" s="101"/>
      <c r="AB27" s="101"/>
      <c r="AC27" s="102" t="s">
        <v>292</v>
      </c>
      <c r="AD27" s="103" t="s">
        <v>292</v>
      </c>
      <c r="AE27" s="104"/>
      <c r="AF27" s="104" t="s">
        <v>292</v>
      </c>
      <c r="AG27" s="105"/>
      <c r="AH27" s="106"/>
      <c r="AI27" s="107"/>
      <c r="AJ27" s="108"/>
      <c r="AK27" s="109" t="s">
        <v>292</v>
      </c>
      <c r="AM27" s="101"/>
      <c r="AN27" s="101"/>
      <c r="AO27" s="102" t="s">
        <v>292</v>
      </c>
      <c r="AP27" s="103" t="s">
        <v>292</v>
      </c>
      <c r="AQ27" s="104"/>
      <c r="AR27" s="104" t="s">
        <v>292</v>
      </c>
      <c r="AS27" s="105"/>
      <c r="AT27" s="106"/>
      <c r="AU27" s="107"/>
      <c r="AV27" s="108"/>
      <c r="AW27" s="109" t="s">
        <v>292</v>
      </c>
      <c r="AY27" s="101"/>
      <c r="AZ27" s="101"/>
      <c r="BA27" s="102">
        <v>37987</v>
      </c>
      <c r="BB27" s="103" t="s">
        <v>425</v>
      </c>
      <c r="BC27" s="104">
        <v>38442</v>
      </c>
      <c r="BD27" s="104">
        <v>38901</v>
      </c>
      <c r="BE27" s="105" t="s">
        <v>672</v>
      </c>
      <c r="BF27" s="106">
        <v>1965</v>
      </c>
      <c r="BG27" s="107" t="s">
        <v>440</v>
      </c>
      <c r="BH27" s="108" t="s">
        <v>304</v>
      </c>
      <c r="BI27" s="109" t="s">
        <v>673</v>
      </c>
      <c r="BK27" s="101" t="s">
        <v>474</v>
      </c>
      <c r="BL27" s="101"/>
      <c r="BM27" s="102" t="s">
        <v>292</v>
      </c>
      <c r="BN27" s="103" t="s">
        <v>292</v>
      </c>
      <c r="BO27" s="104"/>
      <c r="BP27" s="104" t="s">
        <v>292</v>
      </c>
      <c r="BQ27" s="105"/>
      <c r="BR27" s="106"/>
      <c r="BS27" s="107"/>
      <c r="BT27" s="108"/>
      <c r="BU27" s="109" t="s">
        <v>292</v>
      </c>
      <c r="BW27" s="101"/>
      <c r="BX27" s="101"/>
      <c r="BY27" s="102" t="s">
        <v>292</v>
      </c>
      <c r="BZ27" s="103" t="s">
        <v>292</v>
      </c>
      <c r="CA27" s="104"/>
      <c r="CB27" s="104" t="s">
        <v>292</v>
      </c>
      <c r="CC27" s="105"/>
      <c r="CD27" s="106"/>
      <c r="CE27" s="107"/>
      <c r="CF27" s="108"/>
      <c r="CG27" s="109" t="s">
        <v>292</v>
      </c>
      <c r="CI27" s="101"/>
      <c r="CJ27" s="101"/>
      <c r="CK27" s="102" t="s">
        <v>292</v>
      </c>
      <c r="CL27" s="103" t="s">
        <v>292</v>
      </c>
      <c r="CM27" s="104" t="s">
        <v>292</v>
      </c>
      <c r="CN27" s="104" t="s">
        <v>292</v>
      </c>
      <c r="CO27" s="105" t="s">
        <v>292</v>
      </c>
      <c r="CP27" s="106" t="s">
        <v>292</v>
      </c>
      <c r="CQ27" s="107" t="s">
        <v>292</v>
      </c>
      <c r="CR27" s="108" t="s">
        <v>292</v>
      </c>
      <c r="CS27" s="109" t="s">
        <v>292</v>
      </c>
      <c r="CT27" s="2" t="s">
        <v>292</v>
      </c>
      <c r="CU27" s="101"/>
      <c r="CV27" s="101"/>
      <c r="CW27" s="102" t="s">
        <v>292</v>
      </c>
      <c r="CX27" s="103" t="s">
        <v>292</v>
      </c>
      <c r="CY27" s="104" t="s">
        <v>292</v>
      </c>
      <c r="CZ27" s="104" t="s">
        <v>292</v>
      </c>
      <c r="DA27" s="105" t="s">
        <v>292</v>
      </c>
      <c r="DB27" s="106" t="s">
        <v>292</v>
      </c>
      <c r="DC27" s="107" t="s">
        <v>292</v>
      </c>
      <c r="DD27" s="108" t="s">
        <v>292</v>
      </c>
      <c r="DE27" s="109" t="s">
        <v>292</v>
      </c>
      <c r="DF27" s="2" t="s">
        <v>292</v>
      </c>
      <c r="DG27" s="101"/>
      <c r="DH27" s="101"/>
      <c r="DI27" s="102" t="str">
        <f>IF(DM27="","",DI$3)</f>
        <v/>
      </c>
      <c r="DJ27" s="103" t="str">
        <f>IF(DM27="","",DI$1)</f>
        <v/>
      </c>
      <c r="DK27" s="104" t="str">
        <f>IF(DM27="","",DI$2)</f>
        <v/>
      </c>
      <c r="DL27" s="104" t="str">
        <f>IF(DM27="","",DI$3)</f>
        <v/>
      </c>
      <c r="DM27" s="105" t="str">
        <f>IF(DT27="","",IF(ISNUMBER(SEARCH(":",DT27)),MID(DT27,FIND(":",DT27)+2,FIND("(",DT27)-FIND(":",DT27)-3),LEFT(DT27,FIND("(",DT27)-2)))</f>
        <v/>
      </c>
      <c r="DN27" s="106" t="str">
        <f>IF(DT27="","",MID(DT27,FIND("(",DT27)+1,4))</f>
        <v/>
      </c>
      <c r="DO27" s="107" t="str">
        <f>IF(ISNUMBER(SEARCH("*female*",DT27)),"female",IF(ISNUMBER(SEARCH("*male*",DT27)),"male",""))</f>
        <v/>
      </c>
      <c r="DP27" s="108" t="str">
        <f>IF(DT27="","",IF(ISERROR(MID(DT27,FIND("male,",DT27)+6,(FIND(")",DT27)-(FIND("male,",DT27)+6))))=TRUE,"missing/error",MID(DT27,FIND("male,",DT27)+6,(FIND(")",DT27)-(FIND("male,",DT27)+6)))))</f>
        <v/>
      </c>
      <c r="DQ27" s="109" t="str">
        <f>IF(DM27="","",(MID(DM27,(SEARCH("^^",SUBSTITUTE(DM27," ","^^",LEN(DM27)-LEN(SUBSTITUTE(DM27," ","")))))+1,99)&amp;"_"&amp;LEFT(DM27,FIND(" ",DM27)-1)&amp;"_"&amp;DN27))</f>
        <v/>
      </c>
      <c r="DS27" s="101"/>
      <c r="DT27" s="101"/>
      <c r="DU27" s="102" t="str">
        <f>IF(DY27="","",DU$3)</f>
        <v/>
      </c>
      <c r="DV27" s="103" t="str">
        <f>IF(DY27="","",DU$1)</f>
        <v/>
      </c>
      <c r="DW27" s="104" t="str">
        <f>IF(DY27="","",DU$2)</f>
        <v/>
      </c>
      <c r="DX27" s="104" t="str">
        <f>IF(DY27="","",DU$3)</f>
        <v/>
      </c>
      <c r="DY27" s="105" t="str">
        <f>IF(EF27="","",IF(ISNUMBER(SEARCH(":",EF27)),MID(EF27,FIND(":",EF27)+2,FIND("(",EF27)-FIND(":",EF27)-3),LEFT(EF27,FIND("(",EF27)-2)))</f>
        <v/>
      </c>
      <c r="DZ27" s="106" t="str">
        <f>IF(EF27="","",MID(EF27,FIND("(",EF27)+1,4))</f>
        <v/>
      </c>
      <c r="EA27" s="107" t="str">
        <f>IF(ISNUMBER(SEARCH("*female*",EF27)),"female",IF(ISNUMBER(SEARCH("*male*",EF27)),"male",""))</f>
        <v/>
      </c>
      <c r="EB27" s="108" t="str">
        <f>IF(EF27="","",IF(ISERROR(MID(EF27,FIND("male,",EF27)+6,(FIND(")",EF27)-(FIND("male,",EF27)+6))))=TRUE,"missing/error",MID(EF27,FIND("male,",EF27)+6,(FIND(")",EF27)-(FIND("male,",EF27)+6)))))</f>
        <v/>
      </c>
      <c r="EC27" s="109" t="str">
        <f>IF(DY27="","",(MID(DY27,(SEARCH("^^",SUBSTITUTE(DY27," ","^^",LEN(DY27)-LEN(SUBSTITUTE(DY27," ","")))))+1,99)&amp;"_"&amp;LEFT(DY27,FIND(" ",DY27)-1)&amp;"_"&amp;DZ27))</f>
        <v/>
      </c>
      <c r="EE27" s="101"/>
      <c r="EF27" s="101"/>
      <c r="EG27" s="102" t="str">
        <f>IF(EK27="","",EG$3)</f>
        <v/>
      </c>
      <c r="EH27" s="103" t="str">
        <f>IF(EK27="","",EG$1)</f>
        <v/>
      </c>
      <c r="EI27" s="104" t="str">
        <f>IF(EK27="","",EG$2)</f>
        <v/>
      </c>
      <c r="EJ27" s="104" t="str">
        <f>IF(EK27="","",EG$3)</f>
        <v/>
      </c>
      <c r="EK27" s="105" t="str">
        <f>IF(ER27="","",IF(ISNUMBER(SEARCH(":",ER27)),MID(ER27,FIND(":",ER27)+2,FIND("(",ER27)-FIND(":",ER27)-3),LEFT(ER27,FIND("(",ER27)-2)))</f>
        <v/>
      </c>
      <c r="EL27" s="106" t="str">
        <f>IF(ER27="","",MID(ER27,FIND("(",ER27)+1,4))</f>
        <v/>
      </c>
      <c r="EM27" s="107" t="str">
        <f>IF(ISNUMBER(SEARCH("*female*",ER27)),"female",IF(ISNUMBER(SEARCH("*male*",ER27)),"male",""))</f>
        <v/>
      </c>
      <c r="EN27" s="108" t="str">
        <f>IF(ER27="","",IF(ISERROR(MID(ER27,FIND("male,",ER27)+6,(FIND(")",ER27)-(FIND("male,",ER27)+6))))=TRUE,"missing/error",MID(ER27,FIND("male,",ER27)+6,(FIND(")",ER27)-(FIND("male,",ER27)+6)))))</f>
        <v/>
      </c>
      <c r="EO27" s="109" t="str">
        <f>IF(EK27="","",(MID(EK27,(SEARCH("^^",SUBSTITUTE(EK27," ","^^",LEN(EK27)-LEN(SUBSTITUTE(EK27," ","")))))+1,99)&amp;"_"&amp;LEFT(EK27,FIND(" ",EK27)-1)&amp;"_"&amp;EL27))</f>
        <v/>
      </c>
      <c r="EQ27" s="101"/>
      <c r="ER27" s="101"/>
      <c r="ES27" s="102" t="str">
        <f>IF(EW27="","",ES$3)</f>
        <v/>
      </c>
      <c r="ET27" s="103" t="str">
        <f>IF(EW27="","",ES$1)</f>
        <v/>
      </c>
      <c r="EU27" s="104" t="str">
        <f>IF(EW27="","",ES$2)</f>
        <v/>
      </c>
      <c r="EV27" s="104" t="str">
        <f>IF(EW27="","",ES$3)</f>
        <v/>
      </c>
      <c r="EW27" s="105" t="str">
        <f>IF(FD27="","",IF(ISNUMBER(SEARCH(":",FD27)),MID(FD27,FIND(":",FD27)+2,FIND("(",FD27)-FIND(":",FD27)-3),LEFT(FD27,FIND("(",FD27)-2)))</f>
        <v/>
      </c>
      <c r="EX27" s="106" t="str">
        <f>IF(FD27="","",MID(FD27,FIND("(",FD27)+1,4))</f>
        <v/>
      </c>
      <c r="EY27" s="107" t="str">
        <f>IF(ISNUMBER(SEARCH("*female*",FD27)),"female",IF(ISNUMBER(SEARCH("*male*",FD27)),"male",""))</f>
        <v/>
      </c>
      <c r="EZ27" s="108" t="str">
        <f>IF(FD27="","",IF(ISERROR(MID(FD27,FIND("male,",FD27)+6,(FIND(")",FD27)-(FIND("male,",FD27)+6))))=TRUE,"missing/error",MID(FD27,FIND("male,",FD27)+6,(FIND(")",FD27)-(FIND("male,",FD27)+6)))))</f>
        <v/>
      </c>
      <c r="FA27" s="109" t="str">
        <f>IF(EW27="","",(MID(EW27,(SEARCH("^^",SUBSTITUTE(EW27," ","^^",LEN(EW27)-LEN(SUBSTITUTE(EW27," ","")))))+1,99)&amp;"_"&amp;LEFT(EW27,FIND(" ",EW27)-1)&amp;"_"&amp;EX27))</f>
        <v/>
      </c>
      <c r="FC27" s="101"/>
      <c r="FD27" s="101"/>
      <c r="FE27" s="102" t="str">
        <f>IF(FI27="","",FE$3)</f>
        <v/>
      </c>
      <c r="FF27" s="103" t="str">
        <f>IF(FI27="","",FE$1)</f>
        <v/>
      </c>
      <c r="FG27" s="104" t="str">
        <f>IF(FI27="","",FE$2)</f>
        <v/>
      </c>
      <c r="FH27" s="104" t="str">
        <f>IF(FI27="","",FE$3)</f>
        <v/>
      </c>
      <c r="FI27" s="105" t="str">
        <f>IF(FP27="","",IF(ISNUMBER(SEARCH(":",FP27)),MID(FP27,FIND(":",FP27)+2,FIND("(",FP27)-FIND(":",FP27)-3),LEFT(FP27,FIND("(",FP27)-2)))</f>
        <v/>
      </c>
      <c r="FJ27" s="106" t="str">
        <f>IF(FP27="","",MID(FP27,FIND("(",FP27)+1,4))</f>
        <v/>
      </c>
      <c r="FK27" s="107" t="str">
        <f>IF(ISNUMBER(SEARCH("*female*",FP27)),"female",IF(ISNUMBER(SEARCH("*male*",FP27)),"male",""))</f>
        <v/>
      </c>
      <c r="FL27" s="108" t="str">
        <f>IF(FP27="","",IF(ISERROR(MID(FP27,FIND("male,",FP27)+6,(FIND(")",FP27)-(FIND("male,",FP27)+6))))=TRUE,"missing/error",MID(FP27,FIND("male,",FP27)+6,(FIND(")",FP27)-(FIND("male,",FP27)+6)))))</f>
        <v/>
      </c>
      <c r="FM27" s="109" t="str">
        <f>IF(FI27="","",(MID(FI27,(SEARCH("^^",SUBSTITUTE(FI27," ","^^",LEN(FI27)-LEN(SUBSTITUTE(FI27," ","")))))+1,99)&amp;"_"&amp;LEFT(FI27,FIND(" ",FI27)-1)&amp;"_"&amp;FJ27))</f>
        <v/>
      </c>
      <c r="FO27" s="101"/>
      <c r="FP27" s="101"/>
      <c r="FQ27" s="102" t="str">
        <f>IF(FU27="","",#REF!)</f>
        <v/>
      </c>
      <c r="FR27" s="103" t="str">
        <f>IF(FU27="","",FQ$1)</f>
        <v/>
      </c>
      <c r="FS27" s="104" t="str">
        <f>IF(FU27="","",FQ$2)</f>
        <v/>
      </c>
      <c r="FT27" s="104" t="str">
        <f>IF(FU27="","",FQ$3)</f>
        <v/>
      </c>
      <c r="FU27" s="105" t="str">
        <f>IF(GB27="","",IF(ISNUMBER(SEARCH(":",GB27)),MID(GB27,FIND(":",GB27)+2,FIND("(",GB27)-FIND(":",GB27)-3),LEFT(GB27,FIND("(",GB27)-2)))</f>
        <v/>
      </c>
      <c r="FV27" s="106" t="str">
        <f>IF(GB27="","",MID(GB27,FIND("(",GB27)+1,4))</f>
        <v/>
      </c>
      <c r="FW27" s="107" t="str">
        <f>IF(ISNUMBER(SEARCH("*female*",GB27)),"female",IF(ISNUMBER(SEARCH("*male*",GB27)),"male",""))</f>
        <v/>
      </c>
      <c r="FX27" s="108" t="str">
        <f>IF(GB27="","",IF(ISERROR(MID(GB27,FIND("male,",GB27)+6,(FIND(")",GB27)-(FIND("male,",GB27)+6))))=TRUE,"missing/error",MID(GB27,FIND("male,",GB27)+6,(FIND(")",GB27)-(FIND("male,",GB27)+6)))))</f>
        <v/>
      </c>
      <c r="FY27" s="109" t="str">
        <f>IF(FU27="","",(MID(FU27,(SEARCH("^^",SUBSTITUTE(FU27," ","^^",LEN(FU27)-LEN(SUBSTITUTE(FU27," ","")))))+1,99)&amp;"_"&amp;LEFT(FU27,FIND(" ",FU27)-1)&amp;"_"&amp;FV27))</f>
        <v/>
      </c>
      <c r="GA27" s="101"/>
      <c r="GB27" s="101"/>
      <c r="GC27" s="102" t="str">
        <f>IF(GG27="","",GC$3)</f>
        <v/>
      </c>
      <c r="GD27" s="103" t="str">
        <f>IF(GG27="","",GC$1)</f>
        <v/>
      </c>
      <c r="GE27" s="104" t="str">
        <f>IF(GG27="","",GC$2)</f>
        <v/>
      </c>
      <c r="GF27" s="104" t="str">
        <f>IF(GG27="","",GC$3)</f>
        <v/>
      </c>
      <c r="GG27" s="105" t="str">
        <f>IF(GN27="","",IF(ISNUMBER(SEARCH(":",GN27)),MID(GN27,FIND(":",GN27)+2,FIND("(",GN27)-FIND(":",GN27)-3),LEFT(GN27,FIND("(",GN27)-2)))</f>
        <v/>
      </c>
      <c r="GH27" s="106" t="str">
        <f>IF(GN27="","",MID(GN27,FIND("(",GN27)+1,4))</f>
        <v/>
      </c>
      <c r="GI27" s="107" t="str">
        <f>IF(ISNUMBER(SEARCH("*female*",GN27)),"female",IF(ISNUMBER(SEARCH("*male*",GN27)),"male",""))</f>
        <v/>
      </c>
      <c r="GJ27" s="108" t="str">
        <f>IF(GN27="","",IF(ISERROR(MID(GN27,FIND("male,",GN27)+6,(FIND(")",GN27)-(FIND("male,",GN27)+6))))=TRUE,"missing/error",MID(GN27,FIND("male,",GN27)+6,(FIND(")",GN27)-(FIND("male,",GN27)+6)))))</f>
        <v/>
      </c>
      <c r="GK27" s="109" t="str">
        <f>IF(GG27="","",(MID(GG27,(SEARCH("^^",SUBSTITUTE(GG27," ","^^",LEN(GG27)-LEN(SUBSTITUTE(GG27," ","")))))+1,99)&amp;"_"&amp;LEFT(GG27,FIND(" ",GG27)-1)&amp;"_"&amp;GH27))</f>
        <v/>
      </c>
      <c r="GM27" s="101"/>
      <c r="GN27" s="101"/>
      <c r="GO27" s="102" t="str">
        <f>IF(GS27="","",GO$3)</f>
        <v/>
      </c>
      <c r="GP27" s="103" t="str">
        <f>IF(GS27="","",GO$1)</f>
        <v/>
      </c>
      <c r="GQ27" s="104" t="str">
        <f>IF(GS27="","",GO$2)</f>
        <v/>
      </c>
      <c r="GR27" s="104" t="str">
        <f>IF(GS27="","",GO$3)</f>
        <v/>
      </c>
      <c r="GS27" s="105" t="str">
        <f>IF(GZ27="","",IF(ISNUMBER(SEARCH(":",GZ27)),MID(GZ27,FIND(":",GZ27)+2,FIND("(",GZ27)-FIND(":",GZ27)-3),LEFT(GZ27,FIND("(",GZ27)-2)))</f>
        <v/>
      </c>
      <c r="GT27" s="106" t="str">
        <f>IF(GZ27="","",MID(GZ27,FIND("(",GZ27)+1,4))</f>
        <v/>
      </c>
      <c r="GU27" s="107" t="str">
        <f>IF(ISNUMBER(SEARCH("*female*",GZ27)),"female",IF(ISNUMBER(SEARCH("*male*",GZ27)),"male",""))</f>
        <v/>
      </c>
      <c r="GV27" s="108" t="str">
        <f>IF(GZ27="","",IF(ISERROR(MID(GZ27,FIND("male,",GZ27)+6,(FIND(")",GZ27)-(FIND("male,",GZ27)+6))))=TRUE,"missing/error",MID(GZ27,FIND("male,",GZ27)+6,(FIND(")",GZ27)-(FIND("male,",GZ27)+6)))))</f>
        <v/>
      </c>
      <c r="GW27" s="109" t="str">
        <f>IF(GS27="","",(MID(GS27,(SEARCH("^^",SUBSTITUTE(GS27," ","^^",LEN(GS27)-LEN(SUBSTITUTE(GS27," ","")))))+1,99)&amp;"_"&amp;LEFT(GS27,FIND(" ",GS27)-1)&amp;"_"&amp;GT27))</f>
        <v/>
      </c>
      <c r="GY27" s="101"/>
      <c r="GZ27" s="101"/>
      <c r="HA27" s="102" t="str">
        <f>IF(HE27="","",HA$3)</f>
        <v/>
      </c>
      <c r="HB27" s="103" t="str">
        <f>IF(HE27="","",HA$1)</f>
        <v/>
      </c>
      <c r="HC27" s="104" t="str">
        <f>IF(HE27="","",HA$2)</f>
        <v/>
      </c>
      <c r="HD27" s="104" t="str">
        <f>IF(HE27="","",HA$3)</f>
        <v/>
      </c>
      <c r="HE27" s="105" t="str">
        <f>IF(HL27="","",IF(ISNUMBER(SEARCH(":",HL27)),MID(HL27,FIND(":",HL27)+2,FIND("(",HL27)-FIND(":",HL27)-3),LEFT(HL27,FIND("(",HL27)-2)))</f>
        <v/>
      </c>
      <c r="HF27" s="106" t="str">
        <f>IF(HL27="","",MID(HL27,FIND("(",HL27)+1,4))</f>
        <v/>
      </c>
      <c r="HG27" s="107" t="str">
        <f>IF(ISNUMBER(SEARCH("*female*",HL27)),"female",IF(ISNUMBER(SEARCH("*male*",HL27)),"male",""))</f>
        <v/>
      </c>
      <c r="HH27" s="108" t="str">
        <f>IF(HL27="","",IF(ISERROR(MID(HL27,FIND("male,",HL27)+6,(FIND(")",HL27)-(FIND("male,",HL27)+6))))=TRUE,"missing/error",MID(HL27,FIND("male,",HL27)+6,(FIND(")",HL27)-(FIND("male,",HL27)+6)))))</f>
        <v/>
      </c>
      <c r="HI27" s="109" t="str">
        <f>IF(HE27="","",(MID(HE27,(SEARCH("^^",SUBSTITUTE(HE27," ","^^",LEN(HE27)-LEN(SUBSTITUTE(HE27," ","")))))+1,99)&amp;"_"&amp;LEFT(HE27,FIND(" ",HE27)-1)&amp;"_"&amp;HF27))</f>
        <v/>
      </c>
      <c r="HK27" s="101"/>
      <c r="HL27" s="101" t="s">
        <v>292</v>
      </c>
      <c r="HM27" s="102" t="str">
        <f>IF(HQ27="","",HM$3)</f>
        <v/>
      </c>
      <c r="HN27" s="103" t="str">
        <f>IF(HQ27="","",HM$1)</f>
        <v/>
      </c>
      <c r="HO27" s="104" t="str">
        <f>IF(HQ27="","",HM$2)</f>
        <v/>
      </c>
      <c r="HP27" s="104" t="str">
        <f>IF(HQ27="","",HM$3)</f>
        <v/>
      </c>
      <c r="HQ27" s="105" t="str">
        <f>IF(HX27="","",IF(ISNUMBER(SEARCH(":",HX27)),MID(HX27,FIND(":",HX27)+2,FIND("(",HX27)-FIND(":",HX27)-3),LEFT(HX27,FIND("(",HX27)-2)))</f>
        <v/>
      </c>
      <c r="HR27" s="106" t="str">
        <f>IF(HX27="","",MID(HX27,FIND("(",HX27)+1,4))</f>
        <v/>
      </c>
      <c r="HS27" s="107" t="str">
        <f>IF(ISNUMBER(SEARCH("*female*",HX27)),"female",IF(ISNUMBER(SEARCH("*male*",HX27)),"male",""))</f>
        <v/>
      </c>
      <c r="HT27" s="108" t="str">
        <f>IF(HX27="","",IF(ISERROR(MID(HX27,FIND("male,",HX27)+6,(FIND(")",HX27)-(FIND("male,",HX27)+6))))=TRUE,"missing/error",MID(HX27,FIND("male,",HX27)+6,(FIND(")",HX27)-(FIND("male,",HX27)+6)))))</f>
        <v/>
      </c>
      <c r="HU27" s="109" t="str">
        <f>IF(HQ27="","",(MID(HQ27,(SEARCH("^^",SUBSTITUTE(HQ27," ","^^",LEN(HQ27)-LEN(SUBSTITUTE(HQ27," ","")))))+1,99)&amp;"_"&amp;LEFT(HQ27,FIND(" ",HQ27)-1)&amp;"_"&amp;HR27))</f>
        <v/>
      </c>
      <c r="HW27" s="101"/>
      <c r="HX27" s="101"/>
      <c r="HY27" s="102" t="str">
        <f>IF(IC27="","",HY$3)</f>
        <v/>
      </c>
      <c r="HZ27" s="103" t="str">
        <f>IF(IC27="","",HY$1)</f>
        <v/>
      </c>
      <c r="IA27" s="104" t="str">
        <f>IF(IC27="","",HY$2)</f>
        <v/>
      </c>
      <c r="IB27" s="104" t="str">
        <f>IF(IC27="","",HY$3)</f>
        <v/>
      </c>
      <c r="IC27" s="105" t="str">
        <f>IF(IJ27="","",IF(ISNUMBER(SEARCH(":",IJ27)),MID(IJ27,FIND(":",IJ27)+2,FIND("(",IJ27)-FIND(":",IJ27)-3),LEFT(IJ27,FIND("(",IJ27)-2)))</f>
        <v/>
      </c>
      <c r="ID27" s="106" t="str">
        <f>IF(IJ27="","",MID(IJ27,FIND("(",IJ27)+1,4))</f>
        <v/>
      </c>
      <c r="IE27" s="107" t="str">
        <f>IF(ISNUMBER(SEARCH("*female*",IJ27)),"female",IF(ISNUMBER(SEARCH("*male*",IJ27)),"male",""))</f>
        <v/>
      </c>
      <c r="IF27" s="108" t="str">
        <f>IF(IJ27="","",IF(ISERROR(MID(IJ27,FIND("male,",IJ27)+6,(FIND(")",IJ27)-(FIND("male,",IJ27)+6))))=TRUE,"missing/error",MID(IJ27,FIND("male,",IJ27)+6,(FIND(")",IJ27)-(FIND("male,",IJ27)+6)))))</f>
        <v/>
      </c>
      <c r="IG27" s="109" t="str">
        <f>IF(IC27="","",(MID(IC27,(SEARCH("^^",SUBSTITUTE(IC27," ","^^",LEN(IC27)-LEN(SUBSTITUTE(IC27," ","")))))+1,99)&amp;"_"&amp;LEFT(IC27,FIND(" ",IC27)-1)&amp;"_"&amp;ID27))</f>
        <v/>
      </c>
      <c r="II27" s="101"/>
      <c r="IJ27" s="101"/>
      <c r="IK27" s="102" t="str">
        <f>IF(IO27="","",IK$3)</f>
        <v/>
      </c>
      <c r="IL27" s="103" t="str">
        <f>IF(IO27="","",IK$1)</f>
        <v/>
      </c>
      <c r="IM27" s="104" t="str">
        <f>IF(IO27="","",IK$2)</f>
        <v/>
      </c>
      <c r="IN27" s="104" t="str">
        <f>IF(IO27="","",IK$3)</f>
        <v/>
      </c>
      <c r="IO27" s="105" t="str">
        <f>IF(IV27="","",IF(ISNUMBER(SEARCH(":",IV27)),MID(IV27,FIND(":",IV27)+2,FIND("(",IV27)-FIND(":",IV27)-3),LEFT(IV27,FIND("(",IV27)-2)))</f>
        <v/>
      </c>
      <c r="IP27" s="106" t="str">
        <f>IF(IV27="","",MID(IV27,FIND("(",IV27)+1,4))</f>
        <v/>
      </c>
      <c r="IQ27" s="107" t="str">
        <f>IF(ISNUMBER(SEARCH("*female*",IV27)),"female",IF(ISNUMBER(SEARCH("*male*",IV27)),"male",""))</f>
        <v/>
      </c>
      <c r="IR27" s="108" t="str">
        <f>IF(IV27="","",IF(ISERROR(MID(IV27,FIND("male,",IV27)+6,(FIND(")",IV27)-(FIND("male,",IV27)+6))))=TRUE,"missing/error",MID(IV27,FIND("male,",IV27)+6,(FIND(")",IV27)-(FIND("male,",IV27)+6)))))</f>
        <v/>
      </c>
      <c r="IS27" s="109" t="str">
        <f>IF(IO27="","",(MID(IO27,(SEARCH("^^",SUBSTITUTE(IO27," ","^^",LEN(IO27)-LEN(SUBSTITUTE(IO27," ","")))))+1,99)&amp;"_"&amp;LEFT(IO27,FIND(" ",IO27)-1)&amp;"_"&amp;IP27))</f>
        <v/>
      </c>
      <c r="IU27" s="101"/>
      <c r="IV27" s="101"/>
      <c r="IW27" s="102" t="str">
        <f>IF(JA27="","",IW$3)</f>
        <v/>
      </c>
      <c r="IX27" s="103" t="str">
        <f>IF(JA27="","",IW$1)</f>
        <v/>
      </c>
      <c r="IY27" s="104" t="str">
        <f>IF(JA27="","",IW$2)</f>
        <v/>
      </c>
      <c r="IZ27" s="104" t="str">
        <f>IF(JA27="","",IW$3)</f>
        <v/>
      </c>
      <c r="JA27" s="105" t="str">
        <f>IF(JH27="","",IF(ISNUMBER(SEARCH(":",JH27)),MID(JH27,FIND(":",JH27)+2,FIND("(",JH27)-FIND(":",JH27)-3),LEFT(JH27,FIND("(",JH27)-2)))</f>
        <v/>
      </c>
      <c r="JB27" s="106" t="str">
        <f>IF(JH27="","",MID(JH27,FIND("(",JH27)+1,4))</f>
        <v/>
      </c>
      <c r="JC27" s="107" t="str">
        <f>IF(ISNUMBER(SEARCH("*female*",JH27)),"female",IF(ISNUMBER(SEARCH("*male*",JH27)),"male",""))</f>
        <v/>
      </c>
      <c r="JD27" s="108" t="str">
        <f>IF(JH27="","",IF(ISERROR(MID(JH27,FIND("male,",JH27)+6,(FIND(")",JH27)-(FIND("male,",JH27)+6))))=TRUE,"missing/error",MID(JH27,FIND("male,",JH27)+6,(FIND(")",JH27)-(FIND("male,",JH27)+6)))))</f>
        <v/>
      </c>
      <c r="JE27" s="109" t="str">
        <f>IF(JA27="","",(MID(JA27,(SEARCH("^^",SUBSTITUTE(JA27," ","^^",LEN(JA27)-LEN(SUBSTITUTE(JA27," ","")))))+1,99)&amp;"_"&amp;LEFT(JA27,FIND(" ",JA27)-1)&amp;"_"&amp;JB27))</f>
        <v/>
      </c>
      <c r="JG27" s="101"/>
      <c r="JH27" s="101"/>
      <c r="JI27" s="102" t="str">
        <f>IF(JM27="","",JI$3)</f>
        <v/>
      </c>
      <c r="JJ27" s="103" t="str">
        <f>IF(JM27="","",JI$1)</f>
        <v/>
      </c>
      <c r="JK27" s="104" t="str">
        <f>IF(JM27="","",JI$2)</f>
        <v/>
      </c>
      <c r="JL27" s="104" t="str">
        <f>IF(JM27="","",JI$3)</f>
        <v/>
      </c>
      <c r="JM27" s="105" t="str">
        <f>IF(JT27="","",IF(ISNUMBER(SEARCH(":",JT27)),MID(JT27,FIND(":",JT27)+2,FIND("(",JT27)-FIND(":",JT27)-3),LEFT(JT27,FIND("(",JT27)-2)))</f>
        <v/>
      </c>
      <c r="JN27" s="106" t="str">
        <f>IF(JT27="","",MID(JT27,FIND("(",JT27)+1,4))</f>
        <v/>
      </c>
      <c r="JO27" s="107" t="str">
        <f>IF(ISNUMBER(SEARCH("*female*",JT27)),"female",IF(ISNUMBER(SEARCH("*male*",JT27)),"male",""))</f>
        <v/>
      </c>
      <c r="JP27" s="108" t="str">
        <f>IF(JT27="","",IF(ISERROR(MID(JT27,FIND("male,",JT27)+6,(FIND(")",JT27)-(FIND("male,",JT27)+6))))=TRUE,"missing/error",MID(JT27,FIND("male,",JT27)+6,(FIND(")",JT27)-(FIND("male,",JT27)+6)))))</f>
        <v/>
      </c>
      <c r="JQ27" s="109" t="str">
        <f>IF(JM27="","",(MID(JM27,(SEARCH("^^",SUBSTITUTE(JM27," ","^^",LEN(JM27)-LEN(SUBSTITUTE(JM27," ","")))))+1,99)&amp;"_"&amp;LEFT(JM27,FIND(" ",JM27)-1)&amp;"_"&amp;JN27))</f>
        <v/>
      </c>
      <c r="JS27" s="101"/>
      <c r="JT27" s="101"/>
      <c r="JU27" s="102" t="str">
        <f>IF(JY27="","",JU$3)</f>
        <v/>
      </c>
      <c r="JV27" s="103" t="str">
        <f>IF(JY27="","",JU$1)</f>
        <v/>
      </c>
      <c r="JW27" s="104" t="str">
        <f>IF(JY27="","",JU$2)</f>
        <v/>
      </c>
      <c r="JX27" s="104" t="str">
        <f>IF(JY27="","",JU$3)</f>
        <v/>
      </c>
      <c r="JY27" s="105" t="str">
        <f>IF(KF27="","",IF(ISNUMBER(SEARCH(":",KF27)),MID(KF27,FIND(":",KF27)+2,FIND("(",KF27)-FIND(":",KF27)-3),LEFT(KF27,FIND("(",KF27)-2)))</f>
        <v/>
      </c>
      <c r="JZ27" s="106" t="str">
        <f>IF(KF27="","",MID(KF27,FIND("(",KF27)+1,4))</f>
        <v/>
      </c>
      <c r="KA27" s="107" t="str">
        <f>IF(ISNUMBER(SEARCH("*female*",KF27)),"female",IF(ISNUMBER(SEARCH("*male*",KF27)),"male",""))</f>
        <v/>
      </c>
      <c r="KB27" s="108" t="str">
        <f>IF(KF27="","",IF(ISERROR(MID(KF27,FIND("male,",KF27)+6,(FIND(")",KF27)-(FIND("male,",KF27)+6))))=TRUE,"missing/error",MID(KF27,FIND("male,",KF27)+6,(FIND(")",KF27)-(FIND("male,",KF27)+6)))))</f>
        <v/>
      </c>
      <c r="KC27" s="109" t="str">
        <f>IF(JY27="","",(MID(JY27,(SEARCH("^^",SUBSTITUTE(JY27," ","^^",LEN(JY27)-LEN(SUBSTITUTE(JY27," ","")))))+1,99)&amp;"_"&amp;LEFT(JY27,FIND(" ",JY27)-1)&amp;"_"&amp;JZ27))</f>
        <v/>
      </c>
      <c r="KE27" s="101"/>
      <c r="KF27" s="101"/>
    </row>
    <row r="28" spans="1:292" ht="13.5" customHeight="1">
      <c r="A28" s="20"/>
      <c r="B28" s="101" t="s">
        <v>670</v>
      </c>
      <c r="C28" s="2" t="s">
        <v>671</v>
      </c>
      <c r="D28" s="154"/>
      <c r="E28" s="102" t="s">
        <v>292</v>
      </c>
      <c r="F28" s="103" t="s">
        <v>292</v>
      </c>
      <c r="G28" s="104"/>
      <c r="H28" s="104" t="s">
        <v>292</v>
      </c>
      <c r="I28" s="105"/>
      <c r="J28" s="106"/>
      <c r="K28" s="107"/>
      <c r="L28" s="108"/>
      <c r="M28" s="109" t="s">
        <v>292</v>
      </c>
      <c r="O28" s="101"/>
      <c r="P28" s="154"/>
      <c r="Q28" s="102" t="s">
        <v>292</v>
      </c>
      <c r="R28" s="103" t="s">
        <v>292</v>
      </c>
      <c r="S28" s="104"/>
      <c r="T28" s="104" t="s">
        <v>292</v>
      </c>
      <c r="U28" s="105"/>
      <c r="V28" s="106"/>
      <c r="W28" s="107"/>
      <c r="X28" s="108"/>
      <c r="Y28" s="109" t="s">
        <v>292</v>
      </c>
      <c r="AA28" s="101"/>
      <c r="AB28" s="101"/>
      <c r="AC28" s="102" t="s">
        <v>292</v>
      </c>
      <c r="AD28" s="103" t="s">
        <v>292</v>
      </c>
      <c r="AE28" s="104"/>
      <c r="AF28" s="104" t="s">
        <v>292</v>
      </c>
      <c r="AG28" s="105"/>
      <c r="AH28" s="106"/>
      <c r="AI28" s="107"/>
      <c r="AJ28" s="108"/>
      <c r="AK28" s="109" t="s">
        <v>292</v>
      </c>
      <c r="AM28" s="101"/>
      <c r="AN28" s="101"/>
      <c r="AO28" s="102" t="s">
        <v>292</v>
      </c>
      <c r="AP28" s="103" t="s">
        <v>292</v>
      </c>
      <c r="AQ28" s="104"/>
      <c r="AR28" s="104" t="s">
        <v>292</v>
      </c>
      <c r="AS28" s="105"/>
      <c r="AT28" s="106"/>
      <c r="AU28" s="107"/>
      <c r="AV28" s="108"/>
      <c r="AW28" s="109" t="s">
        <v>292</v>
      </c>
      <c r="AY28" s="101"/>
      <c r="AZ28" s="101"/>
      <c r="BA28" s="102">
        <v>37987</v>
      </c>
      <c r="BB28" s="103" t="s">
        <v>425</v>
      </c>
      <c r="BC28" s="104">
        <v>38901</v>
      </c>
      <c r="BD28" s="104">
        <v>38905</v>
      </c>
      <c r="BE28" s="105" t="s">
        <v>674</v>
      </c>
      <c r="BF28" s="106">
        <v>1960</v>
      </c>
      <c r="BG28" s="107" t="s">
        <v>440</v>
      </c>
      <c r="BH28" s="108" t="s">
        <v>301</v>
      </c>
      <c r="BI28" s="109" t="s">
        <v>675</v>
      </c>
      <c r="BK28" s="101"/>
      <c r="BL28" s="101"/>
      <c r="BM28" s="102">
        <v>39083</v>
      </c>
      <c r="BN28" s="103" t="s">
        <v>426</v>
      </c>
      <c r="BO28" s="104">
        <v>38905</v>
      </c>
      <c r="BP28" s="104">
        <v>38981</v>
      </c>
      <c r="BQ28" s="105" t="s">
        <v>624</v>
      </c>
      <c r="BR28" s="106">
        <v>1948</v>
      </c>
      <c r="BS28" s="107" t="s">
        <v>440</v>
      </c>
      <c r="BT28" s="108" t="s">
        <v>297</v>
      </c>
      <c r="BU28" s="109" t="s">
        <v>626</v>
      </c>
      <c r="BW28" s="101"/>
      <c r="BX28" s="101"/>
      <c r="BY28" s="102" t="s">
        <v>292</v>
      </c>
      <c r="BZ28" s="103" t="s">
        <v>292</v>
      </c>
      <c r="CA28" s="104"/>
      <c r="CB28" s="104" t="s">
        <v>292</v>
      </c>
      <c r="CC28" s="105"/>
      <c r="CD28" s="106"/>
      <c r="CE28" s="107"/>
      <c r="CF28" s="108"/>
      <c r="CG28" s="109" t="s">
        <v>292</v>
      </c>
      <c r="CI28" s="101"/>
      <c r="CJ28" s="101"/>
      <c r="CK28" s="102" t="s">
        <v>292</v>
      </c>
      <c r="CL28" s="103" t="s">
        <v>292</v>
      </c>
      <c r="CM28" s="104" t="s">
        <v>292</v>
      </c>
      <c r="CN28" s="104" t="s">
        <v>292</v>
      </c>
      <c r="CO28" s="105" t="s">
        <v>292</v>
      </c>
      <c r="CP28" s="106" t="s">
        <v>292</v>
      </c>
      <c r="CQ28" s="107" t="s">
        <v>292</v>
      </c>
      <c r="CR28" s="108" t="s">
        <v>292</v>
      </c>
      <c r="CS28" s="109" t="s">
        <v>292</v>
      </c>
      <c r="CT28" s="2" t="s">
        <v>292</v>
      </c>
      <c r="CU28" s="101"/>
      <c r="CV28" s="101"/>
      <c r="CW28" s="102" t="s">
        <v>292</v>
      </c>
      <c r="CX28" s="103" t="s">
        <v>292</v>
      </c>
      <c r="CY28" s="104" t="s">
        <v>292</v>
      </c>
      <c r="CZ28" s="104" t="s">
        <v>292</v>
      </c>
      <c r="DA28" s="105" t="s">
        <v>292</v>
      </c>
      <c r="DB28" s="106" t="s">
        <v>292</v>
      </c>
      <c r="DC28" s="107" t="s">
        <v>292</v>
      </c>
      <c r="DD28" s="108" t="s">
        <v>292</v>
      </c>
      <c r="DE28" s="109" t="s">
        <v>292</v>
      </c>
      <c r="DF28" s="2" t="s">
        <v>292</v>
      </c>
      <c r="DG28" s="101"/>
      <c r="DH28" s="101"/>
      <c r="DI28" s="102" t="str">
        <f>IF(DM28="","",DI$3)</f>
        <v/>
      </c>
      <c r="DJ28" s="103" t="str">
        <f>IF(DM28="","",DI$1)</f>
        <v/>
      </c>
      <c r="DK28" s="104" t="str">
        <f>IF(DM28="","",DI$2)</f>
        <v/>
      </c>
      <c r="DL28" s="104" t="str">
        <f>IF(DM28="","",DI$3)</f>
        <v/>
      </c>
      <c r="DM28" s="105" t="str">
        <f>IF(DT28="","",IF(ISNUMBER(SEARCH(":",DT28)),MID(DT28,FIND(":",DT28)+2,FIND("(",DT28)-FIND(":",DT28)-3),LEFT(DT28,FIND("(",DT28)-2)))</f>
        <v/>
      </c>
      <c r="DN28" s="106" t="str">
        <f>IF(DT28="","",MID(DT28,FIND("(",DT28)+1,4))</f>
        <v/>
      </c>
      <c r="DO28" s="107" t="str">
        <f>IF(ISNUMBER(SEARCH("*female*",DT28)),"female",IF(ISNUMBER(SEARCH("*male*",DT28)),"male",""))</f>
        <v/>
      </c>
      <c r="DP28" s="108" t="str">
        <f>IF(DT28="","",IF(ISERROR(MID(DT28,FIND("male,",DT28)+6,(FIND(")",DT28)-(FIND("male,",DT28)+6))))=TRUE,"missing/error",MID(DT28,FIND("male,",DT28)+6,(FIND(")",DT28)-(FIND("male,",DT28)+6)))))</f>
        <v/>
      </c>
      <c r="DQ28" s="109" t="str">
        <f>IF(DM28="","",(MID(DM28,(SEARCH("^^",SUBSTITUTE(DM28," ","^^",LEN(DM28)-LEN(SUBSTITUTE(DM28," ","")))))+1,99)&amp;"_"&amp;LEFT(DM28,FIND(" ",DM28)-1)&amp;"_"&amp;DN28))</f>
        <v/>
      </c>
      <c r="DS28" s="101"/>
      <c r="DT28" s="101"/>
      <c r="DU28" s="102" t="str">
        <f>IF(DY28="","",DU$3)</f>
        <v/>
      </c>
      <c r="DV28" s="103" t="str">
        <f>IF(DY28="","",DU$1)</f>
        <v/>
      </c>
      <c r="DW28" s="104" t="str">
        <f>IF(DY28="","",DU$2)</f>
        <v/>
      </c>
      <c r="DX28" s="104" t="str">
        <f>IF(DY28="","",DU$3)</f>
        <v/>
      </c>
      <c r="DY28" s="105" t="str">
        <f>IF(EF28="","",IF(ISNUMBER(SEARCH(":",EF28)),MID(EF28,FIND(":",EF28)+2,FIND("(",EF28)-FIND(":",EF28)-3),LEFT(EF28,FIND("(",EF28)-2)))</f>
        <v/>
      </c>
      <c r="DZ28" s="106" t="str">
        <f>IF(EF28="","",MID(EF28,FIND("(",EF28)+1,4))</f>
        <v/>
      </c>
      <c r="EA28" s="107" t="str">
        <f>IF(ISNUMBER(SEARCH("*female*",EF28)),"female",IF(ISNUMBER(SEARCH("*male*",EF28)),"male",""))</f>
        <v/>
      </c>
      <c r="EB28" s="108" t="str">
        <f>IF(EF28="","",IF(ISERROR(MID(EF28,FIND("male,",EF28)+6,(FIND(")",EF28)-(FIND("male,",EF28)+6))))=TRUE,"missing/error",MID(EF28,FIND("male,",EF28)+6,(FIND(")",EF28)-(FIND("male,",EF28)+6)))))</f>
        <v/>
      </c>
      <c r="EC28" s="109" t="str">
        <f>IF(DY28="","",(MID(DY28,(SEARCH("^^",SUBSTITUTE(DY28," ","^^",LEN(DY28)-LEN(SUBSTITUTE(DY28," ","")))))+1,99)&amp;"_"&amp;LEFT(DY28,FIND(" ",DY28)-1)&amp;"_"&amp;DZ28))</f>
        <v/>
      </c>
      <c r="EE28" s="101"/>
      <c r="EF28" s="101"/>
      <c r="EG28" s="102" t="str">
        <f>IF(EK28="","",EG$3)</f>
        <v/>
      </c>
      <c r="EH28" s="103" t="str">
        <f>IF(EK28="","",EG$1)</f>
        <v/>
      </c>
      <c r="EI28" s="104" t="str">
        <f>IF(EK28="","",EG$2)</f>
        <v/>
      </c>
      <c r="EJ28" s="104" t="str">
        <f>IF(EK28="","",EG$3)</f>
        <v/>
      </c>
      <c r="EK28" s="105" t="str">
        <f>IF(ER28="","",IF(ISNUMBER(SEARCH(":",ER28)),MID(ER28,FIND(":",ER28)+2,FIND("(",ER28)-FIND(":",ER28)-3),LEFT(ER28,FIND("(",ER28)-2)))</f>
        <v/>
      </c>
      <c r="EL28" s="106" t="str">
        <f>IF(ER28="","",MID(ER28,FIND("(",ER28)+1,4))</f>
        <v/>
      </c>
      <c r="EM28" s="107" t="str">
        <f>IF(ISNUMBER(SEARCH("*female*",ER28)),"female",IF(ISNUMBER(SEARCH("*male*",ER28)),"male",""))</f>
        <v/>
      </c>
      <c r="EN28" s="108" t="str">
        <f>IF(ER28="","",IF(ISERROR(MID(ER28,FIND("male,",ER28)+6,(FIND(")",ER28)-(FIND("male,",ER28)+6))))=TRUE,"missing/error",MID(ER28,FIND("male,",ER28)+6,(FIND(")",ER28)-(FIND("male,",ER28)+6)))))</f>
        <v/>
      </c>
      <c r="EO28" s="109" t="str">
        <f>IF(EK28="","",(MID(EK28,(SEARCH("^^",SUBSTITUTE(EK28," ","^^",LEN(EK28)-LEN(SUBSTITUTE(EK28," ","")))))+1,99)&amp;"_"&amp;LEFT(EK28,FIND(" ",EK28)-1)&amp;"_"&amp;EL28))</f>
        <v/>
      </c>
      <c r="EQ28" s="101"/>
      <c r="ER28" s="101"/>
      <c r="ES28" s="102" t="str">
        <f>IF(EW28="","",ES$3)</f>
        <v/>
      </c>
      <c r="ET28" s="103" t="str">
        <f>IF(EW28="","",ES$1)</f>
        <v/>
      </c>
      <c r="EU28" s="104" t="str">
        <f>IF(EW28="","",ES$2)</f>
        <v/>
      </c>
      <c r="EV28" s="104" t="str">
        <f>IF(EW28="","",ES$3)</f>
        <v/>
      </c>
      <c r="EW28" s="105" t="str">
        <f>IF(FD28="","",IF(ISNUMBER(SEARCH(":",FD28)),MID(FD28,FIND(":",FD28)+2,FIND("(",FD28)-FIND(":",FD28)-3),LEFT(FD28,FIND("(",FD28)-2)))</f>
        <v/>
      </c>
      <c r="EX28" s="106" t="str">
        <f>IF(FD28="","",MID(FD28,FIND("(",FD28)+1,4))</f>
        <v/>
      </c>
      <c r="EY28" s="107" t="str">
        <f>IF(ISNUMBER(SEARCH("*female*",FD28)),"female",IF(ISNUMBER(SEARCH("*male*",FD28)),"male",""))</f>
        <v/>
      </c>
      <c r="EZ28" s="108" t="str">
        <f>IF(FD28="","",IF(ISERROR(MID(FD28,FIND("male,",FD28)+6,(FIND(")",FD28)-(FIND("male,",FD28)+6))))=TRUE,"missing/error",MID(FD28,FIND("male,",FD28)+6,(FIND(")",FD28)-(FIND("male,",FD28)+6)))))</f>
        <v/>
      </c>
      <c r="FA28" s="109" t="str">
        <f>IF(EW28="","",(MID(EW28,(SEARCH("^^",SUBSTITUTE(EW28," ","^^",LEN(EW28)-LEN(SUBSTITUTE(EW28," ","")))))+1,99)&amp;"_"&amp;LEFT(EW28,FIND(" ",EW28)-1)&amp;"_"&amp;EX28))</f>
        <v/>
      </c>
      <c r="FC28" s="101"/>
      <c r="FD28" s="101"/>
      <c r="FE28" s="102" t="str">
        <f>IF(FI28="","",FE$3)</f>
        <v/>
      </c>
      <c r="FF28" s="103" t="str">
        <f>IF(FI28="","",FE$1)</f>
        <v/>
      </c>
      <c r="FG28" s="104" t="str">
        <f>IF(FI28="","",FE$2)</f>
        <v/>
      </c>
      <c r="FH28" s="104" t="str">
        <f>IF(FI28="","",FE$3)</f>
        <v/>
      </c>
      <c r="FI28" s="105" t="str">
        <f>IF(FP28="","",IF(ISNUMBER(SEARCH(":",FP28)),MID(FP28,FIND(":",FP28)+2,FIND("(",FP28)-FIND(":",FP28)-3),LEFT(FP28,FIND("(",FP28)-2)))</f>
        <v/>
      </c>
      <c r="FJ28" s="106" t="str">
        <f>IF(FP28="","",MID(FP28,FIND("(",FP28)+1,4))</f>
        <v/>
      </c>
      <c r="FK28" s="107" t="str">
        <f>IF(ISNUMBER(SEARCH("*female*",FP28)),"female",IF(ISNUMBER(SEARCH("*male*",FP28)),"male",""))</f>
        <v/>
      </c>
      <c r="FL28" s="108" t="str">
        <f>IF(FP28="","",IF(ISERROR(MID(FP28,FIND("male,",FP28)+6,(FIND(")",FP28)-(FIND("male,",FP28)+6))))=TRUE,"missing/error",MID(FP28,FIND("male,",FP28)+6,(FIND(")",FP28)-(FIND("male,",FP28)+6)))))</f>
        <v/>
      </c>
      <c r="FM28" s="109" t="str">
        <f>IF(FI28="","",(MID(FI28,(SEARCH("^^",SUBSTITUTE(FI28," ","^^",LEN(FI28)-LEN(SUBSTITUTE(FI28," ","")))))+1,99)&amp;"_"&amp;LEFT(FI28,FIND(" ",FI28)-1)&amp;"_"&amp;FJ28))</f>
        <v/>
      </c>
      <c r="FO28" s="101"/>
      <c r="FP28" s="101"/>
      <c r="FQ28" s="102" t="str">
        <f>IF(FU28="","",#REF!)</f>
        <v/>
      </c>
      <c r="FR28" s="103" t="str">
        <f>IF(FU28="","",FQ$1)</f>
        <v/>
      </c>
      <c r="FS28" s="104" t="str">
        <f>IF(FU28="","",FQ$2)</f>
        <v/>
      </c>
      <c r="FT28" s="104" t="str">
        <f>IF(FU28="","",FQ$3)</f>
        <v/>
      </c>
      <c r="FU28" s="105" t="str">
        <f>IF(GB28="","",IF(ISNUMBER(SEARCH(":",GB28)),MID(GB28,FIND(":",GB28)+2,FIND("(",GB28)-FIND(":",GB28)-3),LEFT(GB28,FIND("(",GB28)-2)))</f>
        <v/>
      </c>
      <c r="FV28" s="106" t="str">
        <f>IF(GB28="","",MID(GB28,FIND("(",GB28)+1,4))</f>
        <v/>
      </c>
      <c r="FW28" s="107" t="str">
        <f>IF(ISNUMBER(SEARCH("*female*",GB28)),"female",IF(ISNUMBER(SEARCH("*male*",GB28)),"male",""))</f>
        <v/>
      </c>
      <c r="FX28" s="108" t="str">
        <f>IF(GB28="","",IF(ISERROR(MID(GB28,FIND("male,",GB28)+6,(FIND(")",GB28)-(FIND("male,",GB28)+6))))=TRUE,"missing/error",MID(GB28,FIND("male,",GB28)+6,(FIND(")",GB28)-(FIND("male,",GB28)+6)))))</f>
        <v/>
      </c>
      <c r="FY28" s="109" t="str">
        <f>IF(FU28="","",(MID(FU28,(SEARCH("^^",SUBSTITUTE(FU28," ","^^",LEN(FU28)-LEN(SUBSTITUTE(FU28," ","")))))+1,99)&amp;"_"&amp;LEFT(FU28,FIND(" ",FU28)-1)&amp;"_"&amp;FV28))</f>
        <v/>
      </c>
      <c r="GA28" s="101"/>
      <c r="GB28" s="101"/>
      <c r="GC28" s="102" t="str">
        <f>IF(GG28="","",GC$3)</f>
        <v/>
      </c>
      <c r="GD28" s="103" t="str">
        <f>IF(GG28="","",GC$1)</f>
        <v/>
      </c>
      <c r="GE28" s="104" t="str">
        <f>IF(GG28="","",GC$2)</f>
        <v/>
      </c>
      <c r="GF28" s="104" t="str">
        <f>IF(GG28="","",GC$3)</f>
        <v/>
      </c>
      <c r="GG28" s="105" t="str">
        <f>IF(GN28="","",IF(ISNUMBER(SEARCH(":",GN28)),MID(GN28,FIND(":",GN28)+2,FIND("(",GN28)-FIND(":",GN28)-3),LEFT(GN28,FIND("(",GN28)-2)))</f>
        <v/>
      </c>
      <c r="GH28" s="106" t="str">
        <f>IF(GN28="","",MID(GN28,FIND("(",GN28)+1,4))</f>
        <v/>
      </c>
      <c r="GI28" s="107" t="str">
        <f>IF(ISNUMBER(SEARCH("*female*",GN28)),"female",IF(ISNUMBER(SEARCH("*male*",GN28)),"male",""))</f>
        <v/>
      </c>
      <c r="GJ28" s="108" t="str">
        <f>IF(GN28="","",IF(ISERROR(MID(GN28,FIND("male,",GN28)+6,(FIND(")",GN28)-(FIND("male,",GN28)+6))))=TRUE,"missing/error",MID(GN28,FIND("male,",GN28)+6,(FIND(")",GN28)-(FIND("male,",GN28)+6)))))</f>
        <v/>
      </c>
      <c r="GK28" s="109" t="str">
        <f>IF(GG28="","",(MID(GG28,(SEARCH("^^",SUBSTITUTE(GG28," ","^^",LEN(GG28)-LEN(SUBSTITUTE(GG28," ","")))))+1,99)&amp;"_"&amp;LEFT(GG28,FIND(" ",GG28)-1)&amp;"_"&amp;GH28))</f>
        <v/>
      </c>
      <c r="GM28" s="101"/>
      <c r="GN28" s="101"/>
      <c r="GO28" s="102" t="str">
        <f>IF(GS28="","",GO$3)</f>
        <v/>
      </c>
      <c r="GP28" s="103" t="str">
        <f>IF(GS28="","",GO$1)</f>
        <v/>
      </c>
      <c r="GQ28" s="104" t="str">
        <f>IF(GS28="","",GO$2)</f>
        <v/>
      </c>
      <c r="GR28" s="104" t="str">
        <f>IF(GS28="","",GO$3)</f>
        <v/>
      </c>
      <c r="GS28" s="105" t="str">
        <f>IF(GZ28="","",IF(ISNUMBER(SEARCH(":",GZ28)),MID(GZ28,FIND(":",GZ28)+2,FIND("(",GZ28)-FIND(":",GZ28)-3),LEFT(GZ28,FIND("(",GZ28)-2)))</f>
        <v/>
      </c>
      <c r="GT28" s="106" t="str">
        <f>IF(GZ28="","",MID(GZ28,FIND("(",GZ28)+1,4))</f>
        <v/>
      </c>
      <c r="GU28" s="107" t="str">
        <f>IF(ISNUMBER(SEARCH("*female*",GZ28)),"female",IF(ISNUMBER(SEARCH("*male*",GZ28)),"male",""))</f>
        <v/>
      </c>
      <c r="GV28" s="108" t="str">
        <f>IF(GZ28="","",IF(ISERROR(MID(GZ28,FIND("male,",GZ28)+6,(FIND(")",GZ28)-(FIND("male,",GZ28)+6))))=TRUE,"missing/error",MID(GZ28,FIND("male,",GZ28)+6,(FIND(")",GZ28)-(FIND("male,",GZ28)+6)))))</f>
        <v/>
      </c>
      <c r="GW28" s="109" t="str">
        <f>IF(GS28="","",(MID(GS28,(SEARCH("^^",SUBSTITUTE(GS28," ","^^",LEN(GS28)-LEN(SUBSTITUTE(GS28," ","")))))+1,99)&amp;"_"&amp;LEFT(GS28,FIND(" ",GS28)-1)&amp;"_"&amp;GT28))</f>
        <v/>
      </c>
      <c r="GY28" s="101"/>
      <c r="GZ28" s="101"/>
      <c r="HA28" s="102" t="str">
        <f>IF(HE28="","",HA$3)</f>
        <v/>
      </c>
      <c r="HB28" s="103" t="str">
        <f>IF(HE28="","",HA$1)</f>
        <v/>
      </c>
      <c r="HC28" s="104" t="str">
        <f>IF(HE28="","",HA$2)</f>
        <v/>
      </c>
      <c r="HD28" s="104" t="str">
        <f>IF(HE28="","",HA$3)</f>
        <v/>
      </c>
      <c r="HE28" s="105" t="str">
        <f>IF(HL28="","",IF(ISNUMBER(SEARCH(":",HL28)),MID(HL28,FIND(":",HL28)+2,FIND("(",HL28)-FIND(":",HL28)-3),LEFT(HL28,FIND("(",HL28)-2)))</f>
        <v/>
      </c>
      <c r="HF28" s="106" t="str">
        <f>IF(HL28="","",MID(HL28,FIND("(",HL28)+1,4))</f>
        <v/>
      </c>
      <c r="HG28" s="107" t="str">
        <f>IF(ISNUMBER(SEARCH("*female*",HL28)),"female",IF(ISNUMBER(SEARCH("*male*",HL28)),"male",""))</f>
        <v/>
      </c>
      <c r="HH28" s="108" t="str">
        <f>IF(HL28="","",IF(ISERROR(MID(HL28,FIND("male,",HL28)+6,(FIND(")",HL28)-(FIND("male,",HL28)+6))))=TRUE,"missing/error",MID(HL28,FIND("male,",HL28)+6,(FIND(")",HL28)-(FIND("male,",HL28)+6)))))</f>
        <v/>
      </c>
      <c r="HI28" s="109" t="str">
        <f>IF(HE28="","",(MID(HE28,(SEARCH("^^",SUBSTITUTE(HE28," ","^^",LEN(HE28)-LEN(SUBSTITUTE(HE28," ","")))))+1,99)&amp;"_"&amp;LEFT(HE28,FIND(" ",HE28)-1)&amp;"_"&amp;HF28))</f>
        <v/>
      </c>
      <c r="HK28" s="101"/>
      <c r="HL28" s="101" t="s">
        <v>292</v>
      </c>
      <c r="HM28" s="102" t="str">
        <f>IF(HQ28="","",HM$3)</f>
        <v/>
      </c>
      <c r="HN28" s="103" t="str">
        <f>IF(HQ28="","",HM$1)</f>
        <v/>
      </c>
      <c r="HO28" s="104" t="str">
        <f>IF(HQ28="","",HM$2)</f>
        <v/>
      </c>
      <c r="HP28" s="104" t="str">
        <f>IF(HQ28="","",HM$3)</f>
        <v/>
      </c>
      <c r="HQ28" s="105" t="str">
        <f>IF(HX28="","",IF(ISNUMBER(SEARCH(":",HX28)),MID(HX28,FIND(":",HX28)+2,FIND("(",HX28)-FIND(":",HX28)-3),LEFT(HX28,FIND("(",HX28)-2)))</f>
        <v/>
      </c>
      <c r="HR28" s="106" t="str">
        <f>IF(HX28="","",MID(HX28,FIND("(",HX28)+1,4))</f>
        <v/>
      </c>
      <c r="HS28" s="107" t="str">
        <f>IF(ISNUMBER(SEARCH("*female*",HX28)),"female",IF(ISNUMBER(SEARCH("*male*",HX28)),"male",""))</f>
        <v/>
      </c>
      <c r="HT28" s="108" t="str">
        <f>IF(HX28="","",IF(ISERROR(MID(HX28,FIND("male,",HX28)+6,(FIND(")",HX28)-(FIND("male,",HX28)+6))))=TRUE,"missing/error",MID(HX28,FIND("male,",HX28)+6,(FIND(")",HX28)-(FIND("male,",HX28)+6)))))</f>
        <v/>
      </c>
      <c r="HU28" s="109" t="str">
        <f>IF(HQ28="","",(MID(HQ28,(SEARCH("^^",SUBSTITUTE(HQ28," ","^^",LEN(HQ28)-LEN(SUBSTITUTE(HQ28," ","")))))+1,99)&amp;"_"&amp;LEFT(HQ28,FIND(" ",HQ28)-1)&amp;"_"&amp;HR28))</f>
        <v/>
      </c>
      <c r="HW28" s="101"/>
      <c r="HX28" s="101"/>
      <c r="HY28" s="102" t="str">
        <f>IF(IC28="","",HY$3)</f>
        <v/>
      </c>
      <c r="HZ28" s="103" t="str">
        <f>IF(IC28="","",HY$1)</f>
        <v/>
      </c>
      <c r="IA28" s="104" t="str">
        <f>IF(IC28="","",HY$2)</f>
        <v/>
      </c>
      <c r="IB28" s="104" t="str">
        <f>IF(IC28="","",HY$3)</f>
        <v/>
      </c>
      <c r="IC28" s="105" t="str">
        <f>IF(IJ28="","",IF(ISNUMBER(SEARCH(":",IJ28)),MID(IJ28,FIND(":",IJ28)+2,FIND("(",IJ28)-FIND(":",IJ28)-3),LEFT(IJ28,FIND("(",IJ28)-2)))</f>
        <v/>
      </c>
      <c r="ID28" s="106" t="str">
        <f>IF(IJ28="","",MID(IJ28,FIND("(",IJ28)+1,4))</f>
        <v/>
      </c>
      <c r="IE28" s="107" t="str">
        <f>IF(ISNUMBER(SEARCH("*female*",IJ28)),"female",IF(ISNUMBER(SEARCH("*male*",IJ28)),"male",""))</f>
        <v/>
      </c>
      <c r="IF28" s="108" t="str">
        <f>IF(IJ28="","",IF(ISERROR(MID(IJ28,FIND("male,",IJ28)+6,(FIND(")",IJ28)-(FIND("male,",IJ28)+6))))=TRUE,"missing/error",MID(IJ28,FIND("male,",IJ28)+6,(FIND(")",IJ28)-(FIND("male,",IJ28)+6)))))</f>
        <v/>
      </c>
      <c r="IG28" s="109" t="str">
        <f>IF(IC28="","",(MID(IC28,(SEARCH("^^",SUBSTITUTE(IC28," ","^^",LEN(IC28)-LEN(SUBSTITUTE(IC28," ","")))))+1,99)&amp;"_"&amp;LEFT(IC28,FIND(" ",IC28)-1)&amp;"_"&amp;ID28))</f>
        <v/>
      </c>
      <c r="II28" s="101"/>
      <c r="IJ28" s="101"/>
      <c r="IK28" s="102" t="str">
        <f>IF(IO28="","",IK$3)</f>
        <v/>
      </c>
      <c r="IL28" s="103" t="str">
        <f>IF(IO28="","",IK$1)</f>
        <v/>
      </c>
      <c r="IM28" s="104" t="str">
        <f>IF(IO28="","",IK$2)</f>
        <v/>
      </c>
      <c r="IN28" s="104" t="str">
        <f>IF(IO28="","",IK$3)</f>
        <v/>
      </c>
      <c r="IO28" s="105" t="str">
        <f>IF(IV28="","",IF(ISNUMBER(SEARCH(":",IV28)),MID(IV28,FIND(":",IV28)+2,FIND("(",IV28)-FIND(":",IV28)-3),LEFT(IV28,FIND("(",IV28)-2)))</f>
        <v/>
      </c>
      <c r="IP28" s="106" t="str">
        <f>IF(IV28="","",MID(IV28,FIND("(",IV28)+1,4))</f>
        <v/>
      </c>
      <c r="IQ28" s="107" t="str">
        <f>IF(ISNUMBER(SEARCH("*female*",IV28)),"female",IF(ISNUMBER(SEARCH("*male*",IV28)),"male",""))</f>
        <v/>
      </c>
      <c r="IR28" s="108" t="str">
        <f>IF(IV28="","",IF(ISERROR(MID(IV28,FIND("male,",IV28)+6,(FIND(")",IV28)-(FIND("male,",IV28)+6))))=TRUE,"missing/error",MID(IV28,FIND("male,",IV28)+6,(FIND(")",IV28)-(FIND("male,",IV28)+6)))))</f>
        <v/>
      </c>
      <c r="IS28" s="109" t="str">
        <f>IF(IO28="","",(MID(IO28,(SEARCH("^^",SUBSTITUTE(IO28," ","^^",LEN(IO28)-LEN(SUBSTITUTE(IO28," ","")))))+1,99)&amp;"_"&amp;LEFT(IO28,FIND(" ",IO28)-1)&amp;"_"&amp;IP28))</f>
        <v/>
      </c>
      <c r="IU28" s="101"/>
      <c r="IV28" s="101"/>
      <c r="IW28" s="102" t="str">
        <f>IF(JA28="","",IW$3)</f>
        <v/>
      </c>
      <c r="IX28" s="103" t="str">
        <f>IF(JA28="","",IW$1)</f>
        <v/>
      </c>
      <c r="IY28" s="104" t="str">
        <f>IF(JA28="","",IW$2)</f>
        <v/>
      </c>
      <c r="IZ28" s="104" t="str">
        <f>IF(JA28="","",IW$3)</f>
        <v/>
      </c>
      <c r="JA28" s="105" t="str">
        <f>IF(JH28="","",IF(ISNUMBER(SEARCH(":",JH28)),MID(JH28,FIND(":",JH28)+2,FIND("(",JH28)-FIND(":",JH28)-3),LEFT(JH28,FIND("(",JH28)-2)))</f>
        <v/>
      </c>
      <c r="JB28" s="106" t="str">
        <f>IF(JH28="","",MID(JH28,FIND("(",JH28)+1,4))</f>
        <v/>
      </c>
      <c r="JC28" s="107" t="str">
        <f>IF(ISNUMBER(SEARCH("*female*",JH28)),"female",IF(ISNUMBER(SEARCH("*male*",JH28)),"male",""))</f>
        <v/>
      </c>
      <c r="JD28" s="108" t="str">
        <f>IF(JH28="","",IF(ISERROR(MID(JH28,FIND("male,",JH28)+6,(FIND(")",JH28)-(FIND("male,",JH28)+6))))=TRUE,"missing/error",MID(JH28,FIND("male,",JH28)+6,(FIND(")",JH28)-(FIND("male,",JH28)+6)))))</f>
        <v/>
      </c>
      <c r="JE28" s="109" t="str">
        <f>IF(JA28="","",(MID(JA28,(SEARCH("^^",SUBSTITUTE(JA28," ","^^",LEN(JA28)-LEN(SUBSTITUTE(JA28," ","")))))+1,99)&amp;"_"&amp;LEFT(JA28,FIND(" ",JA28)-1)&amp;"_"&amp;JB28))</f>
        <v/>
      </c>
      <c r="JG28" s="101"/>
      <c r="JH28" s="101"/>
      <c r="JI28" s="102" t="str">
        <f>IF(JM28="","",JI$3)</f>
        <v/>
      </c>
      <c r="JJ28" s="103" t="str">
        <f>IF(JM28="","",JI$1)</f>
        <v/>
      </c>
      <c r="JK28" s="104" t="str">
        <f>IF(JM28="","",JI$2)</f>
        <v/>
      </c>
      <c r="JL28" s="104" t="str">
        <f>IF(JM28="","",JI$3)</f>
        <v/>
      </c>
      <c r="JM28" s="105" t="str">
        <f>IF(JT28="","",IF(ISNUMBER(SEARCH(":",JT28)),MID(JT28,FIND(":",JT28)+2,FIND("(",JT28)-FIND(":",JT28)-3),LEFT(JT28,FIND("(",JT28)-2)))</f>
        <v/>
      </c>
      <c r="JN28" s="106" t="str">
        <f>IF(JT28="","",MID(JT28,FIND("(",JT28)+1,4))</f>
        <v/>
      </c>
      <c r="JO28" s="107" t="str">
        <f>IF(ISNUMBER(SEARCH("*female*",JT28)),"female",IF(ISNUMBER(SEARCH("*male*",JT28)),"male",""))</f>
        <v/>
      </c>
      <c r="JP28" s="108" t="str">
        <f>IF(JT28="","",IF(ISERROR(MID(JT28,FIND("male,",JT28)+6,(FIND(")",JT28)-(FIND("male,",JT28)+6))))=TRUE,"missing/error",MID(JT28,FIND("male,",JT28)+6,(FIND(")",JT28)-(FIND("male,",JT28)+6)))))</f>
        <v/>
      </c>
      <c r="JQ28" s="109" t="str">
        <f>IF(JM28="","",(MID(JM28,(SEARCH("^^",SUBSTITUTE(JM28," ","^^",LEN(JM28)-LEN(SUBSTITUTE(JM28," ","")))))+1,99)&amp;"_"&amp;LEFT(JM28,FIND(" ",JM28)-1)&amp;"_"&amp;JN28))</f>
        <v/>
      </c>
      <c r="JS28" s="101"/>
      <c r="JT28" s="101"/>
      <c r="JU28" s="102" t="str">
        <f>IF(JY28="","",JU$3)</f>
        <v/>
      </c>
      <c r="JV28" s="103" t="str">
        <f>IF(JY28="","",JU$1)</f>
        <v/>
      </c>
      <c r="JW28" s="104" t="str">
        <f>IF(JY28="","",JU$2)</f>
        <v/>
      </c>
      <c r="JX28" s="104" t="str">
        <f>IF(JY28="","",JU$3)</f>
        <v/>
      </c>
      <c r="JY28" s="105" t="str">
        <f>IF(KF28="","",IF(ISNUMBER(SEARCH(":",KF28)),MID(KF28,FIND(":",KF28)+2,FIND("(",KF28)-FIND(":",KF28)-3),LEFT(KF28,FIND("(",KF28)-2)))</f>
        <v/>
      </c>
      <c r="JZ28" s="106" t="str">
        <f>IF(KF28="","",MID(KF28,FIND("(",KF28)+1,4))</f>
        <v/>
      </c>
      <c r="KA28" s="107" t="str">
        <f>IF(ISNUMBER(SEARCH("*female*",KF28)),"female",IF(ISNUMBER(SEARCH("*male*",KF28)),"male",""))</f>
        <v/>
      </c>
      <c r="KB28" s="108" t="str">
        <f>IF(KF28="","",IF(ISERROR(MID(KF28,FIND("male,",KF28)+6,(FIND(")",KF28)-(FIND("male,",KF28)+6))))=TRUE,"missing/error",MID(KF28,FIND("male,",KF28)+6,(FIND(")",KF28)-(FIND("male,",KF28)+6)))))</f>
        <v/>
      </c>
      <c r="KC28" s="109" t="str">
        <f>IF(JY28="","",(MID(JY28,(SEARCH("^^",SUBSTITUTE(JY28," ","^^",LEN(JY28)-LEN(SUBSTITUTE(JY28," ","")))))+1,99)&amp;"_"&amp;LEFT(JY28,FIND(" ",JY28)-1)&amp;"_"&amp;JZ28))</f>
        <v/>
      </c>
      <c r="KE28" s="101"/>
      <c r="KF28" s="101"/>
    </row>
    <row r="29" spans="1:292" ht="13.5" customHeight="1">
      <c r="A29" s="20"/>
      <c r="B29" s="101" t="s">
        <v>598</v>
      </c>
      <c r="C29" s="2" t="s">
        <v>599</v>
      </c>
      <c r="D29" s="154"/>
      <c r="E29" s="102" t="s">
        <v>292</v>
      </c>
      <c r="F29" s="103" t="s">
        <v>292</v>
      </c>
      <c r="G29" s="104"/>
      <c r="H29" s="104" t="s">
        <v>292</v>
      </c>
      <c r="I29" s="105"/>
      <c r="J29" s="106"/>
      <c r="K29" s="107"/>
      <c r="L29" s="108"/>
      <c r="M29" s="109" t="s">
        <v>292</v>
      </c>
      <c r="O29" s="101"/>
      <c r="P29" s="154"/>
      <c r="Q29" s="102" t="s">
        <v>292</v>
      </c>
      <c r="R29" s="103" t="s">
        <v>292</v>
      </c>
      <c r="S29" s="104"/>
      <c r="T29" s="104" t="s">
        <v>292</v>
      </c>
      <c r="U29" s="105"/>
      <c r="V29" s="106"/>
      <c r="W29" s="107"/>
      <c r="X29" s="108"/>
      <c r="Y29" s="109" t="s">
        <v>292</v>
      </c>
      <c r="AA29" s="101"/>
      <c r="AB29" s="101"/>
      <c r="AC29" s="102" t="s">
        <v>292</v>
      </c>
      <c r="AD29" s="103" t="s">
        <v>292</v>
      </c>
      <c r="AE29" s="104"/>
      <c r="AF29" s="104" t="s">
        <v>292</v>
      </c>
      <c r="AG29" s="105"/>
      <c r="AH29" s="106"/>
      <c r="AI29" s="107"/>
      <c r="AJ29" s="108"/>
      <c r="AK29" s="109" t="s">
        <v>292</v>
      </c>
      <c r="AM29" s="101"/>
      <c r="AN29" s="101"/>
      <c r="AO29" s="102" t="s">
        <v>292</v>
      </c>
      <c r="AP29" s="103" t="s">
        <v>292</v>
      </c>
      <c r="AQ29" s="104"/>
      <c r="AR29" s="104" t="s">
        <v>292</v>
      </c>
      <c r="AS29" s="105"/>
      <c r="AT29" s="106"/>
      <c r="AU29" s="107"/>
      <c r="AV29" s="108"/>
      <c r="AW29" s="109" t="s">
        <v>292</v>
      </c>
      <c r="AY29" s="101"/>
      <c r="AZ29" s="101"/>
      <c r="BA29" s="102" t="s">
        <v>292</v>
      </c>
      <c r="BB29" s="103" t="s">
        <v>292</v>
      </c>
      <c r="BC29" s="104"/>
      <c r="BD29" s="104" t="s">
        <v>292</v>
      </c>
      <c r="BE29" s="105"/>
      <c r="BF29" s="106"/>
      <c r="BG29" s="107"/>
      <c r="BH29" s="108"/>
      <c r="BI29" s="109" t="s">
        <v>292</v>
      </c>
      <c r="BK29" s="101"/>
      <c r="BL29" s="101"/>
      <c r="BM29" s="102" t="s">
        <v>292</v>
      </c>
      <c r="BN29" s="103" t="s">
        <v>292</v>
      </c>
      <c r="BO29" s="104"/>
      <c r="BP29" s="104" t="s">
        <v>292</v>
      </c>
      <c r="BQ29" s="105"/>
      <c r="BR29" s="106"/>
      <c r="BS29" s="107"/>
      <c r="BT29" s="108"/>
      <c r="BU29" s="109" t="s">
        <v>292</v>
      </c>
      <c r="BW29" s="101"/>
      <c r="BX29" s="101"/>
      <c r="BY29" s="102" t="s">
        <v>292</v>
      </c>
      <c r="BZ29" s="103" t="s">
        <v>292</v>
      </c>
      <c r="CA29" s="104"/>
      <c r="CB29" s="104" t="s">
        <v>292</v>
      </c>
      <c r="CC29" s="105"/>
      <c r="CD29" s="106"/>
      <c r="CE29" s="107"/>
      <c r="CF29" s="108"/>
      <c r="CG29" s="109" t="s">
        <v>292</v>
      </c>
      <c r="CI29" s="101"/>
      <c r="CJ29" s="101"/>
      <c r="CK29" s="102" t="s">
        <v>292</v>
      </c>
      <c r="CL29" s="103" t="s">
        <v>292</v>
      </c>
      <c r="CM29" s="104" t="s">
        <v>292</v>
      </c>
      <c r="CN29" s="104" t="s">
        <v>292</v>
      </c>
      <c r="CO29" s="105" t="s">
        <v>292</v>
      </c>
      <c r="CP29" s="106" t="s">
        <v>292</v>
      </c>
      <c r="CQ29" s="107" t="s">
        <v>292</v>
      </c>
      <c r="CR29" s="108" t="s">
        <v>292</v>
      </c>
      <c r="CS29" s="109" t="s">
        <v>292</v>
      </c>
      <c r="CT29" s="2" t="s">
        <v>292</v>
      </c>
      <c r="CU29" s="101"/>
      <c r="CV29" s="101"/>
      <c r="CW29" s="102" t="s">
        <v>292</v>
      </c>
      <c r="CX29" s="103" t="s">
        <v>292</v>
      </c>
      <c r="CY29" s="104" t="s">
        <v>292</v>
      </c>
      <c r="CZ29" s="104" t="s">
        <v>292</v>
      </c>
      <c r="DA29" s="105" t="s">
        <v>292</v>
      </c>
      <c r="DB29" s="106" t="s">
        <v>292</v>
      </c>
      <c r="DC29" s="107" t="s">
        <v>292</v>
      </c>
      <c r="DD29" s="108" t="s">
        <v>292</v>
      </c>
      <c r="DE29" s="109" t="s">
        <v>292</v>
      </c>
      <c r="DF29" s="2" t="s">
        <v>292</v>
      </c>
      <c r="DG29" s="101"/>
      <c r="DH29" s="101"/>
      <c r="DI29" s="102" t="str">
        <f>IF(DM29="","",DI$3)</f>
        <v/>
      </c>
      <c r="DJ29" s="103" t="str">
        <f>IF(DM29="","",DI$1)</f>
        <v/>
      </c>
      <c r="DK29" s="104" t="str">
        <f>IF(DM29="","",DI$2)</f>
        <v/>
      </c>
      <c r="DL29" s="104" t="str">
        <f>IF(DM29="","",DI$3)</f>
        <v/>
      </c>
      <c r="DM29" s="105" t="str">
        <f>IF(DT29="","",IF(ISNUMBER(SEARCH(":",DT29)),MID(DT29,FIND(":",DT29)+2,FIND("(",DT29)-FIND(":",DT29)-3),LEFT(DT29,FIND("(",DT29)-2)))</f>
        <v/>
      </c>
      <c r="DN29" s="106" t="str">
        <f>IF(DT29="","",MID(DT29,FIND("(",DT29)+1,4))</f>
        <v/>
      </c>
      <c r="DO29" s="107" t="str">
        <f>IF(ISNUMBER(SEARCH("*female*",DT29)),"female",IF(ISNUMBER(SEARCH("*male*",DT29)),"male",""))</f>
        <v/>
      </c>
      <c r="DP29" s="108" t="str">
        <f>IF(DT29="","",IF(ISERROR(MID(DT29,FIND("male,",DT29)+6,(FIND(")",DT29)-(FIND("male,",DT29)+6))))=TRUE,"missing/error",MID(DT29,FIND("male,",DT29)+6,(FIND(")",DT29)-(FIND("male,",DT29)+6)))))</f>
        <v/>
      </c>
      <c r="DQ29" s="109" t="str">
        <f>IF(DM29="","",(MID(DM29,(SEARCH("^^",SUBSTITUTE(DM29," ","^^",LEN(DM29)-LEN(SUBSTITUTE(DM29," ","")))))+1,99)&amp;"_"&amp;LEFT(DM29,FIND(" ",DM29)-1)&amp;"_"&amp;DN29))</f>
        <v/>
      </c>
      <c r="DS29" s="101"/>
      <c r="DT29" s="101"/>
      <c r="DU29" s="102" t="str">
        <f>IF(DY29="","",DU$3)</f>
        <v/>
      </c>
      <c r="DV29" s="103" t="str">
        <f>IF(DY29="","",DU$1)</f>
        <v/>
      </c>
      <c r="DW29" s="104" t="str">
        <f>IF(DY29="","",DU$2)</f>
        <v/>
      </c>
      <c r="DX29" s="104" t="str">
        <f>IF(DY29="","",DU$3)</f>
        <v/>
      </c>
      <c r="DY29" s="105" t="str">
        <f>IF(EF29="","",IF(ISNUMBER(SEARCH(":",EF29)),MID(EF29,FIND(":",EF29)+2,FIND("(",EF29)-FIND(":",EF29)-3),LEFT(EF29,FIND("(",EF29)-2)))</f>
        <v/>
      </c>
      <c r="DZ29" s="106" t="str">
        <f>IF(EF29="","",MID(EF29,FIND("(",EF29)+1,4))</f>
        <v/>
      </c>
      <c r="EA29" s="107" t="str">
        <f>IF(ISNUMBER(SEARCH("*female*",EF29)),"female",IF(ISNUMBER(SEARCH("*male*",EF29)),"male",""))</f>
        <v/>
      </c>
      <c r="EB29" s="108" t="str">
        <f>IF(EF29="","",IF(ISERROR(MID(EF29,FIND("male,",EF29)+6,(FIND(")",EF29)-(FIND("male,",EF29)+6))))=TRUE,"missing/error",MID(EF29,FIND("male,",EF29)+6,(FIND(")",EF29)-(FIND("male,",EF29)+6)))))</f>
        <v/>
      </c>
      <c r="EC29" s="109" t="str">
        <f>IF(DY29="","",(MID(DY29,(SEARCH("^^",SUBSTITUTE(DY29," ","^^",LEN(DY29)-LEN(SUBSTITUTE(DY29," ","")))))+1,99)&amp;"_"&amp;LEFT(DY29,FIND(" ",DY29)-1)&amp;"_"&amp;DZ29))</f>
        <v/>
      </c>
      <c r="EE29" s="101"/>
      <c r="EF29" s="101"/>
      <c r="EG29" s="102" t="str">
        <f>IF(EK29="","",EG$3)</f>
        <v/>
      </c>
      <c r="EH29" s="103" t="str">
        <f>IF(EK29="","",EG$1)</f>
        <v/>
      </c>
      <c r="EI29" s="104" t="str">
        <f>IF(EK29="","",EG$2)</f>
        <v/>
      </c>
      <c r="EJ29" s="104" t="str">
        <f>IF(EK29="","",EG$3)</f>
        <v/>
      </c>
      <c r="EK29" s="105" t="str">
        <f>IF(ER29="","",IF(ISNUMBER(SEARCH(":",ER29)),MID(ER29,FIND(":",ER29)+2,FIND("(",ER29)-FIND(":",ER29)-3),LEFT(ER29,FIND("(",ER29)-2)))</f>
        <v/>
      </c>
      <c r="EL29" s="106" t="str">
        <f>IF(ER29="","",MID(ER29,FIND("(",ER29)+1,4))</f>
        <v/>
      </c>
      <c r="EM29" s="107" t="str">
        <f>IF(ISNUMBER(SEARCH("*female*",ER29)),"female",IF(ISNUMBER(SEARCH("*male*",ER29)),"male",""))</f>
        <v/>
      </c>
      <c r="EN29" s="108" t="str">
        <f>IF(ER29="","",IF(ISERROR(MID(ER29,FIND("male,",ER29)+6,(FIND(")",ER29)-(FIND("male,",ER29)+6))))=TRUE,"missing/error",MID(ER29,FIND("male,",ER29)+6,(FIND(")",ER29)-(FIND("male,",ER29)+6)))))</f>
        <v/>
      </c>
      <c r="EO29" s="109" t="str">
        <f>IF(EK29="","",(MID(EK29,(SEARCH("^^",SUBSTITUTE(EK29," ","^^",LEN(EK29)-LEN(SUBSTITUTE(EK29," ","")))))+1,99)&amp;"_"&amp;LEFT(EK29,FIND(" ",EK29)-1)&amp;"_"&amp;EL29))</f>
        <v/>
      </c>
      <c r="EQ29" s="101"/>
      <c r="ER29" s="101"/>
      <c r="ES29" s="102" t="str">
        <f>IF(EW29="","",ES$3)</f>
        <v/>
      </c>
      <c r="ET29" s="103" t="str">
        <f>IF(EW29="","",ES$1)</f>
        <v/>
      </c>
      <c r="EU29" s="104" t="str">
        <f>IF(EW29="","",ES$2)</f>
        <v/>
      </c>
      <c r="EV29" s="104" t="str">
        <f>IF(EW29="","",ES$3)</f>
        <v/>
      </c>
      <c r="EW29" s="105" t="str">
        <f>IF(FD29="","",IF(ISNUMBER(SEARCH(":",FD29)),MID(FD29,FIND(":",FD29)+2,FIND("(",FD29)-FIND(":",FD29)-3),LEFT(FD29,FIND("(",FD29)-2)))</f>
        <v/>
      </c>
      <c r="EX29" s="106" t="str">
        <f>IF(FD29="","",MID(FD29,FIND("(",FD29)+1,4))</f>
        <v/>
      </c>
      <c r="EY29" s="107" t="str">
        <f>IF(ISNUMBER(SEARCH("*female*",FD29)),"female",IF(ISNUMBER(SEARCH("*male*",FD29)),"male",""))</f>
        <v/>
      </c>
      <c r="EZ29" s="108" t="str">
        <f>IF(FD29="","",IF(ISERROR(MID(FD29,FIND("male,",FD29)+6,(FIND(")",FD29)-(FIND("male,",FD29)+6))))=TRUE,"missing/error",MID(FD29,FIND("male,",FD29)+6,(FIND(")",FD29)-(FIND("male,",FD29)+6)))))</f>
        <v/>
      </c>
      <c r="FA29" s="109" t="str">
        <f>IF(EW29="","",(MID(EW29,(SEARCH("^^",SUBSTITUTE(EW29," ","^^",LEN(EW29)-LEN(SUBSTITUTE(EW29," ","")))))+1,99)&amp;"_"&amp;LEFT(EW29,FIND(" ",EW29)-1)&amp;"_"&amp;EX29))</f>
        <v/>
      </c>
      <c r="FC29" s="101"/>
      <c r="FD29" s="101"/>
      <c r="FE29" s="102" t="str">
        <f>IF(FI29="","",FE$3)</f>
        <v/>
      </c>
      <c r="FF29" s="103" t="str">
        <f>IF(FI29="","",FE$1)</f>
        <v/>
      </c>
      <c r="FG29" s="104" t="str">
        <f>IF(FI29="","",FE$2)</f>
        <v/>
      </c>
      <c r="FH29" s="104" t="str">
        <f>IF(FI29="","",FE$3)</f>
        <v/>
      </c>
      <c r="FI29" s="105" t="str">
        <f>IF(FP29="","",IF(ISNUMBER(SEARCH(":",FP29)),MID(FP29,FIND(":",FP29)+2,FIND("(",FP29)-FIND(":",FP29)-3),LEFT(FP29,FIND("(",FP29)-2)))</f>
        <v/>
      </c>
      <c r="FJ29" s="106" t="str">
        <f>IF(FP29="","",MID(FP29,FIND("(",FP29)+1,4))</f>
        <v/>
      </c>
      <c r="FK29" s="107" t="str">
        <f>IF(ISNUMBER(SEARCH("*female*",FP29)),"female",IF(ISNUMBER(SEARCH("*male*",FP29)),"male",""))</f>
        <v/>
      </c>
      <c r="FL29" s="108" t="str">
        <f>IF(FP29="","",IF(ISERROR(MID(FP29,FIND("male,",FP29)+6,(FIND(")",FP29)-(FIND("male,",FP29)+6))))=TRUE,"missing/error",MID(FP29,FIND("male,",FP29)+6,(FIND(")",FP29)-(FIND("male,",FP29)+6)))))</f>
        <v/>
      </c>
      <c r="FM29" s="109" t="str">
        <f>IF(FI29="","",(MID(FI29,(SEARCH("^^",SUBSTITUTE(FI29," ","^^",LEN(FI29)-LEN(SUBSTITUTE(FI29," ","")))))+1,99)&amp;"_"&amp;LEFT(FI29,FIND(" ",FI29)-1)&amp;"_"&amp;FJ29))</f>
        <v/>
      </c>
      <c r="FO29" s="101"/>
      <c r="FP29" s="101"/>
      <c r="FQ29" s="102" t="str">
        <f>IF(FU29="","",#REF!)</f>
        <v/>
      </c>
      <c r="FR29" s="103" t="str">
        <f>IF(FU29="","",FQ$1)</f>
        <v/>
      </c>
      <c r="FS29" s="104" t="str">
        <f>IF(FU29="","",FQ$2)</f>
        <v/>
      </c>
      <c r="FT29" s="104" t="str">
        <f>IF(FU29="","",FQ$3)</f>
        <v/>
      </c>
      <c r="FU29" s="105" t="str">
        <f>IF(GB29="","",IF(ISNUMBER(SEARCH(":",GB29)),MID(GB29,FIND(":",GB29)+2,FIND("(",GB29)-FIND(":",GB29)-3),LEFT(GB29,FIND("(",GB29)-2)))</f>
        <v/>
      </c>
      <c r="FV29" s="106" t="str">
        <f>IF(GB29="","",MID(GB29,FIND("(",GB29)+1,4))</f>
        <v/>
      </c>
      <c r="FW29" s="107" t="str">
        <f>IF(ISNUMBER(SEARCH("*female*",GB29)),"female",IF(ISNUMBER(SEARCH("*male*",GB29)),"male",""))</f>
        <v/>
      </c>
      <c r="FX29" s="108" t="str">
        <f>IF(GB29="","",IF(ISERROR(MID(GB29,FIND("male,",GB29)+6,(FIND(")",GB29)-(FIND("male,",GB29)+6))))=TRUE,"missing/error",MID(GB29,FIND("male,",GB29)+6,(FIND(")",GB29)-(FIND("male,",GB29)+6)))))</f>
        <v/>
      </c>
      <c r="FY29" s="109" t="str">
        <f>IF(FU29="","",(MID(FU29,(SEARCH("^^",SUBSTITUTE(FU29," ","^^",LEN(FU29)-LEN(SUBSTITUTE(FU29," ","")))))+1,99)&amp;"_"&amp;LEFT(FU29,FIND(" ",FU29)-1)&amp;"_"&amp;FV29))</f>
        <v/>
      </c>
      <c r="GA29" s="101"/>
      <c r="GB29" s="101"/>
      <c r="GC29" s="102" t="str">
        <f>IF(GG29="","",GC$3)</f>
        <v/>
      </c>
      <c r="GD29" s="103" t="str">
        <f>IF(GG29="","",GC$1)</f>
        <v/>
      </c>
      <c r="GE29" s="104" t="str">
        <f>IF(GG29="","",GC$2)</f>
        <v/>
      </c>
      <c r="GF29" s="104" t="str">
        <f>IF(GG29="","",GC$3)</f>
        <v/>
      </c>
      <c r="GG29" s="105" t="str">
        <f>IF(GN29="","",IF(ISNUMBER(SEARCH(":",GN29)),MID(GN29,FIND(":",GN29)+2,FIND("(",GN29)-FIND(":",GN29)-3),LEFT(GN29,FIND("(",GN29)-2)))</f>
        <v/>
      </c>
      <c r="GH29" s="106" t="str">
        <f>IF(GN29="","",MID(GN29,FIND("(",GN29)+1,4))</f>
        <v/>
      </c>
      <c r="GI29" s="107" t="str">
        <f>IF(ISNUMBER(SEARCH("*female*",GN29)),"female",IF(ISNUMBER(SEARCH("*male*",GN29)),"male",""))</f>
        <v/>
      </c>
      <c r="GJ29" s="108" t="str">
        <f>IF(GN29="","",IF(ISERROR(MID(GN29,FIND("male,",GN29)+6,(FIND(")",GN29)-(FIND("male,",GN29)+6))))=TRUE,"missing/error",MID(GN29,FIND("male,",GN29)+6,(FIND(")",GN29)-(FIND("male,",GN29)+6)))))</f>
        <v/>
      </c>
      <c r="GK29" s="109" t="str">
        <f>IF(GG29="","",(MID(GG29,(SEARCH("^^",SUBSTITUTE(GG29," ","^^",LEN(GG29)-LEN(SUBSTITUTE(GG29," ","")))))+1,99)&amp;"_"&amp;LEFT(GG29,FIND(" ",GG29)-1)&amp;"_"&amp;GH29))</f>
        <v/>
      </c>
      <c r="GM29" s="101"/>
      <c r="GN29" s="101"/>
      <c r="GO29" s="102" t="str">
        <f>IF(GS29="","",GO$3)</f>
        <v/>
      </c>
      <c r="GP29" s="103" t="str">
        <f>IF(GS29="","",GO$1)</f>
        <v/>
      </c>
      <c r="GQ29" s="104" t="str">
        <f>IF(GS29="","",GO$2)</f>
        <v/>
      </c>
      <c r="GR29" s="104" t="str">
        <f>IF(GS29="","",GO$3)</f>
        <v/>
      </c>
      <c r="GS29" s="105" t="str">
        <f>IF(GZ29="","",IF(ISNUMBER(SEARCH(":",GZ29)),MID(GZ29,FIND(":",GZ29)+2,FIND("(",GZ29)-FIND(":",GZ29)-3),LEFT(GZ29,FIND("(",GZ29)-2)))</f>
        <v/>
      </c>
      <c r="GT29" s="106" t="str">
        <f>IF(GZ29="","",MID(GZ29,FIND("(",GZ29)+1,4))</f>
        <v/>
      </c>
      <c r="GU29" s="107" t="str">
        <f>IF(ISNUMBER(SEARCH("*female*",GZ29)),"female",IF(ISNUMBER(SEARCH("*male*",GZ29)),"male",""))</f>
        <v/>
      </c>
      <c r="GV29" s="108" t="str">
        <f>IF(GZ29="","",IF(ISERROR(MID(GZ29,FIND("male,",GZ29)+6,(FIND(")",GZ29)-(FIND("male,",GZ29)+6))))=TRUE,"missing/error",MID(GZ29,FIND("male,",GZ29)+6,(FIND(")",GZ29)-(FIND("male,",GZ29)+6)))))</f>
        <v/>
      </c>
      <c r="GW29" s="109" t="str">
        <f>IF(GS29="","",(MID(GS29,(SEARCH("^^",SUBSTITUTE(GS29," ","^^",LEN(GS29)-LEN(SUBSTITUTE(GS29," ","")))))+1,99)&amp;"_"&amp;LEFT(GS29,FIND(" ",GS29)-1)&amp;"_"&amp;GT29))</f>
        <v/>
      </c>
      <c r="GY29" s="101"/>
      <c r="GZ29" s="101"/>
      <c r="HA29" s="102" t="str">
        <f>IF(HE29="","",HA$3)</f>
        <v/>
      </c>
      <c r="HB29" s="103" t="str">
        <f>IF(HE29="","",HA$1)</f>
        <v/>
      </c>
      <c r="HC29" s="104" t="str">
        <f>IF(HE29="","",HA$2)</f>
        <v/>
      </c>
      <c r="HD29" s="104" t="str">
        <f>IF(HE29="","",HA$3)</f>
        <v/>
      </c>
      <c r="HE29" s="105" t="str">
        <f>IF(HL29="","",IF(ISNUMBER(SEARCH(":",HL29)),MID(HL29,FIND(":",HL29)+2,FIND("(",HL29)-FIND(":",HL29)-3),LEFT(HL29,FIND("(",HL29)-2)))</f>
        <v/>
      </c>
      <c r="HF29" s="106" t="str">
        <f>IF(HL29="","",MID(HL29,FIND("(",HL29)+1,4))</f>
        <v/>
      </c>
      <c r="HG29" s="107" t="str">
        <f>IF(ISNUMBER(SEARCH("*female*",HL29)),"female",IF(ISNUMBER(SEARCH("*male*",HL29)),"male",""))</f>
        <v/>
      </c>
      <c r="HH29" s="108" t="str">
        <f>IF(HL29="","",IF(ISERROR(MID(HL29,FIND("male,",HL29)+6,(FIND(")",HL29)-(FIND("male,",HL29)+6))))=TRUE,"missing/error",MID(HL29,FIND("male,",HL29)+6,(FIND(")",HL29)-(FIND("male,",HL29)+6)))))</f>
        <v/>
      </c>
      <c r="HI29" s="109" t="str">
        <f>IF(HE29="","",(MID(HE29,(SEARCH("^^",SUBSTITUTE(HE29," ","^^",LEN(HE29)-LEN(SUBSTITUTE(HE29," ","")))))+1,99)&amp;"_"&amp;LEFT(HE29,FIND(" ",HE29)-1)&amp;"_"&amp;HF29))</f>
        <v/>
      </c>
      <c r="HK29" s="101"/>
      <c r="HL29" s="101" t="s">
        <v>292</v>
      </c>
      <c r="HM29" s="102" t="str">
        <f>IF(HQ29="","",HM$3)</f>
        <v/>
      </c>
      <c r="HN29" s="103" t="str">
        <f>IF(HQ29="","",HM$1)</f>
        <v/>
      </c>
      <c r="HO29" s="104" t="str">
        <f>IF(HQ29="","",HM$2)</f>
        <v/>
      </c>
      <c r="HP29" s="104" t="str">
        <f>IF(HQ29="","",HM$3)</f>
        <v/>
      </c>
      <c r="HQ29" s="105" t="str">
        <f>IF(HX29="","",IF(ISNUMBER(SEARCH(":",HX29)),MID(HX29,FIND(":",HX29)+2,FIND("(",HX29)-FIND(":",HX29)-3),LEFT(HX29,FIND("(",HX29)-2)))</f>
        <v/>
      </c>
      <c r="HR29" s="106" t="str">
        <f>IF(HX29="","",MID(HX29,FIND("(",HX29)+1,4))</f>
        <v/>
      </c>
      <c r="HS29" s="107" t="str">
        <f>IF(ISNUMBER(SEARCH("*female*",HX29)),"female",IF(ISNUMBER(SEARCH("*male*",HX29)),"male",""))</f>
        <v/>
      </c>
      <c r="HT29" s="108" t="str">
        <f>IF(HX29="","",IF(ISERROR(MID(HX29,FIND("male,",HX29)+6,(FIND(")",HX29)-(FIND("male,",HX29)+6))))=TRUE,"missing/error",MID(HX29,FIND("male,",HX29)+6,(FIND(")",HX29)-(FIND("male,",HX29)+6)))))</f>
        <v/>
      </c>
      <c r="HU29" s="109" t="str">
        <f>IF(HQ29="","",(MID(HQ29,(SEARCH("^^",SUBSTITUTE(HQ29," ","^^",LEN(HQ29)-LEN(SUBSTITUTE(HQ29," ","")))))+1,99)&amp;"_"&amp;LEFT(HQ29,FIND(" ",HQ29)-1)&amp;"_"&amp;HR29))</f>
        <v/>
      </c>
      <c r="HW29" s="101"/>
      <c r="HX29" s="101"/>
      <c r="HY29" s="102" t="str">
        <f>IF(IC29="","",HY$3)</f>
        <v/>
      </c>
      <c r="HZ29" s="103" t="str">
        <f>IF(IC29="","",HY$1)</f>
        <v/>
      </c>
      <c r="IA29" s="104" t="str">
        <f>IF(IC29="","",HY$2)</f>
        <v/>
      </c>
      <c r="IB29" s="104" t="str">
        <f>IF(IC29="","",HY$3)</f>
        <v/>
      </c>
      <c r="IC29" s="105" t="str">
        <f>IF(IJ29="","",IF(ISNUMBER(SEARCH(":",IJ29)),MID(IJ29,FIND(":",IJ29)+2,FIND("(",IJ29)-FIND(":",IJ29)-3),LEFT(IJ29,FIND("(",IJ29)-2)))</f>
        <v/>
      </c>
      <c r="ID29" s="106" t="str">
        <f>IF(IJ29="","",MID(IJ29,FIND("(",IJ29)+1,4))</f>
        <v/>
      </c>
      <c r="IE29" s="107" t="str">
        <f>IF(ISNUMBER(SEARCH("*female*",IJ29)),"female",IF(ISNUMBER(SEARCH("*male*",IJ29)),"male",""))</f>
        <v/>
      </c>
      <c r="IF29" s="108" t="str">
        <f>IF(IJ29="","",IF(ISERROR(MID(IJ29,FIND("male,",IJ29)+6,(FIND(")",IJ29)-(FIND("male,",IJ29)+6))))=TRUE,"missing/error",MID(IJ29,FIND("male,",IJ29)+6,(FIND(")",IJ29)-(FIND("male,",IJ29)+6)))))</f>
        <v/>
      </c>
      <c r="IG29" s="109" t="str">
        <f>IF(IC29="","",(MID(IC29,(SEARCH("^^",SUBSTITUTE(IC29," ","^^",LEN(IC29)-LEN(SUBSTITUTE(IC29," ","")))))+1,99)&amp;"_"&amp;LEFT(IC29,FIND(" ",IC29)-1)&amp;"_"&amp;ID29))</f>
        <v/>
      </c>
      <c r="II29" s="101"/>
      <c r="IJ29" s="101"/>
      <c r="IK29" s="102" t="str">
        <f>IF(IO29="","",IK$3)</f>
        <v/>
      </c>
      <c r="IL29" s="103" t="str">
        <f>IF(IO29="","",IK$1)</f>
        <v/>
      </c>
      <c r="IM29" s="104" t="str">
        <f>IF(IO29="","",IK$2)</f>
        <v/>
      </c>
      <c r="IN29" s="104" t="str">
        <f>IF(IO29="","",IK$3)</f>
        <v/>
      </c>
      <c r="IO29" s="105" t="str">
        <f>IF(IV29="","",IF(ISNUMBER(SEARCH(":",IV29)),MID(IV29,FIND(":",IV29)+2,FIND("(",IV29)-FIND(":",IV29)-3),LEFT(IV29,FIND("(",IV29)-2)))</f>
        <v/>
      </c>
      <c r="IP29" s="106" t="str">
        <f>IF(IV29="","",MID(IV29,FIND("(",IV29)+1,4))</f>
        <v/>
      </c>
      <c r="IQ29" s="107" t="str">
        <f>IF(ISNUMBER(SEARCH("*female*",IV29)),"female",IF(ISNUMBER(SEARCH("*male*",IV29)),"male",""))</f>
        <v/>
      </c>
      <c r="IR29" s="108" t="str">
        <f>IF(IV29="","",IF(ISERROR(MID(IV29,FIND("male,",IV29)+6,(FIND(")",IV29)-(FIND("male,",IV29)+6))))=TRUE,"missing/error",MID(IV29,FIND("male,",IV29)+6,(FIND(")",IV29)-(FIND("male,",IV29)+6)))))</f>
        <v/>
      </c>
      <c r="IS29" s="109" t="str">
        <f>IF(IO29="","",(MID(IO29,(SEARCH("^^",SUBSTITUTE(IO29," ","^^",LEN(IO29)-LEN(SUBSTITUTE(IO29," ","")))))+1,99)&amp;"_"&amp;LEFT(IO29,FIND(" ",IO29)-1)&amp;"_"&amp;IP29))</f>
        <v/>
      </c>
      <c r="IU29" s="101"/>
      <c r="IV29" s="101"/>
      <c r="IW29" s="102" t="str">
        <f>IF(JA29="","",IW$3)</f>
        <v/>
      </c>
      <c r="IX29" s="103" t="str">
        <f>IF(JA29="","",IW$1)</f>
        <v/>
      </c>
      <c r="IY29" s="104" t="str">
        <f>IF(JA29="","",IW$2)</f>
        <v/>
      </c>
      <c r="IZ29" s="104" t="str">
        <f>IF(JA29="","",IW$3)</f>
        <v/>
      </c>
      <c r="JA29" s="105" t="str">
        <f>IF(JH29="","",IF(ISNUMBER(SEARCH(":",JH29)),MID(JH29,FIND(":",JH29)+2,FIND("(",JH29)-FIND(":",JH29)-3),LEFT(JH29,FIND("(",JH29)-2)))</f>
        <v/>
      </c>
      <c r="JB29" s="106" t="str">
        <f>IF(JH29="","",MID(JH29,FIND("(",JH29)+1,4))</f>
        <v/>
      </c>
      <c r="JC29" s="107" t="str">
        <f>IF(ISNUMBER(SEARCH("*female*",JH29)),"female",IF(ISNUMBER(SEARCH("*male*",JH29)),"male",""))</f>
        <v/>
      </c>
      <c r="JD29" s="108" t="str">
        <f>IF(JH29="","",IF(ISERROR(MID(JH29,FIND("male,",JH29)+6,(FIND(")",JH29)-(FIND("male,",JH29)+6))))=TRUE,"missing/error",MID(JH29,FIND("male,",JH29)+6,(FIND(")",JH29)-(FIND("male,",JH29)+6)))))</f>
        <v/>
      </c>
      <c r="JE29" s="109" t="str">
        <f>IF(JA29="","",(MID(JA29,(SEARCH("^^",SUBSTITUTE(JA29," ","^^",LEN(JA29)-LEN(SUBSTITUTE(JA29," ","")))))+1,99)&amp;"_"&amp;LEFT(JA29,FIND(" ",JA29)-1)&amp;"_"&amp;JB29))</f>
        <v/>
      </c>
      <c r="JG29" s="101"/>
      <c r="JH29" s="101"/>
      <c r="JI29" s="102" t="str">
        <f>IF(JM29="","",JI$3)</f>
        <v/>
      </c>
      <c r="JJ29" s="103" t="str">
        <f>IF(JM29="","",JI$1)</f>
        <v/>
      </c>
      <c r="JK29" s="104" t="str">
        <f>IF(JM29="","",JI$2)</f>
        <v/>
      </c>
      <c r="JL29" s="104" t="str">
        <f>IF(JM29="","",JI$3)</f>
        <v/>
      </c>
      <c r="JM29" s="105" t="str">
        <f>IF(JT29="","",IF(ISNUMBER(SEARCH(":",JT29)),MID(JT29,FIND(":",JT29)+2,FIND("(",JT29)-FIND(":",JT29)-3),LEFT(JT29,FIND("(",JT29)-2)))</f>
        <v/>
      </c>
      <c r="JN29" s="106" t="str">
        <f>IF(JT29="","",MID(JT29,FIND("(",JT29)+1,4))</f>
        <v/>
      </c>
      <c r="JO29" s="107" t="str">
        <f>IF(ISNUMBER(SEARCH("*female*",JT29)),"female",IF(ISNUMBER(SEARCH("*male*",JT29)),"male",""))</f>
        <v/>
      </c>
      <c r="JP29" s="108" t="str">
        <f>IF(JT29="","",IF(ISERROR(MID(JT29,FIND("male,",JT29)+6,(FIND(")",JT29)-(FIND("male,",JT29)+6))))=TRUE,"missing/error",MID(JT29,FIND("male,",JT29)+6,(FIND(")",JT29)-(FIND("male,",JT29)+6)))))</f>
        <v/>
      </c>
      <c r="JQ29" s="109" t="str">
        <f>IF(JM29="","",(MID(JM29,(SEARCH("^^",SUBSTITUTE(JM29," ","^^",LEN(JM29)-LEN(SUBSTITUTE(JM29," ","")))))+1,99)&amp;"_"&amp;LEFT(JM29,FIND(" ",JM29)-1)&amp;"_"&amp;JN29))</f>
        <v/>
      </c>
      <c r="JS29" s="101"/>
      <c r="JT29" s="101"/>
      <c r="JU29" s="102" t="str">
        <f>IF(JY29="","",JU$3)</f>
        <v/>
      </c>
      <c r="JV29" s="103" t="str">
        <f>IF(JY29="","",JU$1)</f>
        <v/>
      </c>
      <c r="JW29" s="104" t="str">
        <f>IF(JY29="","",JU$2)</f>
        <v/>
      </c>
      <c r="JX29" s="104" t="str">
        <f>IF(JY29="","",JU$3)</f>
        <v/>
      </c>
      <c r="JY29" s="105" t="str">
        <f>IF(KF29="","",IF(ISNUMBER(SEARCH(":",KF29)),MID(KF29,FIND(":",KF29)+2,FIND("(",KF29)-FIND(":",KF29)-3),LEFT(KF29,FIND("(",KF29)-2)))</f>
        <v/>
      </c>
      <c r="JZ29" s="106" t="str">
        <f>IF(KF29="","",MID(KF29,FIND("(",KF29)+1,4))</f>
        <v/>
      </c>
      <c r="KA29" s="107" t="str">
        <f>IF(ISNUMBER(SEARCH("*female*",KF29)),"female",IF(ISNUMBER(SEARCH("*male*",KF29)),"male",""))</f>
        <v/>
      </c>
      <c r="KB29" s="108" t="str">
        <f>IF(KF29="","",IF(ISERROR(MID(KF29,FIND("male,",KF29)+6,(FIND(")",KF29)-(FIND("male,",KF29)+6))))=TRUE,"missing/error",MID(KF29,FIND("male,",KF29)+6,(FIND(")",KF29)-(FIND("male,",KF29)+6)))))</f>
        <v/>
      </c>
      <c r="KC29" s="109" t="str">
        <f>IF(JY29="","",(MID(JY29,(SEARCH("^^",SUBSTITUTE(JY29," ","^^",LEN(JY29)-LEN(SUBSTITUTE(JY29," ","")))))+1,99)&amp;"_"&amp;LEFT(JY29,FIND(" ",JY29)-1)&amp;"_"&amp;JZ29))</f>
        <v/>
      </c>
      <c r="KE29" s="101"/>
      <c r="KF29" s="101"/>
    </row>
    <row r="30" spans="1:292" ht="13.5" customHeight="1">
      <c r="A30" s="20"/>
      <c r="B30" s="101" t="s">
        <v>687</v>
      </c>
      <c r="C30" s="2" t="s">
        <v>688</v>
      </c>
      <c r="D30" s="154"/>
      <c r="E30" s="102" t="s">
        <v>292</v>
      </c>
      <c r="F30" s="103" t="s">
        <v>292</v>
      </c>
      <c r="G30" s="104"/>
      <c r="H30" s="104" t="s">
        <v>292</v>
      </c>
      <c r="I30" s="105"/>
      <c r="J30" s="106"/>
      <c r="K30" s="107"/>
      <c r="L30" s="108"/>
      <c r="M30" s="109" t="s">
        <v>292</v>
      </c>
      <c r="O30" s="101"/>
      <c r="P30" s="154"/>
      <c r="Q30" s="102" t="s">
        <v>292</v>
      </c>
      <c r="R30" s="103" t="s">
        <v>292</v>
      </c>
      <c r="S30" s="104"/>
      <c r="T30" s="104" t="s">
        <v>292</v>
      </c>
      <c r="U30" s="105"/>
      <c r="V30" s="106"/>
      <c r="W30" s="107"/>
      <c r="X30" s="108"/>
      <c r="Y30" s="109" t="s">
        <v>292</v>
      </c>
      <c r="AA30" s="101"/>
      <c r="AB30" s="101"/>
      <c r="AC30" s="102">
        <v>36160</v>
      </c>
      <c r="AD30" s="103" t="s">
        <v>423</v>
      </c>
      <c r="AE30" s="104">
        <v>36010</v>
      </c>
      <c r="AF30" s="104">
        <v>37459</v>
      </c>
      <c r="AG30" s="105" t="s">
        <v>689</v>
      </c>
      <c r="AH30" s="106">
        <v>1954</v>
      </c>
      <c r="AI30" s="107" t="s">
        <v>440</v>
      </c>
      <c r="AJ30" s="108" t="s">
        <v>304</v>
      </c>
      <c r="AK30" s="109" t="s">
        <v>690</v>
      </c>
      <c r="AM30" s="101"/>
      <c r="AN30" s="101"/>
      <c r="AO30" s="102" t="s">
        <v>292</v>
      </c>
      <c r="AP30" s="103" t="s">
        <v>292</v>
      </c>
      <c r="AQ30" s="104"/>
      <c r="AR30" s="104" t="s">
        <v>292</v>
      </c>
      <c r="AS30" s="105"/>
      <c r="AT30" s="106"/>
      <c r="AU30" s="107"/>
      <c r="AV30" s="108"/>
      <c r="AW30" s="109" t="s">
        <v>292</v>
      </c>
      <c r="AY30" s="101"/>
      <c r="AZ30" s="101"/>
      <c r="BA30" s="102" t="s">
        <v>292</v>
      </c>
      <c r="BB30" s="103" t="s">
        <v>292</v>
      </c>
      <c r="BC30" s="104"/>
      <c r="BD30" s="104" t="s">
        <v>292</v>
      </c>
      <c r="BE30" s="105"/>
      <c r="BF30" s="106"/>
      <c r="BG30" s="107"/>
      <c r="BH30" s="108"/>
      <c r="BI30" s="109" t="s">
        <v>292</v>
      </c>
      <c r="BK30" s="101"/>
      <c r="BL30" s="101"/>
      <c r="BM30" s="102">
        <v>39083</v>
      </c>
      <c r="BN30" s="103" t="s">
        <v>426</v>
      </c>
      <c r="BO30" s="104">
        <v>38905</v>
      </c>
      <c r="BP30" s="104">
        <v>39135</v>
      </c>
      <c r="BQ30" s="105" t="s">
        <v>609</v>
      </c>
      <c r="BR30" s="106">
        <v>1955</v>
      </c>
      <c r="BS30" s="107" t="s">
        <v>440</v>
      </c>
      <c r="BT30" s="108" t="s">
        <v>297</v>
      </c>
      <c r="BU30" s="109" t="s">
        <v>610</v>
      </c>
      <c r="BW30" s="101"/>
      <c r="BX30" s="101"/>
      <c r="BY30" s="102" t="s">
        <v>292</v>
      </c>
      <c r="BZ30" s="103" t="s">
        <v>292</v>
      </c>
      <c r="CA30" s="104"/>
      <c r="CB30" s="104" t="s">
        <v>292</v>
      </c>
      <c r="CC30" s="105"/>
      <c r="CD30" s="106"/>
      <c r="CE30" s="107"/>
      <c r="CF30" s="108"/>
      <c r="CG30" s="109" t="s">
        <v>292</v>
      </c>
      <c r="CI30" s="101"/>
      <c r="CJ30" s="101"/>
      <c r="CK30" s="102" t="s">
        <v>292</v>
      </c>
      <c r="CL30" s="103" t="s">
        <v>292</v>
      </c>
      <c r="CM30" s="104" t="s">
        <v>292</v>
      </c>
      <c r="CN30" s="104" t="s">
        <v>292</v>
      </c>
      <c r="CO30" s="105" t="s">
        <v>292</v>
      </c>
      <c r="CP30" s="106" t="s">
        <v>292</v>
      </c>
      <c r="CQ30" s="107" t="s">
        <v>292</v>
      </c>
      <c r="CR30" s="108" t="s">
        <v>292</v>
      </c>
      <c r="CS30" s="109" t="s">
        <v>292</v>
      </c>
      <c r="CT30" s="2" t="s">
        <v>292</v>
      </c>
      <c r="CU30" s="101"/>
      <c r="CV30" s="101"/>
      <c r="CW30" s="102" t="s">
        <v>292</v>
      </c>
      <c r="CX30" s="103" t="s">
        <v>292</v>
      </c>
      <c r="CY30" s="104" t="s">
        <v>292</v>
      </c>
      <c r="CZ30" s="104" t="s">
        <v>292</v>
      </c>
      <c r="DA30" s="105" t="s">
        <v>292</v>
      </c>
      <c r="DB30" s="106" t="s">
        <v>292</v>
      </c>
      <c r="DC30" s="107" t="s">
        <v>292</v>
      </c>
      <c r="DD30" s="108" t="s">
        <v>292</v>
      </c>
      <c r="DE30" s="109" t="s">
        <v>292</v>
      </c>
      <c r="DF30" s="2" t="s">
        <v>292</v>
      </c>
      <c r="DG30" s="101"/>
      <c r="DH30" s="101"/>
      <c r="DI30" s="102" t="str">
        <f>IF(DM30="","",DI$3)</f>
        <v/>
      </c>
      <c r="DJ30" s="103" t="str">
        <f>IF(DM30="","",DI$1)</f>
        <v/>
      </c>
      <c r="DK30" s="104" t="str">
        <f>IF(DM30="","",DI$2)</f>
        <v/>
      </c>
      <c r="DL30" s="104" t="str">
        <f>IF(DM30="","",DI$3)</f>
        <v/>
      </c>
      <c r="DM30" s="105" t="str">
        <f>IF(DT30="","",IF(ISNUMBER(SEARCH(":",DT30)),MID(DT30,FIND(":",DT30)+2,FIND("(",DT30)-FIND(":",DT30)-3),LEFT(DT30,FIND("(",DT30)-2)))</f>
        <v/>
      </c>
      <c r="DN30" s="106" t="str">
        <f>IF(DT30="","",MID(DT30,FIND("(",DT30)+1,4))</f>
        <v/>
      </c>
      <c r="DO30" s="107" t="str">
        <f>IF(ISNUMBER(SEARCH("*female*",DT30)),"female",IF(ISNUMBER(SEARCH("*male*",DT30)),"male",""))</f>
        <v/>
      </c>
      <c r="DP30" s="108" t="str">
        <f>IF(DT30="","",IF(ISERROR(MID(DT30,FIND("male,",DT30)+6,(FIND(")",DT30)-(FIND("male,",DT30)+6))))=TRUE,"missing/error",MID(DT30,FIND("male,",DT30)+6,(FIND(")",DT30)-(FIND("male,",DT30)+6)))))</f>
        <v/>
      </c>
      <c r="DQ30" s="109" t="str">
        <f>IF(DM30="","",(MID(DM30,(SEARCH("^^",SUBSTITUTE(DM30," ","^^",LEN(DM30)-LEN(SUBSTITUTE(DM30," ","")))))+1,99)&amp;"_"&amp;LEFT(DM30,FIND(" ",DM30)-1)&amp;"_"&amp;DN30))</f>
        <v/>
      </c>
      <c r="DS30" s="101"/>
      <c r="DT30" s="101"/>
      <c r="DU30" s="102" t="str">
        <f>IF(DY30="","",DU$3)</f>
        <v/>
      </c>
      <c r="DV30" s="103" t="str">
        <f>IF(DY30="","",DU$1)</f>
        <v/>
      </c>
      <c r="DW30" s="104" t="str">
        <f>IF(DY30="","",DU$2)</f>
        <v/>
      </c>
      <c r="DX30" s="104" t="str">
        <f>IF(DY30="","",DU$3)</f>
        <v/>
      </c>
      <c r="DY30" s="105" t="str">
        <f>IF(EF30="","",IF(ISNUMBER(SEARCH(":",EF30)),MID(EF30,FIND(":",EF30)+2,FIND("(",EF30)-FIND(":",EF30)-3),LEFT(EF30,FIND("(",EF30)-2)))</f>
        <v/>
      </c>
      <c r="DZ30" s="106" t="str">
        <f>IF(EF30="","",MID(EF30,FIND("(",EF30)+1,4))</f>
        <v/>
      </c>
      <c r="EA30" s="107" t="str">
        <f>IF(ISNUMBER(SEARCH("*female*",EF30)),"female",IF(ISNUMBER(SEARCH("*male*",EF30)),"male",""))</f>
        <v/>
      </c>
      <c r="EB30" s="108" t="str">
        <f>IF(EF30="","",IF(ISERROR(MID(EF30,FIND("male,",EF30)+6,(FIND(")",EF30)-(FIND("male,",EF30)+6))))=TRUE,"missing/error",MID(EF30,FIND("male,",EF30)+6,(FIND(")",EF30)-(FIND("male,",EF30)+6)))))</f>
        <v/>
      </c>
      <c r="EC30" s="109" t="str">
        <f>IF(DY30="","",(MID(DY30,(SEARCH("^^",SUBSTITUTE(DY30," ","^^",LEN(DY30)-LEN(SUBSTITUTE(DY30," ","")))))+1,99)&amp;"_"&amp;LEFT(DY30,FIND(" ",DY30)-1)&amp;"_"&amp;DZ30))</f>
        <v/>
      </c>
      <c r="EE30" s="101"/>
      <c r="EF30" s="101"/>
      <c r="EG30" s="102" t="str">
        <f>IF(EK30="","",EG$3)</f>
        <v/>
      </c>
      <c r="EH30" s="103" t="str">
        <f>IF(EK30="","",EG$1)</f>
        <v/>
      </c>
      <c r="EI30" s="104" t="str">
        <f>IF(EK30="","",EG$2)</f>
        <v/>
      </c>
      <c r="EJ30" s="104" t="str">
        <f>IF(EK30="","",EG$3)</f>
        <v/>
      </c>
      <c r="EK30" s="105" t="str">
        <f>IF(ER30="","",IF(ISNUMBER(SEARCH(":",ER30)),MID(ER30,FIND(":",ER30)+2,FIND("(",ER30)-FIND(":",ER30)-3),LEFT(ER30,FIND("(",ER30)-2)))</f>
        <v/>
      </c>
      <c r="EL30" s="106" t="str">
        <f>IF(ER30="","",MID(ER30,FIND("(",ER30)+1,4))</f>
        <v/>
      </c>
      <c r="EM30" s="107" t="str">
        <f>IF(ISNUMBER(SEARCH("*female*",ER30)),"female",IF(ISNUMBER(SEARCH("*male*",ER30)),"male",""))</f>
        <v/>
      </c>
      <c r="EN30" s="108" t="str">
        <f>IF(ER30="","",IF(ISERROR(MID(ER30,FIND("male,",ER30)+6,(FIND(")",ER30)-(FIND("male,",ER30)+6))))=TRUE,"missing/error",MID(ER30,FIND("male,",ER30)+6,(FIND(")",ER30)-(FIND("male,",ER30)+6)))))</f>
        <v/>
      </c>
      <c r="EO30" s="109" t="str">
        <f>IF(EK30="","",(MID(EK30,(SEARCH("^^",SUBSTITUTE(EK30," ","^^",LEN(EK30)-LEN(SUBSTITUTE(EK30," ","")))))+1,99)&amp;"_"&amp;LEFT(EK30,FIND(" ",EK30)-1)&amp;"_"&amp;EL30))</f>
        <v/>
      </c>
      <c r="EQ30" s="101"/>
      <c r="ER30" s="101"/>
      <c r="ES30" s="102" t="str">
        <f>IF(EW30="","",ES$3)</f>
        <v/>
      </c>
      <c r="ET30" s="103" t="str">
        <f>IF(EW30="","",ES$1)</f>
        <v/>
      </c>
      <c r="EU30" s="104" t="str">
        <f>IF(EW30="","",ES$2)</f>
        <v/>
      </c>
      <c r="EV30" s="104" t="str">
        <f>IF(EW30="","",ES$3)</f>
        <v/>
      </c>
      <c r="EW30" s="105" t="str">
        <f>IF(FD30="","",IF(ISNUMBER(SEARCH(":",FD30)),MID(FD30,FIND(":",FD30)+2,FIND("(",FD30)-FIND(":",FD30)-3),LEFT(FD30,FIND("(",FD30)-2)))</f>
        <v/>
      </c>
      <c r="EX30" s="106" t="str">
        <f>IF(FD30="","",MID(FD30,FIND("(",FD30)+1,4))</f>
        <v/>
      </c>
      <c r="EY30" s="107" t="str">
        <f>IF(ISNUMBER(SEARCH("*female*",FD30)),"female",IF(ISNUMBER(SEARCH("*male*",FD30)),"male",""))</f>
        <v/>
      </c>
      <c r="EZ30" s="108" t="str">
        <f>IF(FD30="","",IF(ISERROR(MID(FD30,FIND("male,",FD30)+6,(FIND(")",FD30)-(FIND("male,",FD30)+6))))=TRUE,"missing/error",MID(FD30,FIND("male,",FD30)+6,(FIND(")",FD30)-(FIND("male,",FD30)+6)))))</f>
        <v/>
      </c>
      <c r="FA30" s="109" t="str">
        <f>IF(EW30="","",(MID(EW30,(SEARCH("^^",SUBSTITUTE(EW30," ","^^",LEN(EW30)-LEN(SUBSTITUTE(EW30," ","")))))+1,99)&amp;"_"&amp;LEFT(EW30,FIND(" ",EW30)-1)&amp;"_"&amp;EX30))</f>
        <v/>
      </c>
      <c r="FC30" s="101"/>
      <c r="FD30" s="101"/>
      <c r="FE30" s="102" t="str">
        <f>IF(FI30="","",FE$3)</f>
        <v/>
      </c>
      <c r="FF30" s="103" t="str">
        <f>IF(FI30="","",FE$1)</f>
        <v/>
      </c>
      <c r="FG30" s="104" t="str">
        <f>IF(FI30="","",FE$2)</f>
        <v/>
      </c>
      <c r="FH30" s="104" t="str">
        <f>IF(FI30="","",FE$3)</f>
        <v/>
      </c>
      <c r="FI30" s="105" t="str">
        <f>IF(FP30="","",IF(ISNUMBER(SEARCH(":",FP30)),MID(FP30,FIND(":",FP30)+2,FIND("(",FP30)-FIND(":",FP30)-3),LEFT(FP30,FIND("(",FP30)-2)))</f>
        <v/>
      </c>
      <c r="FJ30" s="106" t="str">
        <f>IF(FP30="","",MID(FP30,FIND("(",FP30)+1,4))</f>
        <v/>
      </c>
      <c r="FK30" s="107" t="str">
        <f>IF(ISNUMBER(SEARCH("*female*",FP30)),"female",IF(ISNUMBER(SEARCH("*male*",FP30)),"male",""))</f>
        <v/>
      </c>
      <c r="FL30" s="108" t="str">
        <f>IF(FP30="","",IF(ISERROR(MID(FP30,FIND("male,",FP30)+6,(FIND(")",FP30)-(FIND("male,",FP30)+6))))=TRUE,"missing/error",MID(FP30,FIND("male,",FP30)+6,(FIND(")",FP30)-(FIND("male,",FP30)+6)))))</f>
        <v/>
      </c>
      <c r="FM30" s="109" t="str">
        <f>IF(FI30="","",(MID(FI30,(SEARCH("^^",SUBSTITUTE(FI30," ","^^",LEN(FI30)-LEN(SUBSTITUTE(FI30," ","")))))+1,99)&amp;"_"&amp;LEFT(FI30,FIND(" ",FI30)-1)&amp;"_"&amp;FJ30))</f>
        <v/>
      </c>
      <c r="FO30" s="101"/>
      <c r="FP30" s="101"/>
      <c r="FQ30" s="102" t="str">
        <f>IF(FU30="","",#REF!)</f>
        <v/>
      </c>
      <c r="FR30" s="103" t="str">
        <f>IF(FU30="","",FQ$1)</f>
        <v/>
      </c>
      <c r="FS30" s="104" t="str">
        <f>IF(FU30="","",FQ$2)</f>
        <v/>
      </c>
      <c r="FT30" s="104" t="str">
        <f>IF(FU30="","",FQ$3)</f>
        <v/>
      </c>
      <c r="FU30" s="105" t="str">
        <f>IF(GB30="","",IF(ISNUMBER(SEARCH(":",GB30)),MID(GB30,FIND(":",GB30)+2,FIND("(",GB30)-FIND(":",GB30)-3),LEFT(GB30,FIND("(",GB30)-2)))</f>
        <v/>
      </c>
      <c r="FV30" s="106" t="str">
        <f>IF(GB30="","",MID(GB30,FIND("(",GB30)+1,4))</f>
        <v/>
      </c>
      <c r="FW30" s="107" t="str">
        <f>IF(ISNUMBER(SEARCH("*female*",GB30)),"female",IF(ISNUMBER(SEARCH("*male*",GB30)),"male",""))</f>
        <v/>
      </c>
      <c r="FX30" s="108" t="str">
        <f>IF(GB30="","",IF(ISERROR(MID(GB30,FIND("male,",GB30)+6,(FIND(")",GB30)-(FIND("male,",GB30)+6))))=TRUE,"missing/error",MID(GB30,FIND("male,",GB30)+6,(FIND(")",GB30)-(FIND("male,",GB30)+6)))))</f>
        <v/>
      </c>
      <c r="FY30" s="109" t="str">
        <f>IF(FU30="","",(MID(FU30,(SEARCH("^^",SUBSTITUTE(FU30," ","^^",LEN(FU30)-LEN(SUBSTITUTE(FU30," ","")))))+1,99)&amp;"_"&amp;LEFT(FU30,FIND(" ",FU30)-1)&amp;"_"&amp;FV30))</f>
        <v/>
      </c>
      <c r="GA30" s="101"/>
      <c r="GB30" s="101"/>
      <c r="GC30" s="102" t="str">
        <f>IF(GG30="","",GC$3)</f>
        <v/>
      </c>
      <c r="GD30" s="103" t="str">
        <f>IF(GG30="","",GC$1)</f>
        <v/>
      </c>
      <c r="GE30" s="104" t="str">
        <f>IF(GG30="","",GC$2)</f>
        <v/>
      </c>
      <c r="GF30" s="104" t="str">
        <f>IF(GG30="","",GC$3)</f>
        <v/>
      </c>
      <c r="GG30" s="105" t="str">
        <f>IF(GN30="","",IF(ISNUMBER(SEARCH(":",GN30)),MID(GN30,FIND(":",GN30)+2,FIND("(",GN30)-FIND(":",GN30)-3),LEFT(GN30,FIND("(",GN30)-2)))</f>
        <v/>
      </c>
      <c r="GH30" s="106" t="str">
        <f>IF(GN30="","",MID(GN30,FIND("(",GN30)+1,4))</f>
        <v/>
      </c>
      <c r="GI30" s="107" t="str">
        <f>IF(ISNUMBER(SEARCH("*female*",GN30)),"female",IF(ISNUMBER(SEARCH("*male*",GN30)),"male",""))</f>
        <v/>
      </c>
      <c r="GJ30" s="108" t="str">
        <f>IF(GN30="","",IF(ISERROR(MID(GN30,FIND("male,",GN30)+6,(FIND(")",GN30)-(FIND("male,",GN30)+6))))=TRUE,"missing/error",MID(GN30,FIND("male,",GN30)+6,(FIND(")",GN30)-(FIND("male,",GN30)+6)))))</f>
        <v/>
      </c>
      <c r="GK30" s="109" t="str">
        <f>IF(GG30="","",(MID(GG30,(SEARCH("^^",SUBSTITUTE(GG30," ","^^",LEN(GG30)-LEN(SUBSTITUTE(GG30," ","")))))+1,99)&amp;"_"&amp;LEFT(GG30,FIND(" ",GG30)-1)&amp;"_"&amp;GH30))</f>
        <v/>
      </c>
      <c r="GM30" s="101"/>
      <c r="GN30" s="101"/>
      <c r="GO30" s="102" t="str">
        <f>IF(GS30="","",GO$3)</f>
        <v/>
      </c>
      <c r="GP30" s="103" t="str">
        <f>IF(GS30="","",GO$1)</f>
        <v/>
      </c>
      <c r="GQ30" s="104" t="str">
        <f>IF(GS30="","",GO$2)</f>
        <v/>
      </c>
      <c r="GR30" s="104" t="str">
        <f>IF(GS30="","",GO$3)</f>
        <v/>
      </c>
      <c r="GS30" s="105" t="str">
        <f>IF(GZ30="","",IF(ISNUMBER(SEARCH(":",GZ30)),MID(GZ30,FIND(":",GZ30)+2,FIND("(",GZ30)-FIND(":",GZ30)-3),LEFT(GZ30,FIND("(",GZ30)-2)))</f>
        <v/>
      </c>
      <c r="GT30" s="106" t="str">
        <f>IF(GZ30="","",MID(GZ30,FIND("(",GZ30)+1,4))</f>
        <v/>
      </c>
      <c r="GU30" s="107" t="str">
        <f>IF(ISNUMBER(SEARCH("*female*",GZ30)),"female",IF(ISNUMBER(SEARCH("*male*",GZ30)),"male",""))</f>
        <v/>
      </c>
      <c r="GV30" s="108" t="str">
        <f>IF(GZ30="","",IF(ISERROR(MID(GZ30,FIND("male,",GZ30)+6,(FIND(")",GZ30)-(FIND("male,",GZ30)+6))))=TRUE,"missing/error",MID(GZ30,FIND("male,",GZ30)+6,(FIND(")",GZ30)-(FIND("male,",GZ30)+6)))))</f>
        <v/>
      </c>
      <c r="GW30" s="109" t="str">
        <f>IF(GS30="","",(MID(GS30,(SEARCH("^^",SUBSTITUTE(GS30," ","^^",LEN(GS30)-LEN(SUBSTITUTE(GS30," ","")))))+1,99)&amp;"_"&amp;LEFT(GS30,FIND(" ",GS30)-1)&amp;"_"&amp;GT30))</f>
        <v/>
      </c>
      <c r="GY30" s="101"/>
      <c r="GZ30" s="101"/>
      <c r="HA30" s="102" t="str">
        <f>IF(HE30="","",HA$3)</f>
        <v/>
      </c>
      <c r="HB30" s="103" t="str">
        <f>IF(HE30="","",HA$1)</f>
        <v/>
      </c>
      <c r="HC30" s="104" t="str">
        <f>IF(HE30="","",HA$2)</f>
        <v/>
      </c>
      <c r="HD30" s="104" t="str">
        <f>IF(HE30="","",HA$3)</f>
        <v/>
      </c>
      <c r="HE30" s="105" t="str">
        <f>IF(HL30="","",IF(ISNUMBER(SEARCH(":",HL30)),MID(HL30,FIND(":",HL30)+2,FIND("(",HL30)-FIND(":",HL30)-3),LEFT(HL30,FIND("(",HL30)-2)))</f>
        <v/>
      </c>
      <c r="HF30" s="106" t="str">
        <f>IF(HL30="","",MID(HL30,FIND("(",HL30)+1,4))</f>
        <v/>
      </c>
      <c r="HG30" s="107" t="str">
        <f>IF(ISNUMBER(SEARCH("*female*",HL30)),"female",IF(ISNUMBER(SEARCH("*male*",HL30)),"male",""))</f>
        <v/>
      </c>
      <c r="HH30" s="108" t="str">
        <f>IF(HL30="","",IF(ISERROR(MID(HL30,FIND("male,",HL30)+6,(FIND(")",HL30)-(FIND("male,",HL30)+6))))=TRUE,"missing/error",MID(HL30,FIND("male,",HL30)+6,(FIND(")",HL30)-(FIND("male,",HL30)+6)))))</f>
        <v/>
      </c>
      <c r="HI30" s="109" t="str">
        <f>IF(HE30="","",(MID(HE30,(SEARCH("^^",SUBSTITUTE(HE30," ","^^",LEN(HE30)-LEN(SUBSTITUTE(HE30," ","")))))+1,99)&amp;"_"&amp;LEFT(HE30,FIND(" ",HE30)-1)&amp;"_"&amp;HF30))</f>
        <v/>
      </c>
      <c r="HK30" s="101"/>
      <c r="HL30" s="101" t="s">
        <v>292</v>
      </c>
      <c r="HM30" s="102" t="str">
        <f>IF(HQ30="","",HM$3)</f>
        <v/>
      </c>
      <c r="HN30" s="103" t="str">
        <f>IF(HQ30="","",HM$1)</f>
        <v/>
      </c>
      <c r="HO30" s="104" t="str">
        <f>IF(HQ30="","",HM$2)</f>
        <v/>
      </c>
      <c r="HP30" s="104" t="str">
        <f>IF(HQ30="","",HM$3)</f>
        <v/>
      </c>
      <c r="HQ30" s="105" t="str">
        <f>IF(HX30="","",IF(ISNUMBER(SEARCH(":",HX30)),MID(HX30,FIND(":",HX30)+2,FIND("(",HX30)-FIND(":",HX30)-3),LEFT(HX30,FIND("(",HX30)-2)))</f>
        <v/>
      </c>
      <c r="HR30" s="106" t="str">
        <f>IF(HX30="","",MID(HX30,FIND("(",HX30)+1,4))</f>
        <v/>
      </c>
      <c r="HS30" s="107" t="str">
        <f>IF(ISNUMBER(SEARCH("*female*",HX30)),"female",IF(ISNUMBER(SEARCH("*male*",HX30)),"male",""))</f>
        <v/>
      </c>
      <c r="HT30" s="108" t="str">
        <f>IF(HX30="","",IF(ISERROR(MID(HX30,FIND("male,",HX30)+6,(FIND(")",HX30)-(FIND("male,",HX30)+6))))=TRUE,"missing/error",MID(HX30,FIND("male,",HX30)+6,(FIND(")",HX30)-(FIND("male,",HX30)+6)))))</f>
        <v/>
      </c>
      <c r="HU30" s="109" t="str">
        <f>IF(HQ30="","",(MID(HQ30,(SEARCH("^^",SUBSTITUTE(HQ30," ","^^",LEN(HQ30)-LEN(SUBSTITUTE(HQ30," ","")))))+1,99)&amp;"_"&amp;LEFT(HQ30,FIND(" ",HQ30)-1)&amp;"_"&amp;HR30))</f>
        <v/>
      </c>
      <c r="HW30" s="101"/>
      <c r="HX30" s="101"/>
      <c r="HY30" s="102" t="str">
        <f>IF(IC30="","",HY$3)</f>
        <v/>
      </c>
      <c r="HZ30" s="103" t="str">
        <f>IF(IC30="","",HY$1)</f>
        <v/>
      </c>
      <c r="IA30" s="104" t="str">
        <f>IF(IC30="","",HY$2)</f>
        <v/>
      </c>
      <c r="IB30" s="104" t="str">
        <f>IF(IC30="","",HY$3)</f>
        <v/>
      </c>
      <c r="IC30" s="105" t="str">
        <f>IF(IJ30="","",IF(ISNUMBER(SEARCH(":",IJ30)),MID(IJ30,FIND(":",IJ30)+2,FIND("(",IJ30)-FIND(":",IJ30)-3),LEFT(IJ30,FIND("(",IJ30)-2)))</f>
        <v/>
      </c>
      <c r="ID30" s="106" t="str">
        <f>IF(IJ30="","",MID(IJ30,FIND("(",IJ30)+1,4))</f>
        <v/>
      </c>
      <c r="IE30" s="107" t="str">
        <f>IF(ISNUMBER(SEARCH("*female*",IJ30)),"female",IF(ISNUMBER(SEARCH("*male*",IJ30)),"male",""))</f>
        <v/>
      </c>
      <c r="IF30" s="108" t="str">
        <f>IF(IJ30="","",IF(ISERROR(MID(IJ30,FIND("male,",IJ30)+6,(FIND(")",IJ30)-(FIND("male,",IJ30)+6))))=TRUE,"missing/error",MID(IJ30,FIND("male,",IJ30)+6,(FIND(")",IJ30)-(FIND("male,",IJ30)+6)))))</f>
        <v/>
      </c>
      <c r="IG30" s="109" t="str">
        <f>IF(IC30="","",(MID(IC30,(SEARCH("^^",SUBSTITUTE(IC30," ","^^",LEN(IC30)-LEN(SUBSTITUTE(IC30," ","")))))+1,99)&amp;"_"&amp;LEFT(IC30,FIND(" ",IC30)-1)&amp;"_"&amp;ID30))</f>
        <v/>
      </c>
      <c r="II30" s="101"/>
      <c r="IJ30" s="101"/>
      <c r="IK30" s="102" t="str">
        <f>IF(IO30="","",IK$3)</f>
        <v/>
      </c>
      <c r="IL30" s="103" t="str">
        <f>IF(IO30="","",IK$1)</f>
        <v/>
      </c>
      <c r="IM30" s="104" t="str">
        <f>IF(IO30="","",IK$2)</f>
        <v/>
      </c>
      <c r="IN30" s="104" t="str">
        <f>IF(IO30="","",IK$3)</f>
        <v/>
      </c>
      <c r="IO30" s="105" t="str">
        <f>IF(IV30="","",IF(ISNUMBER(SEARCH(":",IV30)),MID(IV30,FIND(":",IV30)+2,FIND("(",IV30)-FIND(":",IV30)-3),LEFT(IV30,FIND("(",IV30)-2)))</f>
        <v/>
      </c>
      <c r="IP30" s="106" t="str">
        <f>IF(IV30="","",MID(IV30,FIND("(",IV30)+1,4))</f>
        <v/>
      </c>
      <c r="IQ30" s="107" t="str">
        <f>IF(ISNUMBER(SEARCH("*female*",IV30)),"female",IF(ISNUMBER(SEARCH("*male*",IV30)),"male",""))</f>
        <v/>
      </c>
      <c r="IR30" s="108" t="str">
        <f>IF(IV30="","",IF(ISERROR(MID(IV30,FIND("male,",IV30)+6,(FIND(")",IV30)-(FIND("male,",IV30)+6))))=TRUE,"missing/error",MID(IV30,FIND("male,",IV30)+6,(FIND(")",IV30)-(FIND("male,",IV30)+6)))))</f>
        <v/>
      </c>
      <c r="IS30" s="109" t="str">
        <f>IF(IO30="","",(MID(IO30,(SEARCH("^^",SUBSTITUTE(IO30," ","^^",LEN(IO30)-LEN(SUBSTITUTE(IO30," ","")))))+1,99)&amp;"_"&amp;LEFT(IO30,FIND(" ",IO30)-1)&amp;"_"&amp;IP30))</f>
        <v/>
      </c>
      <c r="IU30" s="101"/>
      <c r="IV30" s="101"/>
      <c r="IW30" s="102" t="str">
        <f>IF(JA30="","",IW$3)</f>
        <v/>
      </c>
      <c r="IX30" s="103" t="str">
        <f>IF(JA30="","",IW$1)</f>
        <v/>
      </c>
      <c r="IY30" s="104" t="str">
        <f>IF(JA30="","",IW$2)</f>
        <v/>
      </c>
      <c r="IZ30" s="104" t="str">
        <f>IF(JA30="","",IW$3)</f>
        <v/>
      </c>
      <c r="JA30" s="105" t="str">
        <f>IF(JH30="","",IF(ISNUMBER(SEARCH(":",JH30)),MID(JH30,FIND(":",JH30)+2,FIND("(",JH30)-FIND(":",JH30)-3),LEFT(JH30,FIND("(",JH30)-2)))</f>
        <v/>
      </c>
      <c r="JB30" s="106" t="str">
        <f>IF(JH30="","",MID(JH30,FIND("(",JH30)+1,4))</f>
        <v/>
      </c>
      <c r="JC30" s="107" t="str">
        <f>IF(ISNUMBER(SEARCH("*female*",JH30)),"female",IF(ISNUMBER(SEARCH("*male*",JH30)),"male",""))</f>
        <v/>
      </c>
      <c r="JD30" s="108" t="str">
        <f>IF(JH30="","",IF(ISERROR(MID(JH30,FIND("male,",JH30)+6,(FIND(")",JH30)-(FIND("male,",JH30)+6))))=TRUE,"missing/error",MID(JH30,FIND("male,",JH30)+6,(FIND(")",JH30)-(FIND("male,",JH30)+6)))))</f>
        <v/>
      </c>
      <c r="JE30" s="109" t="str">
        <f>IF(JA30="","",(MID(JA30,(SEARCH("^^",SUBSTITUTE(JA30," ","^^",LEN(JA30)-LEN(SUBSTITUTE(JA30," ","")))))+1,99)&amp;"_"&amp;LEFT(JA30,FIND(" ",JA30)-1)&amp;"_"&amp;JB30))</f>
        <v/>
      </c>
      <c r="JG30" s="101"/>
      <c r="JH30" s="101"/>
      <c r="JI30" s="102" t="str">
        <f>IF(JM30="","",JI$3)</f>
        <v/>
      </c>
      <c r="JJ30" s="103" t="str">
        <f>IF(JM30="","",JI$1)</f>
        <v/>
      </c>
      <c r="JK30" s="104" t="str">
        <f>IF(JM30="","",JI$2)</f>
        <v/>
      </c>
      <c r="JL30" s="104" t="str">
        <f>IF(JM30="","",JI$3)</f>
        <v/>
      </c>
      <c r="JM30" s="105" t="str">
        <f>IF(JT30="","",IF(ISNUMBER(SEARCH(":",JT30)),MID(JT30,FIND(":",JT30)+2,FIND("(",JT30)-FIND(":",JT30)-3),LEFT(JT30,FIND("(",JT30)-2)))</f>
        <v/>
      </c>
      <c r="JN30" s="106" t="str">
        <f>IF(JT30="","",MID(JT30,FIND("(",JT30)+1,4))</f>
        <v/>
      </c>
      <c r="JO30" s="107" t="str">
        <f>IF(ISNUMBER(SEARCH("*female*",JT30)),"female",IF(ISNUMBER(SEARCH("*male*",JT30)),"male",""))</f>
        <v/>
      </c>
      <c r="JP30" s="108" t="str">
        <f>IF(JT30="","",IF(ISERROR(MID(JT30,FIND("male,",JT30)+6,(FIND(")",JT30)-(FIND("male,",JT30)+6))))=TRUE,"missing/error",MID(JT30,FIND("male,",JT30)+6,(FIND(")",JT30)-(FIND("male,",JT30)+6)))))</f>
        <v/>
      </c>
      <c r="JQ30" s="109" t="str">
        <f>IF(JM30="","",(MID(JM30,(SEARCH("^^",SUBSTITUTE(JM30," ","^^",LEN(JM30)-LEN(SUBSTITUTE(JM30," ","")))))+1,99)&amp;"_"&amp;LEFT(JM30,FIND(" ",JM30)-1)&amp;"_"&amp;JN30))</f>
        <v/>
      </c>
      <c r="JS30" s="101"/>
      <c r="JT30" s="101"/>
      <c r="JU30" s="102" t="str">
        <f>IF(JY30="","",JU$3)</f>
        <v/>
      </c>
      <c r="JV30" s="103" t="str">
        <f>IF(JY30="","",JU$1)</f>
        <v/>
      </c>
      <c r="JW30" s="104" t="str">
        <f>IF(JY30="","",JU$2)</f>
        <v/>
      </c>
      <c r="JX30" s="104" t="str">
        <f>IF(JY30="","",JU$3)</f>
        <v/>
      </c>
      <c r="JY30" s="105" t="str">
        <f>IF(KF30="","",IF(ISNUMBER(SEARCH(":",KF30)),MID(KF30,FIND(":",KF30)+2,FIND("(",KF30)-FIND(":",KF30)-3),LEFT(KF30,FIND("(",KF30)-2)))</f>
        <v/>
      </c>
      <c r="JZ30" s="106" t="str">
        <f>IF(KF30="","",MID(KF30,FIND("(",KF30)+1,4))</f>
        <v/>
      </c>
      <c r="KA30" s="107" t="str">
        <f>IF(ISNUMBER(SEARCH("*female*",KF30)),"female",IF(ISNUMBER(SEARCH("*male*",KF30)),"male",""))</f>
        <v/>
      </c>
      <c r="KB30" s="108" t="str">
        <f>IF(KF30="","",IF(ISERROR(MID(KF30,FIND("male,",KF30)+6,(FIND(")",KF30)-(FIND("male,",KF30)+6))))=TRUE,"missing/error",MID(KF30,FIND("male,",KF30)+6,(FIND(")",KF30)-(FIND("male,",KF30)+6)))))</f>
        <v/>
      </c>
      <c r="KC30" s="109" t="str">
        <f>IF(JY30="","",(MID(JY30,(SEARCH("^^",SUBSTITUTE(JY30," ","^^",LEN(JY30)-LEN(SUBSTITUTE(JY30," ","")))))+1,99)&amp;"_"&amp;LEFT(JY30,FIND(" ",JY30)-1)&amp;"_"&amp;JZ30))</f>
        <v/>
      </c>
      <c r="KE30" s="101"/>
      <c r="KF30" s="101"/>
    </row>
    <row r="31" spans="1:292" ht="13.5" customHeight="1">
      <c r="A31" s="20"/>
      <c r="B31" s="101" t="s">
        <v>1178</v>
      </c>
      <c r="C31" s="2" t="s">
        <v>1179</v>
      </c>
      <c r="D31" s="154"/>
      <c r="E31" s="102"/>
      <c r="F31" s="103"/>
      <c r="G31" s="104"/>
      <c r="H31" s="104"/>
      <c r="I31" s="105"/>
      <c r="J31" s="106"/>
      <c r="K31" s="107"/>
      <c r="L31" s="108"/>
      <c r="M31" s="109"/>
      <c r="O31" s="101"/>
      <c r="P31" s="154"/>
      <c r="Q31" s="102"/>
      <c r="R31" s="103"/>
      <c r="S31" s="104"/>
      <c r="T31" s="104"/>
      <c r="U31" s="105"/>
      <c r="V31" s="106"/>
      <c r="W31" s="107"/>
      <c r="X31" s="108"/>
      <c r="Y31" s="109"/>
      <c r="AA31" s="101"/>
      <c r="AB31" s="101"/>
      <c r="AC31" s="102"/>
      <c r="AD31" s="103"/>
      <c r="AE31" s="104"/>
      <c r="AF31" s="104"/>
      <c r="AG31" s="105"/>
      <c r="AH31" s="106"/>
      <c r="AI31" s="107"/>
      <c r="AJ31" s="108"/>
      <c r="AK31" s="109"/>
      <c r="AM31" s="101"/>
      <c r="AN31" s="101"/>
      <c r="AO31" s="102"/>
      <c r="AP31" s="103"/>
      <c r="AQ31" s="104"/>
      <c r="AR31" s="104"/>
      <c r="AS31" s="105"/>
      <c r="AT31" s="106"/>
      <c r="AU31" s="107"/>
      <c r="AV31" s="108"/>
      <c r="AW31" s="109"/>
      <c r="AY31" s="101"/>
      <c r="AZ31" s="101"/>
      <c r="BA31" s="102"/>
      <c r="BB31" s="103"/>
      <c r="BC31" s="104"/>
      <c r="BD31" s="104"/>
      <c r="BE31" s="105"/>
      <c r="BF31" s="106"/>
      <c r="BG31" s="107"/>
      <c r="BH31" s="108"/>
      <c r="BI31" s="109"/>
      <c r="BK31" s="101"/>
      <c r="BL31" s="101"/>
      <c r="BM31" s="102"/>
      <c r="BN31" s="103"/>
      <c r="BO31" s="104"/>
      <c r="BP31" s="104"/>
      <c r="BQ31" s="105"/>
      <c r="BR31" s="106"/>
      <c r="BS31" s="107"/>
      <c r="BT31" s="108"/>
      <c r="BU31" s="109"/>
      <c r="BW31" s="101"/>
      <c r="BX31" s="101"/>
      <c r="BY31" s="102"/>
      <c r="BZ31" s="103"/>
      <c r="CA31" s="104"/>
      <c r="CB31" s="104"/>
      <c r="CC31" s="105"/>
      <c r="CD31" s="106"/>
      <c r="CE31" s="107"/>
      <c r="CF31" s="108"/>
      <c r="CG31" s="109"/>
      <c r="CI31" s="101"/>
      <c r="CJ31" s="101"/>
      <c r="CK31" s="102"/>
      <c r="CL31" s="103"/>
      <c r="CM31" s="104"/>
      <c r="CN31" s="104"/>
      <c r="CO31" s="105"/>
      <c r="CP31" s="106"/>
      <c r="CQ31" s="107"/>
      <c r="CR31" s="108"/>
      <c r="CS31" s="109"/>
      <c r="CU31" s="101"/>
      <c r="CV31" s="101"/>
      <c r="CW31" s="102"/>
      <c r="CX31" s="103"/>
      <c r="CY31" s="104"/>
      <c r="CZ31" s="104"/>
      <c r="DA31" s="105"/>
      <c r="DB31" s="106"/>
      <c r="DC31" s="107"/>
      <c r="DD31" s="108"/>
      <c r="DE31" s="109"/>
      <c r="DG31" s="101"/>
      <c r="DH31" s="101"/>
      <c r="DI31" s="102"/>
      <c r="DJ31" s="103"/>
      <c r="DK31" s="104"/>
      <c r="DL31" s="104"/>
      <c r="DM31" s="105"/>
      <c r="DN31" s="106"/>
      <c r="DO31" s="107"/>
      <c r="DP31" s="108"/>
      <c r="DQ31" s="109"/>
      <c r="DS31" s="101"/>
      <c r="DT31" s="101"/>
      <c r="DU31" s="102">
        <f>IF(DY31="","",DU$3)</f>
        <v>44926</v>
      </c>
      <c r="DV31" s="103" t="str">
        <f>IF(DY31="","",DU$1)</f>
        <v>Rutte IV</v>
      </c>
      <c r="DW31" s="104">
        <f>IF(DY31="","",DU$2)</f>
        <v>44571</v>
      </c>
      <c r="DX31" s="104">
        <f>IF(DY31="","",DU$3)</f>
        <v>44926</v>
      </c>
      <c r="DY31" s="105" t="str">
        <f>IF(EF31="","",IF(ISNUMBER(SEARCH(":",EF31)),MID(EF31,FIND(":",EF31)+2,FIND("(",EF31)-FIND(":",EF31)-3),LEFT(EF31,FIND("(",EF31)-2)))</f>
        <v>Conny Helder</v>
      </c>
      <c r="DZ31" s="106" t="str">
        <f>IF(EF31="","",MID(EF31,FIND("(",EF31)+1,4))</f>
        <v>1958</v>
      </c>
      <c r="EA31" s="107" t="str">
        <f>IF(ISNUMBER(SEARCH("*female*",EF31)),"female",IF(ISNUMBER(SEARCH("*male*",EF31)),"male",""))</f>
        <v>female</v>
      </c>
      <c r="EB31" s="108" t="str">
        <f>IF(EF31="","",IF(ISERROR(MID(EF31,FIND("male,",EF31)+6,(FIND(")",EF31)-(FIND("male,",EF31)+6))))=TRUE,"missing/error",MID(EF31,FIND("male,",EF31)+6,(FIND(")",EF31)-(FIND("male,",EF31)+6)))))</f>
        <v>nl_vvd01</v>
      </c>
      <c r="EC31" s="109" t="str">
        <f>IF(DY31="","",(MID(DY31,(SEARCH("^^",SUBSTITUTE(DY31," ","^^",LEN(DY31)-LEN(SUBSTITUTE(DY31," ","")))))+1,99)&amp;"_"&amp;LEFT(DY31,FIND(" ",DY31)-1)&amp;"_"&amp;DZ31))</f>
        <v>Helder_Conny_1958</v>
      </c>
      <c r="EE31" s="101"/>
      <c r="EF31" s="101" t="s">
        <v>1180</v>
      </c>
      <c r="EG31" s="102"/>
      <c r="EH31" s="103"/>
      <c r="EI31" s="104"/>
      <c r="EJ31" s="104"/>
      <c r="EK31" s="105"/>
      <c r="EL31" s="106"/>
      <c r="EM31" s="107"/>
      <c r="EN31" s="108"/>
      <c r="EO31" s="109"/>
      <c r="EQ31" s="101"/>
      <c r="ER31" s="101"/>
      <c r="ES31" s="102"/>
      <c r="ET31" s="103"/>
      <c r="EU31" s="104"/>
      <c r="EV31" s="104"/>
      <c r="EW31" s="105"/>
      <c r="EX31" s="106"/>
      <c r="EY31" s="107"/>
      <c r="EZ31" s="108"/>
      <c r="FA31" s="109"/>
      <c r="FC31" s="101"/>
      <c r="FD31" s="101"/>
      <c r="FE31" s="102"/>
      <c r="FF31" s="103"/>
      <c r="FG31" s="104"/>
      <c r="FH31" s="104"/>
      <c r="FI31" s="105"/>
      <c r="FJ31" s="106"/>
      <c r="FK31" s="107"/>
      <c r="FL31" s="108"/>
      <c r="FM31" s="109"/>
      <c r="FO31" s="101"/>
      <c r="FP31" s="101"/>
      <c r="FQ31" s="102"/>
      <c r="FR31" s="103"/>
      <c r="FS31" s="104"/>
      <c r="FT31" s="104"/>
      <c r="FU31" s="105"/>
      <c r="FV31" s="106"/>
      <c r="FW31" s="107"/>
      <c r="FX31" s="108"/>
      <c r="FY31" s="109"/>
      <c r="GA31" s="101"/>
      <c r="GB31" s="101"/>
      <c r="GC31" s="102"/>
      <c r="GD31" s="103"/>
      <c r="GE31" s="104"/>
      <c r="GF31" s="104"/>
      <c r="GG31" s="105"/>
      <c r="GH31" s="106"/>
      <c r="GI31" s="107"/>
      <c r="GJ31" s="108"/>
      <c r="GK31" s="109"/>
      <c r="GM31" s="101"/>
      <c r="GN31" s="101"/>
      <c r="GO31" s="102"/>
      <c r="GP31" s="103"/>
      <c r="GQ31" s="104"/>
      <c r="GR31" s="104"/>
      <c r="GS31" s="105"/>
      <c r="GT31" s="106"/>
      <c r="GU31" s="107"/>
      <c r="GV31" s="108"/>
      <c r="GW31" s="109"/>
      <c r="GY31" s="101"/>
      <c r="GZ31" s="101"/>
      <c r="HA31" s="102"/>
      <c r="HB31" s="103"/>
      <c r="HC31" s="104"/>
      <c r="HD31" s="104"/>
      <c r="HE31" s="105"/>
      <c r="HF31" s="106"/>
      <c r="HG31" s="107"/>
      <c r="HH31" s="108"/>
      <c r="HI31" s="109"/>
      <c r="HK31" s="101"/>
      <c r="HL31" s="101"/>
      <c r="HM31" s="102"/>
      <c r="HN31" s="103"/>
      <c r="HO31" s="104"/>
      <c r="HP31" s="104"/>
      <c r="HQ31" s="105"/>
      <c r="HR31" s="106"/>
      <c r="HS31" s="107"/>
      <c r="HT31" s="108"/>
      <c r="HU31" s="109"/>
      <c r="HW31" s="101"/>
      <c r="HX31" s="101"/>
      <c r="HY31" s="102"/>
      <c r="HZ31" s="103"/>
      <c r="IA31" s="104"/>
      <c r="IB31" s="104"/>
      <c r="IC31" s="105"/>
      <c r="ID31" s="106"/>
      <c r="IE31" s="107"/>
      <c r="IF31" s="108"/>
      <c r="IG31" s="109"/>
      <c r="II31" s="101"/>
      <c r="IJ31" s="101"/>
      <c r="IK31" s="102"/>
      <c r="IL31" s="103"/>
      <c r="IM31" s="104"/>
      <c r="IN31" s="104"/>
      <c r="IO31" s="105"/>
      <c r="IP31" s="106"/>
      <c r="IQ31" s="107"/>
      <c r="IR31" s="108"/>
      <c r="IS31" s="109"/>
      <c r="IU31" s="101"/>
      <c r="IV31" s="101"/>
      <c r="IW31" s="102"/>
      <c r="IX31" s="103"/>
      <c r="IY31" s="104"/>
      <c r="IZ31" s="104"/>
      <c r="JA31" s="105"/>
      <c r="JB31" s="106"/>
      <c r="JC31" s="107"/>
      <c r="JD31" s="108"/>
      <c r="JE31" s="109"/>
      <c r="JG31" s="101"/>
      <c r="JH31" s="101"/>
      <c r="JI31" s="102"/>
      <c r="JJ31" s="103"/>
      <c r="JK31" s="104"/>
      <c r="JL31" s="104"/>
      <c r="JM31" s="105"/>
      <c r="JN31" s="106"/>
      <c r="JO31" s="107"/>
      <c r="JP31" s="108"/>
      <c r="JQ31" s="109"/>
      <c r="JS31" s="101"/>
      <c r="JT31" s="101"/>
      <c r="JU31" s="102"/>
      <c r="JV31" s="103"/>
      <c r="JW31" s="104"/>
      <c r="JX31" s="104"/>
      <c r="JY31" s="105"/>
      <c r="JZ31" s="106"/>
      <c r="KA31" s="107"/>
      <c r="KB31" s="108"/>
      <c r="KC31" s="109"/>
      <c r="KE31" s="101"/>
      <c r="KF31" s="101"/>
    </row>
    <row r="32" spans="1:292" ht="13.5" customHeight="1">
      <c r="A32" s="20"/>
      <c r="B32" s="101" t="s">
        <v>1181</v>
      </c>
      <c r="C32" s="2" t="s">
        <v>1182</v>
      </c>
      <c r="D32" s="154"/>
      <c r="E32" s="102"/>
      <c r="F32" s="103"/>
      <c r="G32" s="104"/>
      <c r="H32" s="104"/>
      <c r="I32" s="105"/>
      <c r="J32" s="106"/>
      <c r="K32" s="107"/>
      <c r="L32" s="108"/>
      <c r="M32" s="109"/>
      <c r="O32" s="101"/>
      <c r="P32" s="154"/>
      <c r="Q32" s="102"/>
      <c r="R32" s="103"/>
      <c r="S32" s="104"/>
      <c r="T32" s="104"/>
      <c r="U32" s="105"/>
      <c r="V32" s="106"/>
      <c r="W32" s="107"/>
      <c r="X32" s="108"/>
      <c r="Y32" s="109"/>
      <c r="AA32" s="101"/>
      <c r="AB32" s="101"/>
      <c r="AC32" s="102"/>
      <c r="AD32" s="103"/>
      <c r="AE32" s="104"/>
      <c r="AF32" s="104"/>
      <c r="AG32" s="105"/>
      <c r="AH32" s="106"/>
      <c r="AI32" s="107"/>
      <c r="AJ32" s="108"/>
      <c r="AK32" s="109"/>
      <c r="AM32" s="101"/>
      <c r="AN32" s="101"/>
      <c r="AO32" s="102"/>
      <c r="AP32" s="103"/>
      <c r="AQ32" s="104"/>
      <c r="AR32" s="104"/>
      <c r="AS32" s="105"/>
      <c r="AT32" s="106"/>
      <c r="AU32" s="107"/>
      <c r="AV32" s="108"/>
      <c r="AW32" s="109"/>
      <c r="AY32" s="101"/>
      <c r="AZ32" s="101"/>
      <c r="BA32" s="102"/>
      <c r="BB32" s="103"/>
      <c r="BC32" s="104"/>
      <c r="BD32" s="104"/>
      <c r="BE32" s="105"/>
      <c r="BF32" s="106"/>
      <c r="BG32" s="107"/>
      <c r="BH32" s="108"/>
      <c r="BI32" s="109"/>
      <c r="BK32" s="101"/>
      <c r="BL32" s="101"/>
      <c r="BM32" s="102"/>
      <c r="BN32" s="103"/>
      <c r="BO32" s="104"/>
      <c r="BP32" s="104"/>
      <c r="BQ32" s="105"/>
      <c r="BR32" s="106"/>
      <c r="BS32" s="107"/>
      <c r="BT32" s="108"/>
      <c r="BU32" s="109"/>
      <c r="BW32" s="101"/>
      <c r="BX32" s="101"/>
      <c r="BY32" s="102"/>
      <c r="BZ32" s="103"/>
      <c r="CA32" s="104"/>
      <c r="CB32" s="104"/>
      <c r="CC32" s="105"/>
      <c r="CD32" s="106"/>
      <c r="CE32" s="107"/>
      <c r="CF32" s="108"/>
      <c r="CG32" s="109"/>
      <c r="CI32" s="101"/>
      <c r="CJ32" s="101"/>
      <c r="CK32" s="102"/>
      <c r="CL32" s="103"/>
      <c r="CM32" s="104"/>
      <c r="CN32" s="104"/>
      <c r="CO32" s="105"/>
      <c r="CP32" s="106"/>
      <c r="CQ32" s="107"/>
      <c r="CR32" s="108"/>
      <c r="CS32" s="109"/>
      <c r="CU32" s="101"/>
      <c r="CV32" s="101"/>
      <c r="CW32" s="102"/>
      <c r="CX32" s="103"/>
      <c r="CY32" s="104"/>
      <c r="CZ32" s="104"/>
      <c r="DA32" s="105"/>
      <c r="DB32" s="106"/>
      <c r="DC32" s="107"/>
      <c r="DD32" s="108"/>
      <c r="DE32" s="109"/>
      <c r="DG32" s="101"/>
      <c r="DH32" s="101"/>
      <c r="DI32" s="102"/>
      <c r="DJ32" s="103"/>
      <c r="DK32" s="104"/>
      <c r="DL32" s="104"/>
      <c r="DM32" s="105"/>
      <c r="DN32" s="106"/>
      <c r="DO32" s="107"/>
      <c r="DP32" s="108"/>
      <c r="DQ32" s="109"/>
      <c r="DS32" s="101"/>
      <c r="DT32" s="101"/>
      <c r="DU32" s="102">
        <f>IF(DY32="","",DU$3)</f>
        <v>44926</v>
      </c>
      <c r="DV32" s="103" t="str">
        <f>IF(DY32="","",DU$1)</f>
        <v>Rutte IV</v>
      </c>
      <c r="DW32" s="104">
        <f>IF(DY32="","",DU$2)</f>
        <v>44571</v>
      </c>
      <c r="DX32" s="104">
        <f>IF(DY32="","",DU$3)</f>
        <v>44926</v>
      </c>
      <c r="DY32" s="105" t="str">
        <f>IF(EF32="","",IF(ISNUMBER(SEARCH(":",EF32)),MID(EF32,FIND(":",EF32)+2,FIND("(",EF32)-FIND(":",EF32)-3),LEFT(EF32,FIND("(",EF32)-2)))</f>
        <v>Christianne VanderWal</v>
      </c>
      <c r="DZ32" s="106" t="str">
        <f>IF(EF32="","",MID(EF32,FIND("(",EF32)+1,4))</f>
        <v>1973</v>
      </c>
      <c r="EA32" s="107" t="str">
        <f>IF(ISNUMBER(SEARCH("*female*",EF32)),"female",IF(ISNUMBER(SEARCH("*male*",EF32)),"male",""))</f>
        <v>female</v>
      </c>
      <c r="EB32" s="108" t="str">
        <f>IF(EF32="","",IF(ISERROR(MID(EF32,FIND("male,",EF32)+6,(FIND(")",EF32)-(FIND("male,",EF32)+6))))=TRUE,"missing/error",MID(EF32,FIND("male,",EF32)+6,(FIND(")",EF32)-(FIND("male,",EF32)+6)))))</f>
        <v>nl_vvd01</v>
      </c>
      <c r="EC32" s="109" t="str">
        <f>IF(DY32="","",(MID(DY32,(SEARCH("^^",SUBSTITUTE(DY32," ","^^",LEN(DY32)-LEN(SUBSTITUTE(DY32," ","")))))+1,99)&amp;"_"&amp;LEFT(DY32,FIND(" ",DY32)-1)&amp;"_"&amp;DZ32))</f>
        <v>VanderWal_Christianne_1973</v>
      </c>
      <c r="EE32" s="101"/>
      <c r="EF32" s="101" t="s">
        <v>1183</v>
      </c>
      <c r="EG32" s="102"/>
      <c r="EH32" s="103"/>
      <c r="EI32" s="104"/>
      <c r="EJ32" s="104"/>
      <c r="EK32" s="105"/>
      <c r="EL32" s="106"/>
      <c r="EM32" s="107"/>
      <c r="EN32" s="108"/>
      <c r="EO32" s="109"/>
      <c r="EQ32" s="101"/>
      <c r="ER32" s="101"/>
      <c r="ES32" s="102"/>
      <c r="ET32" s="103"/>
      <c r="EU32" s="104"/>
      <c r="EV32" s="104"/>
      <c r="EW32" s="105"/>
      <c r="EX32" s="106"/>
      <c r="EY32" s="107"/>
      <c r="EZ32" s="108"/>
      <c r="FA32" s="109"/>
      <c r="FC32" s="101"/>
      <c r="FD32" s="101"/>
      <c r="FE32" s="102"/>
      <c r="FF32" s="103"/>
      <c r="FG32" s="104"/>
      <c r="FH32" s="104"/>
      <c r="FI32" s="105"/>
      <c r="FJ32" s="106"/>
      <c r="FK32" s="107"/>
      <c r="FL32" s="108"/>
      <c r="FM32" s="109"/>
      <c r="FO32" s="101"/>
      <c r="FP32" s="101"/>
      <c r="FQ32" s="102"/>
      <c r="FR32" s="103"/>
      <c r="FS32" s="104"/>
      <c r="FT32" s="104"/>
      <c r="FU32" s="105"/>
      <c r="FV32" s="106"/>
      <c r="FW32" s="107"/>
      <c r="FX32" s="108"/>
      <c r="FY32" s="109"/>
      <c r="GA32" s="101"/>
      <c r="GB32" s="101"/>
      <c r="GC32" s="102"/>
      <c r="GD32" s="103"/>
      <c r="GE32" s="104"/>
      <c r="GF32" s="104"/>
      <c r="GG32" s="105"/>
      <c r="GH32" s="106"/>
      <c r="GI32" s="107"/>
      <c r="GJ32" s="108"/>
      <c r="GK32" s="109"/>
      <c r="GM32" s="101"/>
      <c r="GN32" s="101"/>
      <c r="GO32" s="102"/>
      <c r="GP32" s="103"/>
      <c r="GQ32" s="104"/>
      <c r="GR32" s="104"/>
      <c r="GS32" s="105"/>
      <c r="GT32" s="106"/>
      <c r="GU32" s="107"/>
      <c r="GV32" s="108"/>
      <c r="GW32" s="109"/>
      <c r="GY32" s="101"/>
      <c r="GZ32" s="101"/>
      <c r="HA32" s="102"/>
      <c r="HB32" s="103"/>
      <c r="HC32" s="104"/>
      <c r="HD32" s="104"/>
      <c r="HE32" s="105"/>
      <c r="HF32" s="106"/>
      <c r="HG32" s="107"/>
      <c r="HH32" s="108"/>
      <c r="HI32" s="109"/>
      <c r="HK32" s="101"/>
      <c r="HL32" s="101"/>
      <c r="HM32" s="102"/>
      <c r="HN32" s="103"/>
      <c r="HO32" s="104"/>
      <c r="HP32" s="104"/>
      <c r="HQ32" s="105"/>
      <c r="HR32" s="106"/>
      <c r="HS32" s="107"/>
      <c r="HT32" s="108"/>
      <c r="HU32" s="109"/>
      <c r="HW32" s="101"/>
      <c r="HX32" s="101"/>
      <c r="HY32" s="102"/>
      <c r="HZ32" s="103"/>
      <c r="IA32" s="104"/>
      <c r="IB32" s="104"/>
      <c r="IC32" s="105"/>
      <c r="ID32" s="106"/>
      <c r="IE32" s="107"/>
      <c r="IF32" s="108"/>
      <c r="IG32" s="109"/>
      <c r="II32" s="101"/>
      <c r="IJ32" s="101"/>
      <c r="IK32" s="102"/>
      <c r="IL32" s="103"/>
      <c r="IM32" s="104"/>
      <c r="IN32" s="104"/>
      <c r="IO32" s="105"/>
      <c r="IP32" s="106"/>
      <c r="IQ32" s="107"/>
      <c r="IR32" s="108"/>
      <c r="IS32" s="109"/>
      <c r="IU32" s="101"/>
      <c r="IV32" s="101"/>
      <c r="IW32" s="102"/>
      <c r="IX32" s="103"/>
      <c r="IY32" s="104"/>
      <c r="IZ32" s="104"/>
      <c r="JA32" s="105"/>
      <c r="JB32" s="106"/>
      <c r="JC32" s="107"/>
      <c r="JD32" s="108"/>
      <c r="JE32" s="109"/>
      <c r="JG32" s="101"/>
      <c r="JH32" s="101"/>
      <c r="JI32" s="102"/>
      <c r="JJ32" s="103"/>
      <c r="JK32" s="104"/>
      <c r="JL32" s="104"/>
      <c r="JM32" s="105"/>
      <c r="JN32" s="106"/>
      <c r="JO32" s="107"/>
      <c r="JP32" s="108"/>
      <c r="JQ32" s="109"/>
      <c r="JS32" s="101"/>
      <c r="JT32" s="101"/>
      <c r="JU32" s="102"/>
      <c r="JV32" s="103"/>
      <c r="JW32" s="104"/>
      <c r="JX32" s="104"/>
      <c r="JY32" s="105"/>
      <c r="JZ32" s="106"/>
      <c r="KA32" s="107"/>
      <c r="KB32" s="108"/>
      <c r="KC32" s="109"/>
      <c r="KE32" s="101"/>
      <c r="KF32" s="101"/>
    </row>
    <row r="33" spans="1:292" ht="13.5" customHeight="1">
      <c r="A33" s="20"/>
      <c r="B33" s="101" t="s">
        <v>720</v>
      </c>
      <c r="C33" s="101" t="s">
        <v>721</v>
      </c>
      <c r="E33" s="102" t="s">
        <v>292</v>
      </c>
      <c r="F33" s="103" t="s">
        <v>292</v>
      </c>
      <c r="G33" s="104"/>
      <c r="H33" s="104" t="s">
        <v>292</v>
      </c>
      <c r="I33" s="105"/>
      <c r="J33" s="106"/>
      <c r="K33" s="107"/>
      <c r="L33" s="108"/>
      <c r="M33" s="109" t="s">
        <v>292</v>
      </c>
      <c r="O33" s="101"/>
      <c r="P33" s="101"/>
      <c r="Q33" s="102" t="s">
        <v>292</v>
      </c>
      <c r="R33" s="103" t="s">
        <v>292</v>
      </c>
      <c r="S33" s="104"/>
      <c r="T33" s="104" t="s">
        <v>292</v>
      </c>
      <c r="U33" s="105"/>
      <c r="V33" s="106"/>
      <c r="W33" s="107"/>
      <c r="X33" s="108"/>
      <c r="Y33" s="109" t="s">
        <v>292</v>
      </c>
      <c r="AA33" s="101"/>
      <c r="AB33" s="101"/>
      <c r="AC33" s="102" t="s">
        <v>292</v>
      </c>
      <c r="AD33" s="103" t="s">
        <v>292</v>
      </c>
      <c r="AE33" s="104"/>
      <c r="AF33" s="104" t="s">
        <v>292</v>
      </c>
      <c r="AG33" s="105"/>
      <c r="AH33" s="106"/>
      <c r="AI33" s="107"/>
      <c r="AJ33" s="108"/>
      <c r="AK33" s="109" t="s">
        <v>292</v>
      </c>
      <c r="AM33" s="101"/>
      <c r="AN33" s="101"/>
      <c r="AO33" s="102" t="s">
        <v>292</v>
      </c>
      <c r="AP33" s="103" t="s">
        <v>292</v>
      </c>
      <c r="AQ33" s="104"/>
      <c r="AR33" s="104" t="s">
        <v>292</v>
      </c>
      <c r="AS33" s="105"/>
      <c r="AT33" s="106"/>
      <c r="AU33" s="107"/>
      <c r="AV33" s="108"/>
      <c r="AW33" s="109" t="s">
        <v>292</v>
      </c>
      <c r="AY33" s="101"/>
      <c r="AZ33" s="101"/>
      <c r="BA33" s="102" t="s">
        <v>292</v>
      </c>
      <c r="BB33" s="103" t="s">
        <v>292</v>
      </c>
      <c r="BC33" s="104"/>
      <c r="BD33" s="104" t="s">
        <v>292</v>
      </c>
      <c r="BE33" s="105"/>
      <c r="BF33" s="106"/>
      <c r="BG33" s="107"/>
      <c r="BH33" s="108"/>
      <c r="BI33" s="109" t="s">
        <v>292</v>
      </c>
      <c r="BK33" s="101"/>
      <c r="BL33" s="101"/>
      <c r="BM33" s="102" t="s">
        <v>292</v>
      </c>
      <c r="BN33" s="103" t="s">
        <v>292</v>
      </c>
      <c r="BO33" s="104"/>
      <c r="BP33" s="104" t="s">
        <v>292</v>
      </c>
      <c r="BQ33" s="105"/>
      <c r="BR33" s="106"/>
      <c r="BS33" s="107"/>
      <c r="BT33" s="108"/>
      <c r="BU33" s="109" t="s">
        <v>292</v>
      </c>
      <c r="BW33" s="101"/>
      <c r="BX33" s="101"/>
      <c r="BY33" s="102">
        <v>40465</v>
      </c>
      <c r="BZ33" s="103" t="s">
        <v>427</v>
      </c>
      <c r="CA33" s="104">
        <v>39135</v>
      </c>
      <c r="CB33" s="104">
        <v>40465</v>
      </c>
      <c r="CC33" s="105" t="s">
        <v>477</v>
      </c>
      <c r="CD33" s="106">
        <v>1962</v>
      </c>
      <c r="CE33" s="107" t="s">
        <v>440</v>
      </c>
      <c r="CF33" s="108" t="s">
        <v>309</v>
      </c>
      <c r="CG33" s="109" t="s">
        <v>478</v>
      </c>
      <c r="CI33" s="101"/>
      <c r="CJ33" s="101"/>
      <c r="CK33" s="102" t="s">
        <v>292</v>
      </c>
      <c r="CL33" s="103" t="s">
        <v>292</v>
      </c>
      <c r="CM33" s="104" t="s">
        <v>292</v>
      </c>
      <c r="CN33" s="104" t="s">
        <v>292</v>
      </c>
      <c r="CO33" s="105" t="s">
        <v>292</v>
      </c>
      <c r="CP33" s="106" t="s">
        <v>292</v>
      </c>
      <c r="CQ33" s="107" t="s">
        <v>292</v>
      </c>
      <c r="CR33" s="108" t="s">
        <v>292</v>
      </c>
      <c r="CS33" s="109" t="s">
        <v>292</v>
      </c>
      <c r="CT33" s="2" t="s">
        <v>292</v>
      </c>
      <c r="CU33" s="101"/>
      <c r="CV33" s="101"/>
      <c r="CW33" s="102" t="s">
        <v>292</v>
      </c>
      <c r="CX33" s="103" t="s">
        <v>292</v>
      </c>
      <c r="CY33" s="104" t="s">
        <v>292</v>
      </c>
      <c r="CZ33" s="104" t="s">
        <v>292</v>
      </c>
      <c r="DA33" s="105" t="s">
        <v>292</v>
      </c>
      <c r="DB33" s="106" t="s">
        <v>292</v>
      </c>
      <c r="DC33" s="107" t="s">
        <v>292</v>
      </c>
      <c r="DD33" s="108" t="s">
        <v>292</v>
      </c>
      <c r="DE33" s="109" t="s">
        <v>292</v>
      </c>
      <c r="DF33" s="2" t="s">
        <v>292</v>
      </c>
      <c r="DG33" s="101"/>
      <c r="DH33" s="101"/>
      <c r="DI33" s="102" t="str">
        <f>IF(DM33="","",DI$3)</f>
        <v/>
      </c>
      <c r="DJ33" s="103" t="str">
        <f>IF(DM33="","",DI$1)</f>
        <v/>
      </c>
      <c r="DK33" s="104" t="str">
        <f>IF(DM33="","",DI$2)</f>
        <v/>
      </c>
      <c r="DL33" s="104" t="str">
        <f>IF(DM33="","",DI$3)</f>
        <v/>
      </c>
      <c r="DM33" s="105" t="str">
        <f>IF(DT33="","",IF(ISNUMBER(SEARCH(":",DT33)),MID(DT33,FIND(":",DT33)+2,FIND("(",DT33)-FIND(":",DT33)-3),LEFT(DT33,FIND("(",DT33)-2)))</f>
        <v/>
      </c>
      <c r="DN33" s="106" t="str">
        <f>IF(DT33="","",MID(DT33,FIND("(",DT33)+1,4))</f>
        <v/>
      </c>
      <c r="DO33" s="107" t="str">
        <f>IF(ISNUMBER(SEARCH("*female*",DT33)),"female",IF(ISNUMBER(SEARCH("*male*",DT33)),"male",""))</f>
        <v/>
      </c>
      <c r="DP33" s="108" t="str">
        <f>IF(DT33="","",IF(ISERROR(MID(DT33,FIND("male,",DT33)+6,(FIND(")",DT33)-(FIND("male,",DT33)+6))))=TRUE,"missing/error",MID(DT33,FIND("male,",DT33)+6,(FIND(")",DT33)-(FIND("male,",DT33)+6)))))</f>
        <v/>
      </c>
      <c r="DQ33" s="109" t="str">
        <f>IF(DM33="","",(MID(DM33,(SEARCH("^^",SUBSTITUTE(DM33," ","^^",LEN(DM33)-LEN(SUBSTITUTE(DM33," ","")))))+1,99)&amp;"_"&amp;LEFT(DM33,FIND(" ",DM33)-1)&amp;"_"&amp;DN33))</f>
        <v/>
      </c>
      <c r="DS33" s="101"/>
      <c r="DT33" s="101"/>
      <c r="DU33" s="102" t="str">
        <f>IF(DY33="","",DU$3)</f>
        <v/>
      </c>
      <c r="DV33" s="103" t="str">
        <f>IF(DY33="","",DU$1)</f>
        <v/>
      </c>
      <c r="DW33" s="104" t="str">
        <f>IF(DY33="","",DU$2)</f>
        <v/>
      </c>
      <c r="DX33" s="104" t="str">
        <f>IF(DY33="","",DU$3)</f>
        <v/>
      </c>
      <c r="DY33" s="105" t="str">
        <f>IF(EF33="","",IF(ISNUMBER(SEARCH(":",EF33)),MID(EF33,FIND(":",EF33)+2,FIND("(",EF33)-FIND(":",EF33)-3),LEFT(EF33,FIND("(",EF33)-2)))</f>
        <v/>
      </c>
      <c r="DZ33" s="106" t="str">
        <f>IF(EF33="","",MID(EF33,FIND("(",EF33)+1,4))</f>
        <v/>
      </c>
      <c r="EA33" s="107" t="str">
        <f>IF(ISNUMBER(SEARCH("*female*",EF33)),"female",IF(ISNUMBER(SEARCH("*male*",EF33)),"male",""))</f>
        <v/>
      </c>
      <c r="EB33" s="108" t="str">
        <f>IF(EF33="","",IF(ISERROR(MID(EF33,FIND("male,",EF33)+6,(FIND(")",EF33)-(FIND("male,",EF33)+6))))=TRUE,"missing/error",MID(EF33,FIND("male,",EF33)+6,(FIND(")",EF33)-(FIND("male,",EF33)+6)))))</f>
        <v/>
      </c>
      <c r="EC33" s="109" t="str">
        <f>IF(DY33="","",(MID(DY33,(SEARCH("^^",SUBSTITUTE(DY33," ","^^",LEN(DY33)-LEN(SUBSTITUTE(DY33," ","")))))+1,99)&amp;"_"&amp;LEFT(DY33,FIND(" ",DY33)-1)&amp;"_"&amp;DZ33))</f>
        <v/>
      </c>
      <c r="EE33" s="101"/>
      <c r="EF33" s="101"/>
      <c r="EG33" s="102" t="str">
        <f>IF(EK33="","",EG$3)</f>
        <v/>
      </c>
      <c r="EH33" s="103" t="str">
        <f>IF(EK33="","",EG$1)</f>
        <v/>
      </c>
      <c r="EI33" s="104" t="str">
        <f>IF(EK33="","",EG$2)</f>
        <v/>
      </c>
      <c r="EJ33" s="104" t="str">
        <f>IF(EK33="","",EG$3)</f>
        <v/>
      </c>
      <c r="EK33" s="105" t="str">
        <f>IF(ER33="","",IF(ISNUMBER(SEARCH(":",ER33)),MID(ER33,FIND(":",ER33)+2,FIND("(",ER33)-FIND(":",ER33)-3),LEFT(ER33,FIND("(",ER33)-2)))</f>
        <v/>
      </c>
      <c r="EL33" s="106" t="str">
        <f>IF(ER33="","",MID(ER33,FIND("(",ER33)+1,4))</f>
        <v/>
      </c>
      <c r="EM33" s="107" t="str">
        <f>IF(ISNUMBER(SEARCH("*female*",ER33)),"female",IF(ISNUMBER(SEARCH("*male*",ER33)),"male",""))</f>
        <v/>
      </c>
      <c r="EN33" s="108" t="str">
        <f>IF(ER33="","",IF(ISERROR(MID(ER33,FIND("male,",ER33)+6,(FIND(")",ER33)-(FIND("male,",ER33)+6))))=TRUE,"missing/error",MID(ER33,FIND("male,",ER33)+6,(FIND(")",ER33)-(FIND("male,",ER33)+6)))))</f>
        <v/>
      </c>
      <c r="EO33" s="109" t="str">
        <f>IF(EK33="","",(MID(EK33,(SEARCH("^^",SUBSTITUTE(EK33," ","^^",LEN(EK33)-LEN(SUBSTITUTE(EK33," ","")))))+1,99)&amp;"_"&amp;LEFT(EK33,FIND(" ",EK33)-1)&amp;"_"&amp;EL33))</f>
        <v/>
      </c>
      <c r="EQ33" s="101"/>
      <c r="ER33" s="101"/>
      <c r="ES33" s="102" t="str">
        <f>IF(EW33="","",ES$3)</f>
        <v/>
      </c>
      <c r="ET33" s="103" t="str">
        <f>IF(EW33="","",ES$1)</f>
        <v/>
      </c>
      <c r="EU33" s="104" t="str">
        <f>IF(EW33="","",ES$2)</f>
        <v/>
      </c>
      <c r="EV33" s="104" t="str">
        <f>IF(EW33="","",ES$3)</f>
        <v/>
      </c>
      <c r="EW33" s="105" t="str">
        <f>IF(FD33="","",IF(ISNUMBER(SEARCH(":",FD33)),MID(FD33,FIND(":",FD33)+2,FIND("(",FD33)-FIND(":",FD33)-3),LEFT(FD33,FIND("(",FD33)-2)))</f>
        <v/>
      </c>
      <c r="EX33" s="106" t="str">
        <f>IF(FD33="","",MID(FD33,FIND("(",FD33)+1,4))</f>
        <v/>
      </c>
      <c r="EY33" s="107" t="str">
        <f>IF(ISNUMBER(SEARCH("*female*",FD33)),"female",IF(ISNUMBER(SEARCH("*male*",FD33)),"male",""))</f>
        <v/>
      </c>
      <c r="EZ33" s="108" t="str">
        <f>IF(FD33="","",IF(ISERROR(MID(FD33,FIND("male,",FD33)+6,(FIND(")",FD33)-(FIND("male,",FD33)+6))))=TRUE,"missing/error",MID(FD33,FIND("male,",FD33)+6,(FIND(")",FD33)-(FIND("male,",FD33)+6)))))</f>
        <v/>
      </c>
      <c r="FA33" s="109" t="str">
        <f>IF(EW33="","",(MID(EW33,(SEARCH("^^",SUBSTITUTE(EW33," ","^^",LEN(EW33)-LEN(SUBSTITUTE(EW33," ","")))))+1,99)&amp;"_"&amp;LEFT(EW33,FIND(" ",EW33)-1)&amp;"_"&amp;EX33))</f>
        <v/>
      </c>
      <c r="FC33" s="101"/>
      <c r="FD33" s="101"/>
      <c r="FE33" s="102" t="str">
        <f>IF(FI33="","",FE$3)</f>
        <v/>
      </c>
      <c r="FF33" s="103" t="str">
        <f>IF(FI33="","",FE$1)</f>
        <v/>
      </c>
      <c r="FG33" s="104" t="str">
        <f>IF(FI33="","",FE$2)</f>
        <v/>
      </c>
      <c r="FH33" s="104" t="str">
        <f>IF(FI33="","",FE$3)</f>
        <v/>
      </c>
      <c r="FI33" s="105" t="str">
        <f>IF(FP33="","",IF(ISNUMBER(SEARCH(":",FP33)),MID(FP33,FIND(":",FP33)+2,FIND("(",FP33)-FIND(":",FP33)-3),LEFT(FP33,FIND("(",FP33)-2)))</f>
        <v/>
      </c>
      <c r="FJ33" s="106" t="str">
        <f>IF(FP33="","",MID(FP33,FIND("(",FP33)+1,4))</f>
        <v/>
      </c>
      <c r="FK33" s="107" t="str">
        <f>IF(ISNUMBER(SEARCH("*female*",FP33)),"female",IF(ISNUMBER(SEARCH("*male*",FP33)),"male",""))</f>
        <v/>
      </c>
      <c r="FL33" s="108" t="str">
        <f>IF(FP33="","",IF(ISERROR(MID(FP33,FIND("male,",FP33)+6,(FIND(")",FP33)-(FIND("male,",FP33)+6))))=TRUE,"missing/error",MID(FP33,FIND("male,",FP33)+6,(FIND(")",FP33)-(FIND("male,",FP33)+6)))))</f>
        <v/>
      </c>
      <c r="FM33" s="109" t="str">
        <f>IF(FI33="","",(MID(FI33,(SEARCH("^^",SUBSTITUTE(FI33," ","^^",LEN(FI33)-LEN(SUBSTITUTE(FI33," ","")))))+1,99)&amp;"_"&amp;LEFT(FI33,FIND(" ",FI33)-1)&amp;"_"&amp;FJ33))</f>
        <v/>
      </c>
      <c r="FO33" s="101"/>
      <c r="FP33" s="101"/>
      <c r="FQ33" s="102" t="str">
        <f>IF(FU33="","",#REF!)</f>
        <v/>
      </c>
      <c r="FR33" s="103" t="str">
        <f>IF(FU33="","",FQ$1)</f>
        <v/>
      </c>
      <c r="FS33" s="104" t="str">
        <f>IF(FU33="","",FQ$2)</f>
        <v/>
      </c>
      <c r="FT33" s="104" t="str">
        <f>IF(FU33="","",FQ$3)</f>
        <v/>
      </c>
      <c r="FU33" s="105" t="str">
        <f>IF(GB33="","",IF(ISNUMBER(SEARCH(":",GB33)),MID(GB33,FIND(":",GB33)+2,FIND("(",GB33)-FIND(":",GB33)-3),LEFT(GB33,FIND("(",GB33)-2)))</f>
        <v/>
      </c>
      <c r="FV33" s="106" t="str">
        <f>IF(GB33="","",MID(GB33,FIND("(",GB33)+1,4))</f>
        <v/>
      </c>
      <c r="FW33" s="107" t="str">
        <f>IF(ISNUMBER(SEARCH("*female*",GB33)),"female",IF(ISNUMBER(SEARCH("*male*",GB33)),"male",""))</f>
        <v/>
      </c>
      <c r="FX33" s="108" t="str">
        <f>IF(GB33="","",IF(ISERROR(MID(GB33,FIND("male,",GB33)+6,(FIND(")",GB33)-(FIND("male,",GB33)+6))))=TRUE,"missing/error",MID(GB33,FIND("male,",GB33)+6,(FIND(")",GB33)-(FIND("male,",GB33)+6)))))</f>
        <v/>
      </c>
      <c r="FY33" s="109" t="str">
        <f>IF(FU33="","",(MID(FU33,(SEARCH("^^",SUBSTITUTE(FU33," ","^^",LEN(FU33)-LEN(SUBSTITUTE(FU33," ","")))))+1,99)&amp;"_"&amp;LEFT(FU33,FIND(" ",FU33)-1)&amp;"_"&amp;FV33))</f>
        <v/>
      </c>
      <c r="GA33" s="101"/>
      <c r="GB33" s="101"/>
      <c r="GC33" s="102" t="str">
        <f>IF(GG33="","",GC$3)</f>
        <v/>
      </c>
      <c r="GD33" s="103" t="str">
        <f>IF(GG33="","",GC$1)</f>
        <v/>
      </c>
      <c r="GE33" s="104" t="str">
        <f>IF(GG33="","",GC$2)</f>
        <v/>
      </c>
      <c r="GF33" s="104" t="str">
        <f>IF(GG33="","",GC$3)</f>
        <v/>
      </c>
      <c r="GG33" s="105" t="str">
        <f>IF(GN33="","",IF(ISNUMBER(SEARCH(":",GN33)),MID(GN33,FIND(":",GN33)+2,FIND("(",GN33)-FIND(":",GN33)-3),LEFT(GN33,FIND("(",GN33)-2)))</f>
        <v/>
      </c>
      <c r="GH33" s="106" t="str">
        <f>IF(GN33="","",MID(GN33,FIND("(",GN33)+1,4))</f>
        <v/>
      </c>
      <c r="GI33" s="107" t="str">
        <f>IF(ISNUMBER(SEARCH("*female*",GN33)),"female",IF(ISNUMBER(SEARCH("*male*",GN33)),"male",""))</f>
        <v/>
      </c>
      <c r="GJ33" s="108" t="str">
        <f>IF(GN33="","",IF(ISERROR(MID(GN33,FIND("male,",GN33)+6,(FIND(")",GN33)-(FIND("male,",GN33)+6))))=TRUE,"missing/error",MID(GN33,FIND("male,",GN33)+6,(FIND(")",GN33)-(FIND("male,",GN33)+6)))))</f>
        <v/>
      </c>
      <c r="GK33" s="109" t="str">
        <f>IF(GG33="","",(MID(GG33,(SEARCH("^^",SUBSTITUTE(GG33," ","^^",LEN(GG33)-LEN(SUBSTITUTE(GG33," ","")))))+1,99)&amp;"_"&amp;LEFT(GG33,FIND(" ",GG33)-1)&amp;"_"&amp;GH33))</f>
        <v/>
      </c>
      <c r="GM33" s="101"/>
      <c r="GN33" s="101"/>
      <c r="GO33" s="102" t="str">
        <f>IF(GS33="","",GO$3)</f>
        <v/>
      </c>
      <c r="GP33" s="103" t="str">
        <f>IF(GS33="","",GO$1)</f>
        <v/>
      </c>
      <c r="GQ33" s="104" t="str">
        <f>IF(GS33="","",GO$2)</f>
        <v/>
      </c>
      <c r="GR33" s="104" t="str">
        <f>IF(GS33="","",GO$3)</f>
        <v/>
      </c>
      <c r="GS33" s="105" t="str">
        <f>IF(GZ33="","",IF(ISNUMBER(SEARCH(":",GZ33)),MID(GZ33,FIND(":",GZ33)+2,FIND("(",GZ33)-FIND(":",GZ33)-3),LEFT(GZ33,FIND("(",GZ33)-2)))</f>
        <v/>
      </c>
      <c r="GT33" s="106" t="str">
        <f>IF(GZ33="","",MID(GZ33,FIND("(",GZ33)+1,4))</f>
        <v/>
      </c>
      <c r="GU33" s="107" t="str">
        <f>IF(ISNUMBER(SEARCH("*female*",GZ33)),"female",IF(ISNUMBER(SEARCH("*male*",GZ33)),"male",""))</f>
        <v/>
      </c>
      <c r="GV33" s="108" t="str">
        <f>IF(GZ33="","",IF(ISERROR(MID(GZ33,FIND("male,",GZ33)+6,(FIND(")",GZ33)-(FIND("male,",GZ33)+6))))=TRUE,"missing/error",MID(GZ33,FIND("male,",GZ33)+6,(FIND(")",GZ33)-(FIND("male,",GZ33)+6)))))</f>
        <v/>
      </c>
      <c r="GW33" s="109" t="str">
        <f>IF(GS33="","",(MID(GS33,(SEARCH("^^",SUBSTITUTE(GS33," ","^^",LEN(GS33)-LEN(SUBSTITUTE(GS33," ","")))))+1,99)&amp;"_"&amp;LEFT(GS33,FIND(" ",GS33)-1)&amp;"_"&amp;GT33))</f>
        <v/>
      </c>
      <c r="GY33" s="101"/>
      <c r="GZ33" s="101"/>
      <c r="HA33" s="102" t="str">
        <f>IF(HE33="","",HA$3)</f>
        <v/>
      </c>
      <c r="HB33" s="103" t="str">
        <f>IF(HE33="","",HA$1)</f>
        <v/>
      </c>
      <c r="HC33" s="104" t="str">
        <f>IF(HE33="","",HA$2)</f>
        <v/>
      </c>
      <c r="HD33" s="104" t="str">
        <f>IF(HE33="","",HA$3)</f>
        <v/>
      </c>
      <c r="HE33" s="105" t="str">
        <f>IF(HL33="","",IF(ISNUMBER(SEARCH(":",HL33)),MID(HL33,FIND(":",HL33)+2,FIND("(",HL33)-FIND(":",HL33)-3),LEFT(HL33,FIND("(",HL33)-2)))</f>
        <v/>
      </c>
      <c r="HF33" s="106" t="str">
        <f>IF(HL33="","",MID(HL33,FIND("(",HL33)+1,4))</f>
        <v/>
      </c>
      <c r="HG33" s="107" t="str">
        <f>IF(ISNUMBER(SEARCH("*female*",HL33)),"female",IF(ISNUMBER(SEARCH("*male*",HL33)),"male",""))</f>
        <v/>
      </c>
      <c r="HH33" s="108" t="str">
        <f>IF(HL33="","",IF(ISERROR(MID(HL33,FIND("male,",HL33)+6,(FIND(")",HL33)-(FIND("male,",HL33)+6))))=TRUE,"missing/error",MID(HL33,FIND("male,",HL33)+6,(FIND(")",HL33)-(FIND("male,",HL33)+6)))))</f>
        <v/>
      </c>
      <c r="HI33" s="109" t="str">
        <f>IF(HE33="","",(MID(HE33,(SEARCH("^^",SUBSTITUTE(HE33," ","^^",LEN(HE33)-LEN(SUBSTITUTE(HE33," ","")))))+1,99)&amp;"_"&amp;LEFT(HE33,FIND(" ",HE33)-1)&amp;"_"&amp;HF33))</f>
        <v/>
      </c>
      <c r="HK33" s="101"/>
      <c r="HL33" s="101"/>
      <c r="HM33" s="102" t="str">
        <f>IF(HQ33="","",HM$3)</f>
        <v/>
      </c>
      <c r="HN33" s="103" t="str">
        <f>IF(HQ33="","",HM$1)</f>
        <v/>
      </c>
      <c r="HO33" s="104" t="str">
        <f>IF(HQ33="","",HM$2)</f>
        <v/>
      </c>
      <c r="HP33" s="104" t="str">
        <f>IF(HQ33="","",HM$3)</f>
        <v/>
      </c>
      <c r="HQ33" s="105" t="str">
        <f>IF(HX33="","",IF(ISNUMBER(SEARCH(":",HX33)),MID(HX33,FIND(":",HX33)+2,FIND("(",HX33)-FIND(":",HX33)-3),LEFT(HX33,FIND("(",HX33)-2)))</f>
        <v/>
      </c>
      <c r="HR33" s="106" t="str">
        <f>IF(HX33="","",MID(HX33,FIND("(",HX33)+1,4))</f>
        <v/>
      </c>
      <c r="HS33" s="107" t="str">
        <f>IF(ISNUMBER(SEARCH("*female*",HX33)),"female",IF(ISNUMBER(SEARCH("*male*",HX33)),"male",""))</f>
        <v/>
      </c>
      <c r="HT33" s="108" t="str">
        <f>IF(HX33="","",IF(ISERROR(MID(HX33,FIND("male,",HX33)+6,(FIND(")",HX33)-(FIND("male,",HX33)+6))))=TRUE,"missing/error",MID(HX33,FIND("male,",HX33)+6,(FIND(")",HX33)-(FIND("male,",HX33)+6)))))</f>
        <v/>
      </c>
      <c r="HU33" s="109" t="str">
        <f>IF(HQ33="","",(MID(HQ33,(SEARCH("^^",SUBSTITUTE(HQ33," ","^^",LEN(HQ33)-LEN(SUBSTITUTE(HQ33," ","")))))+1,99)&amp;"_"&amp;LEFT(HQ33,FIND(" ",HQ33)-1)&amp;"_"&amp;HR33))</f>
        <v/>
      </c>
      <c r="HW33" s="101"/>
      <c r="HX33" s="101"/>
      <c r="HY33" s="102" t="str">
        <f>IF(IC33="","",HY$3)</f>
        <v/>
      </c>
      <c r="HZ33" s="103" t="str">
        <f>IF(IC33="","",HY$1)</f>
        <v/>
      </c>
      <c r="IA33" s="104" t="str">
        <f>IF(IC33="","",HY$2)</f>
        <v/>
      </c>
      <c r="IB33" s="104" t="str">
        <f>IF(IC33="","",HY$3)</f>
        <v/>
      </c>
      <c r="IC33" s="105" t="str">
        <f>IF(IJ33="","",IF(ISNUMBER(SEARCH(":",IJ33)),MID(IJ33,FIND(":",IJ33)+2,FIND("(",IJ33)-FIND(":",IJ33)-3),LEFT(IJ33,FIND("(",IJ33)-2)))</f>
        <v/>
      </c>
      <c r="ID33" s="106" t="str">
        <f>IF(IJ33="","",MID(IJ33,FIND("(",IJ33)+1,4))</f>
        <v/>
      </c>
      <c r="IE33" s="107" t="str">
        <f>IF(ISNUMBER(SEARCH("*female*",IJ33)),"female",IF(ISNUMBER(SEARCH("*male*",IJ33)),"male",""))</f>
        <v/>
      </c>
      <c r="IF33" s="108" t="str">
        <f>IF(IJ33="","",IF(ISERROR(MID(IJ33,FIND("male,",IJ33)+6,(FIND(")",IJ33)-(FIND("male,",IJ33)+6))))=TRUE,"missing/error",MID(IJ33,FIND("male,",IJ33)+6,(FIND(")",IJ33)-(FIND("male,",IJ33)+6)))))</f>
        <v/>
      </c>
      <c r="IG33" s="109" t="str">
        <f>IF(IC33="","",(MID(IC33,(SEARCH("^^",SUBSTITUTE(IC33," ","^^",LEN(IC33)-LEN(SUBSTITUTE(IC33," ","")))))+1,99)&amp;"_"&amp;LEFT(IC33,FIND(" ",IC33)-1)&amp;"_"&amp;ID33))</f>
        <v/>
      </c>
      <c r="II33" s="101"/>
      <c r="IJ33" s="101"/>
      <c r="IK33" s="102" t="str">
        <f>IF(IO33="","",IK$3)</f>
        <v/>
      </c>
      <c r="IL33" s="103" t="str">
        <f>IF(IO33="","",IK$1)</f>
        <v/>
      </c>
      <c r="IM33" s="104" t="str">
        <f>IF(IO33="","",IK$2)</f>
        <v/>
      </c>
      <c r="IN33" s="104" t="str">
        <f>IF(IO33="","",IK$3)</f>
        <v/>
      </c>
      <c r="IO33" s="105" t="str">
        <f>IF(IV33="","",IF(ISNUMBER(SEARCH(":",IV33)),MID(IV33,FIND(":",IV33)+2,FIND("(",IV33)-FIND(":",IV33)-3),LEFT(IV33,FIND("(",IV33)-2)))</f>
        <v/>
      </c>
      <c r="IP33" s="106" t="str">
        <f>IF(IV33="","",MID(IV33,FIND("(",IV33)+1,4))</f>
        <v/>
      </c>
      <c r="IQ33" s="107" t="str">
        <f>IF(ISNUMBER(SEARCH("*female*",IV33)),"female",IF(ISNUMBER(SEARCH("*male*",IV33)),"male",""))</f>
        <v/>
      </c>
      <c r="IR33" s="108" t="str">
        <f>IF(IV33="","",IF(ISERROR(MID(IV33,FIND("male,",IV33)+6,(FIND(")",IV33)-(FIND("male,",IV33)+6))))=TRUE,"missing/error",MID(IV33,FIND("male,",IV33)+6,(FIND(")",IV33)-(FIND("male,",IV33)+6)))))</f>
        <v/>
      </c>
      <c r="IS33" s="109" t="str">
        <f>IF(IO33="","",(MID(IO33,(SEARCH("^^",SUBSTITUTE(IO33," ","^^",LEN(IO33)-LEN(SUBSTITUTE(IO33," ","")))))+1,99)&amp;"_"&amp;LEFT(IO33,FIND(" ",IO33)-1)&amp;"_"&amp;IP33))</f>
        <v/>
      </c>
      <c r="IU33" s="101"/>
      <c r="IV33" s="101"/>
      <c r="IW33" s="102" t="str">
        <f>IF(JA33="","",IW$3)</f>
        <v/>
      </c>
      <c r="IX33" s="103" t="str">
        <f>IF(JA33="","",IW$1)</f>
        <v/>
      </c>
      <c r="IY33" s="104" t="str">
        <f>IF(JA33="","",IW$2)</f>
        <v/>
      </c>
      <c r="IZ33" s="104" t="str">
        <f>IF(JA33="","",IW$3)</f>
        <v/>
      </c>
      <c r="JA33" s="105" t="str">
        <f>IF(JH33="","",IF(ISNUMBER(SEARCH(":",JH33)),MID(JH33,FIND(":",JH33)+2,FIND("(",JH33)-FIND(":",JH33)-3),LEFT(JH33,FIND("(",JH33)-2)))</f>
        <v/>
      </c>
      <c r="JB33" s="106" t="str">
        <f>IF(JH33="","",MID(JH33,FIND("(",JH33)+1,4))</f>
        <v/>
      </c>
      <c r="JC33" s="107" t="str">
        <f>IF(ISNUMBER(SEARCH("*female*",JH33)),"female",IF(ISNUMBER(SEARCH("*male*",JH33)),"male",""))</f>
        <v/>
      </c>
      <c r="JD33" s="108" t="str">
        <f>IF(JH33="","",IF(ISERROR(MID(JH33,FIND("male,",JH33)+6,(FIND(")",JH33)-(FIND("male,",JH33)+6))))=TRUE,"missing/error",MID(JH33,FIND("male,",JH33)+6,(FIND(")",JH33)-(FIND("male,",JH33)+6)))))</f>
        <v/>
      </c>
      <c r="JE33" s="109" t="str">
        <f>IF(JA33="","",(MID(JA33,(SEARCH("^^",SUBSTITUTE(JA33," ","^^",LEN(JA33)-LEN(SUBSTITUTE(JA33," ","")))))+1,99)&amp;"_"&amp;LEFT(JA33,FIND(" ",JA33)-1)&amp;"_"&amp;JB33))</f>
        <v/>
      </c>
      <c r="JG33" s="101"/>
      <c r="JH33" s="101"/>
      <c r="JI33" s="102" t="str">
        <f>IF(JM33="","",JI$3)</f>
        <v/>
      </c>
      <c r="JJ33" s="103" t="str">
        <f>IF(JM33="","",JI$1)</f>
        <v/>
      </c>
      <c r="JK33" s="104" t="str">
        <f>IF(JM33="","",JI$2)</f>
        <v/>
      </c>
      <c r="JL33" s="104" t="str">
        <f>IF(JM33="","",JI$3)</f>
        <v/>
      </c>
      <c r="JM33" s="105" t="str">
        <f>IF(JT33="","",IF(ISNUMBER(SEARCH(":",JT33)),MID(JT33,FIND(":",JT33)+2,FIND("(",JT33)-FIND(":",JT33)-3),LEFT(JT33,FIND("(",JT33)-2)))</f>
        <v/>
      </c>
      <c r="JN33" s="106" t="str">
        <f>IF(JT33="","",MID(JT33,FIND("(",JT33)+1,4))</f>
        <v/>
      </c>
      <c r="JO33" s="107" t="str">
        <f>IF(ISNUMBER(SEARCH("*female*",JT33)),"female",IF(ISNUMBER(SEARCH("*male*",JT33)),"male",""))</f>
        <v/>
      </c>
      <c r="JP33" s="108" t="str">
        <f>IF(JT33="","",IF(ISERROR(MID(JT33,FIND("male,",JT33)+6,(FIND(")",JT33)-(FIND("male,",JT33)+6))))=TRUE,"missing/error",MID(JT33,FIND("male,",JT33)+6,(FIND(")",JT33)-(FIND("male,",JT33)+6)))))</f>
        <v/>
      </c>
      <c r="JQ33" s="109" t="str">
        <f>IF(JM33="","",(MID(JM33,(SEARCH("^^",SUBSTITUTE(JM33," ","^^",LEN(JM33)-LEN(SUBSTITUTE(JM33," ","")))))+1,99)&amp;"_"&amp;LEFT(JM33,FIND(" ",JM33)-1)&amp;"_"&amp;JN33))</f>
        <v/>
      </c>
      <c r="JS33" s="101"/>
      <c r="JT33" s="101"/>
      <c r="JU33" s="102" t="str">
        <f>IF(JY33="","",JU$3)</f>
        <v/>
      </c>
      <c r="JV33" s="103" t="str">
        <f>IF(JY33="","",JU$1)</f>
        <v/>
      </c>
      <c r="JW33" s="104" t="str">
        <f>IF(JY33="","",JU$2)</f>
        <v/>
      </c>
      <c r="JX33" s="104" t="str">
        <f>IF(JY33="","",JU$3)</f>
        <v/>
      </c>
      <c r="JY33" s="105" t="str">
        <f>IF(KF33="","",IF(ISNUMBER(SEARCH(":",KF33)),MID(KF33,FIND(":",KF33)+2,FIND("(",KF33)-FIND(":",KF33)-3),LEFT(KF33,FIND("(",KF33)-2)))</f>
        <v/>
      </c>
      <c r="JZ33" s="106" t="str">
        <f>IF(KF33="","",MID(KF33,FIND("(",KF33)+1,4))</f>
        <v/>
      </c>
      <c r="KA33" s="107" t="str">
        <f>IF(ISNUMBER(SEARCH("*female*",KF33)),"female",IF(ISNUMBER(SEARCH("*male*",KF33)),"male",""))</f>
        <v/>
      </c>
      <c r="KB33" s="108" t="str">
        <f>IF(KF33="","",IF(ISERROR(MID(KF33,FIND("male,",KF33)+6,(FIND(")",KF33)-(FIND("male,",KF33)+6))))=TRUE,"missing/error",MID(KF33,FIND("male,",KF33)+6,(FIND(")",KF33)-(FIND("male,",KF33)+6)))))</f>
        <v/>
      </c>
      <c r="KC33" s="109" t="str">
        <f>IF(JY33="","",(MID(JY33,(SEARCH("^^",SUBSTITUTE(JY33," ","^^",LEN(JY33)-LEN(SUBSTITUTE(JY33," ","")))))+1,99)&amp;"_"&amp;LEFT(JY33,FIND(" ",JY33)-1)&amp;"_"&amp;JZ33))</f>
        <v/>
      </c>
      <c r="KE33" s="101"/>
      <c r="KF33" s="101"/>
    </row>
    <row r="34" spans="1:292" ht="13.5" customHeight="1">
      <c r="A34" s="20"/>
      <c r="B34" s="101" t="s">
        <v>1192</v>
      </c>
      <c r="C34" s="2" t="s">
        <v>495</v>
      </c>
      <c r="D34" s="154"/>
      <c r="E34" s="102" t="s">
        <v>292</v>
      </c>
      <c r="F34" s="103" t="s">
        <v>292</v>
      </c>
      <c r="G34" s="104"/>
      <c r="H34" s="104" t="s">
        <v>292</v>
      </c>
      <c r="I34" s="105"/>
      <c r="J34" s="106"/>
      <c r="K34" s="107"/>
      <c r="L34" s="108"/>
      <c r="M34" s="109" t="s">
        <v>292</v>
      </c>
      <c r="O34" s="101"/>
      <c r="P34" s="154"/>
      <c r="Q34" s="102" t="s">
        <v>292</v>
      </c>
      <c r="R34" s="103" t="s">
        <v>292</v>
      </c>
      <c r="S34" s="104"/>
      <c r="T34" s="104" t="s">
        <v>292</v>
      </c>
      <c r="U34" s="105"/>
      <c r="V34" s="106"/>
      <c r="W34" s="107"/>
      <c r="X34" s="108"/>
      <c r="Y34" s="109" t="s">
        <v>292</v>
      </c>
      <c r="AA34" s="101"/>
      <c r="AB34" s="101"/>
      <c r="AC34" s="102" t="s">
        <v>292</v>
      </c>
      <c r="AD34" s="103" t="s">
        <v>292</v>
      </c>
      <c r="AE34" s="104"/>
      <c r="AF34" s="104" t="s">
        <v>292</v>
      </c>
      <c r="AG34" s="105"/>
      <c r="AH34" s="106"/>
      <c r="AI34" s="107"/>
      <c r="AJ34" s="108"/>
      <c r="AK34" s="109" t="s">
        <v>292</v>
      </c>
      <c r="AM34" s="101"/>
      <c r="AN34" s="101"/>
      <c r="AO34" s="102" t="s">
        <v>292</v>
      </c>
      <c r="AP34" s="103" t="s">
        <v>292</v>
      </c>
      <c r="AQ34" s="104"/>
      <c r="AR34" s="104"/>
      <c r="AS34" s="105"/>
      <c r="AT34" s="106"/>
      <c r="AU34" s="107"/>
      <c r="AV34" s="108"/>
      <c r="AW34" s="109" t="s">
        <v>292</v>
      </c>
      <c r="AY34" s="101"/>
      <c r="AZ34" s="101"/>
      <c r="BA34" s="102">
        <v>37987</v>
      </c>
      <c r="BB34" s="103" t="s">
        <v>425</v>
      </c>
      <c r="BC34" s="104">
        <v>37768</v>
      </c>
      <c r="BD34" s="104">
        <v>38905</v>
      </c>
      <c r="BE34" s="105" t="s">
        <v>491</v>
      </c>
      <c r="BF34" s="106">
        <v>1949</v>
      </c>
      <c r="BG34" s="107" t="s">
        <v>440</v>
      </c>
      <c r="BH34" s="108" t="s">
        <v>297</v>
      </c>
      <c r="BI34" s="109" t="s">
        <v>492</v>
      </c>
      <c r="BK34" s="101"/>
      <c r="BL34" s="101"/>
      <c r="BM34" s="102">
        <v>39083</v>
      </c>
      <c r="BN34" s="103" t="s">
        <v>426</v>
      </c>
      <c r="BO34" s="104">
        <v>38905</v>
      </c>
      <c r="BP34" s="104">
        <v>39135</v>
      </c>
      <c r="BQ34" s="105" t="s">
        <v>496</v>
      </c>
      <c r="BR34" s="106">
        <v>1952</v>
      </c>
      <c r="BS34" s="107" t="s">
        <v>440</v>
      </c>
      <c r="BT34" s="108" t="s">
        <v>301</v>
      </c>
      <c r="BU34" s="109" t="s">
        <v>497</v>
      </c>
      <c r="BW34" s="101"/>
      <c r="BX34" s="101"/>
      <c r="BY34" s="102">
        <v>40465</v>
      </c>
      <c r="BZ34" s="103" t="s">
        <v>427</v>
      </c>
      <c r="CA34" s="104">
        <v>39135</v>
      </c>
      <c r="CB34" s="104">
        <v>40465</v>
      </c>
      <c r="CC34" s="105" t="s">
        <v>498</v>
      </c>
      <c r="CD34" s="106">
        <v>1957</v>
      </c>
      <c r="CE34" s="107" t="s">
        <v>457</v>
      </c>
      <c r="CF34" s="108" t="s">
        <v>297</v>
      </c>
      <c r="CG34" s="109" t="s">
        <v>499</v>
      </c>
      <c r="CI34" s="101"/>
      <c r="CJ34" s="101"/>
      <c r="CK34" s="102" t="s">
        <v>292</v>
      </c>
      <c r="CL34" s="103" t="s">
        <v>292</v>
      </c>
      <c r="CM34" s="104" t="s">
        <v>292</v>
      </c>
      <c r="CN34" s="104" t="s">
        <v>292</v>
      </c>
      <c r="CO34" s="105" t="s">
        <v>292</v>
      </c>
      <c r="CP34" s="106" t="s">
        <v>292</v>
      </c>
      <c r="CQ34" s="107" t="s">
        <v>292</v>
      </c>
      <c r="CR34" s="108" t="s">
        <v>292</v>
      </c>
      <c r="CS34" s="109" t="s">
        <v>292</v>
      </c>
      <c r="CT34" s="2" t="s">
        <v>292</v>
      </c>
      <c r="CU34" s="101"/>
      <c r="CV34" s="101"/>
      <c r="CW34" s="102" t="s">
        <v>292</v>
      </c>
      <c r="CX34" s="103" t="s">
        <v>292</v>
      </c>
      <c r="CY34" s="104" t="s">
        <v>292</v>
      </c>
      <c r="CZ34" s="104" t="s">
        <v>292</v>
      </c>
      <c r="DA34" s="105" t="s">
        <v>292</v>
      </c>
      <c r="DB34" s="106" t="s">
        <v>292</v>
      </c>
      <c r="DC34" s="107" t="s">
        <v>292</v>
      </c>
      <c r="DD34" s="108" t="s">
        <v>292</v>
      </c>
      <c r="DE34" s="109" t="s">
        <v>292</v>
      </c>
      <c r="DF34" s="2" t="s">
        <v>292</v>
      </c>
      <c r="DG34" s="101"/>
      <c r="DH34" s="101"/>
      <c r="DI34" s="102">
        <f>IF(DM34="","",DI$3)</f>
        <v>44571</v>
      </c>
      <c r="DJ34" s="103" t="str">
        <f>IF(DM34="","",DI$1)</f>
        <v>Rutte III</v>
      </c>
      <c r="DK34" s="104">
        <f>IF(DM34="","",DI$2)</f>
        <v>43034</v>
      </c>
      <c r="DL34" s="104">
        <f>IF(DM34="","",DI$3)</f>
        <v>44571</v>
      </c>
      <c r="DM34" s="105" t="str">
        <f>IF(DT34="","",IF(ISNUMBER(SEARCH(":",DT34)),MID(DT34,FIND(":",DT34)+2,FIND("(",DT34)-FIND(":",DT34)-3),LEFT(DT34,FIND("(",DT34)-2)))</f>
        <v>Carola Schouten</v>
      </c>
      <c r="DN34" s="106" t="str">
        <f>IF(DT34="","",MID(DT34,FIND("(",DT34)+1,4))</f>
        <v>1977</v>
      </c>
      <c r="DO34" s="107" t="str">
        <f>IF(ISNUMBER(SEARCH("*female*",DT34)),"female",IF(ISNUMBER(SEARCH("*male*",DT34)),"male",""))</f>
        <v>female</v>
      </c>
      <c r="DP34" s="108" t="str">
        <f>IF(DT34="","",IF(ISERROR(MID(DT34,FIND("male,",DT34)+6,(FIND(")",DT34)-(FIND("male,",DT34)+6))))=TRUE,"missing/error",MID(DT34,FIND("male,",DT34)+6,(FIND(")",DT34)-(FIND("male,",DT34)+6)))))</f>
        <v>nl_cu01</v>
      </c>
      <c r="DQ34" s="109" t="str">
        <f>IF(DM34="","",(MID(DM34,(SEARCH("^^",SUBSTITUTE(DM34," ","^^",LEN(DM34)-LEN(SUBSTITUTE(DM34," ","")))))+1,99)&amp;"_"&amp;LEFT(DM34,FIND(" ",DM34)-1)&amp;"_"&amp;DN34))</f>
        <v>Schouten_Carola_1977</v>
      </c>
      <c r="DS34" s="101"/>
      <c r="DT34" s="101" t="s">
        <v>1055</v>
      </c>
      <c r="DU34" s="102">
        <f>IF(DY34="","",DU$3)</f>
        <v>44926</v>
      </c>
      <c r="DV34" s="103" t="str">
        <f>IF(DY34="","",DU$1)</f>
        <v>Rutte IV</v>
      </c>
      <c r="DW34" s="104">
        <f>IF(DY34="","",DU$2)</f>
        <v>44571</v>
      </c>
      <c r="DX34" s="104">
        <v>44809</v>
      </c>
      <c r="DY34" s="105" t="str">
        <f>IF(EF34="","",IF(ISNUMBER(SEARCH(":",EF34)),MID(EF34,FIND(":",EF34)+2,FIND("(",EF34)-FIND(":",EF34)-3),LEFT(EF34,FIND("(",EF34)-2)))</f>
        <v>Henk Staghouwer</v>
      </c>
      <c r="DZ34" s="106" t="str">
        <f>IF(EF34="","",MID(EF34,FIND("(",EF34)+1,4))</f>
        <v>1962</v>
      </c>
      <c r="EA34" s="107" t="str">
        <f>IF(ISNUMBER(SEARCH("*female*",EF34)),"female",IF(ISNUMBER(SEARCH("*male*",EF34)),"male",""))</f>
        <v>male</v>
      </c>
      <c r="EB34" s="108" t="str">
        <f>IF(EF34="","",IF(ISERROR(MID(EF34,FIND("male,",EF34)+6,(FIND(")",EF34)-(FIND("male,",EF34)+6))))=TRUE,"missing/error",MID(EF34,FIND("male,",EF34)+6,(FIND(")",EF34)-(FIND("male,",EF34)+6)))))</f>
        <v>nl_cu01</v>
      </c>
      <c r="EC34" s="109" t="str">
        <f>IF(DY34="","",(MID(DY34,(SEARCH("^^",SUBSTITUTE(DY34," ","^^",LEN(DY34)-LEN(SUBSTITUTE(DY34," ","")))))+1,99)&amp;"_"&amp;LEFT(DY34,FIND(" ",DY34)-1)&amp;"_"&amp;DZ34))</f>
        <v>Staghouwer_Henk_1962</v>
      </c>
      <c r="EE34" s="101"/>
      <c r="EF34" s="101" t="s">
        <v>1169</v>
      </c>
      <c r="EG34" s="102" t="str">
        <f>IF(EK34="","",EG$3)</f>
        <v/>
      </c>
      <c r="EH34" s="103" t="str">
        <f>IF(EK34="","",EG$1)</f>
        <v/>
      </c>
      <c r="EI34" s="104" t="str">
        <f>IF(EK34="","",EG$2)</f>
        <v/>
      </c>
      <c r="EJ34" s="104" t="str">
        <f>IF(EK34="","",EG$3)</f>
        <v/>
      </c>
      <c r="EK34" s="105" t="str">
        <f>IF(ER34="","",IF(ISNUMBER(SEARCH(":",ER34)),MID(ER34,FIND(":",ER34)+2,FIND("(",ER34)-FIND(":",ER34)-3),LEFT(ER34,FIND("(",ER34)-2)))</f>
        <v/>
      </c>
      <c r="EL34" s="106" t="str">
        <f>IF(ER34="","",MID(ER34,FIND("(",ER34)+1,4))</f>
        <v/>
      </c>
      <c r="EM34" s="107" t="str">
        <f>IF(ISNUMBER(SEARCH("*female*",ER34)),"female",IF(ISNUMBER(SEARCH("*male*",ER34)),"male",""))</f>
        <v/>
      </c>
      <c r="EN34" s="108" t="str">
        <f>IF(ER34="","",IF(ISERROR(MID(ER34,FIND("male,",ER34)+6,(FIND(")",ER34)-(FIND("male,",ER34)+6))))=TRUE,"missing/error",MID(ER34,FIND("male,",ER34)+6,(FIND(")",ER34)-(FIND("male,",ER34)+6)))))</f>
        <v/>
      </c>
      <c r="EO34" s="109" t="str">
        <f>IF(EK34="","",(MID(EK34,(SEARCH("^^",SUBSTITUTE(EK34," ","^^",LEN(EK34)-LEN(SUBSTITUTE(EK34," ","")))))+1,99)&amp;"_"&amp;LEFT(EK34,FIND(" ",EK34)-1)&amp;"_"&amp;EL34))</f>
        <v/>
      </c>
      <c r="EQ34" s="101"/>
      <c r="ER34" s="101"/>
      <c r="ES34" s="102" t="str">
        <f>IF(EW34="","",ES$3)</f>
        <v/>
      </c>
      <c r="ET34" s="103" t="str">
        <f>IF(EW34="","",ES$1)</f>
        <v/>
      </c>
      <c r="EU34" s="104" t="str">
        <f>IF(EW34="","",ES$2)</f>
        <v/>
      </c>
      <c r="EV34" s="104" t="str">
        <f>IF(EW34="","",ES$3)</f>
        <v/>
      </c>
      <c r="EW34" s="105" t="str">
        <f>IF(FD34="","",IF(ISNUMBER(SEARCH(":",FD34)),MID(FD34,FIND(":",FD34)+2,FIND("(",FD34)-FIND(":",FD34)-3),LEFT(FD34,FIND("(",FD34)-2)))</f>
        <v/>
      </c>
      <c r="EX34" s="106" t="str">
        <f>IF(FD34="","",MID(FD34,FIND("(",FD34)+1,4))</f>
        <v/>
      </c>
      <c r="EY34" s="107" t="str">
        <f>IF(ISNUMBER(SEARCH("*female*",FD34)),"female",IF(ISNUMBER(SEARCH("*male*",FD34)),"male",""))</f>
        <v/>
      </c>
      <c r="EZ34" s="108" t="str">
        <f>IF(FD34="","",IF(ISERROR(MID(FD34,FIND("male,",FD34)+6,(FIND(")",FD34)-(FIND("male,",FD34)+6))))=TRUE,"missing/error",MID(FD34,FIND("male,",FD34)+6,(FIND(")",FD34)-(FIND("male,",FD34)+6)))))</f>
        <v/>
      </c>
      <c r="FA34" s="109" t="str">
        <f>IF(EW34="","",(MID(EW34,(SEARCH("^^",SUBSTITUTE(EW34," ","^^",LEN(EW34)-LEN(SUBSTITUTE(EW34," ","")))))+1,99)&amp;"_"&amp;LEFT(EW34,FIND(" ",EW34)-1)&amp;"_"&amp;EX34))</f>
        <v/>
      </c>
      <c r="FC34" s="101"/>
      <c r="FD34" s="101"/>
      <c r="FE34" s="102" t="str">
        <f>IF(FI34="","",FE$3)</f>
        <v/>
      </c>
      <c r="FF34" s="103" t="str">
        <f>IF(FI34="","",FE$1)</f>
        <v/>
      </c>
      <c r="FG34" s="104" t="str">
        <f>IF(FI34="","",FE$2)</f>
        <v/>
      </c>
      <c r="FH34" s="104" t="str">
        <f>IF(FI34="","",FE$3)</f>
        <v/>
      </c>
      <c r="FI34" s="105" t="str">
        <f>IF(FP34="","",IF(ISNUMBER(SEARCH(":",FP34)),MID(FP34,FIND(":",FP34)+2,FIND("(",FP34)-FIND(":",FP34)-3),LEFT(FP34,FIND("(",FP34)-2)))</f>
        <v/>
      </c>
      <c r="FJ34" s="106" t="str">
        <f>IF(FP34="","",MID(FP34,FIND("(",FP34)+1,4))</f>
        <v/>
      </c>
      <c r="FK34" s="107" t="str">
        <f>IF(ISNUMBER(SEARCH("*female*",FP34)),"female",IF(ISNUMBER(SEARCH("*male*",FP34)),"male",""))</f>
        <v/>
      </c>
      <c r="FL34" s="108" t="str">
        <f>IF(FP34="","",IF(ISERROR(MID(FP34,FIND("male,",FP34)+6,(FIND(")",FP34)-(FIND("male,",FP34)+6))))=TRUE,"missing/error",MID(FP34,FIND("male,",FP34)+6,(FIND(")",FP34)-(FIND("male,",FP34)+6)))))</f>
        <v/>
      </c>
      <c r="FM34" s="109" t="str">
        <f>IF(FI34="","",(MID(FI34,(SEARCH("^^",SUBSTITUTE(FI34," ","^^",LEN(FI34)-LEN(SUBSTITUTE(FI34," ","")))))+1,99)&amp;"_"&amp;LEFT(FI34,FIND(" ",FI34)-1)&amp;"_"&amp;FJ34))</f>
        <v/>
      </c>
      <c r="FO34" s="101"/>
      <c r="FP34" s="101"/>
      <c r="FQ34" s="102" t="str">
        <f>IF(FU34="","",#REF!)</f>
        <v/>
      </c>
      <c r="FR34" s="103" t="str">
        <f>IF(FU34="","",FQ$1)</f>
        <v/>
      </c>
      <c r="FS34" s="104" t="str">
        <f>IF(FU34="","",FQ$2)</f>
        <v/>
      </c>
      <c r="FT34" s="104" t="str">
        <f>IF(FU34="","",FQ$3)</f>
        <v/>
      </c>
      <c r="FU34" s="105" t="str">
        <f>IF(GB34="","",IF(ISNUMBER(SEARCH(":",GB34)),MID(GB34,FIND(":",GB34)+2,FIND("(",GB34)-FIND(":",GB34)-3),LEFT(GB34,FIND("(",GB34)-2)))</f>
        <v/>
      </c>
      <c r="FV34" s="106" t="str">
        <f>IF(GB34="","",MID(GB34,FIND("(",GB34)+1,4))</f>
        <v/>
      </c>
      <c r="FW34" s="107" t="str">
        <f>IF(ISNUMBER(SEARCH("*female*",GB34)),"female",IF(ISNUMBER(SEARCH("*male*",GB34)),"male",""))</f>
        <v/>
      </c>
      <c r="FX34" s="108" t="str">
        <f>IF(GB34="","",IF(ISERROR(MID(GB34,FIND("male,",GB34)+6,(FIND(")",GB34)-(FIND("male,",GB34)+6))))=TRUE,"missing/error",MID(GB34,FIND("male,",GB34)+6,(FIND(")",GB34)-(FIND("male,",GB34)+6)))))</f>
        <v/>
      </c>
      <c r="FY34" s="109" t="str">
        <f>IF(FU34="","",(MID(FU34,(SEARCH("^^",SUBSTITUTE(FU34," ","^^",LEN(FU34)-LEN(SUBSTITUTE(FU34," ","")))))+1,99)&amp;"_"&amp;LEFT(FU34,FIND(" ",FU34)-1)&amp;"_"&amp;FV34))</f>
        <v/>
      </c>
      <c r="GA34" s="101"/>
      <c r="GB34" s="101"/>
      <c r="GC34" s="102" t="str">
        <f>IF(GG34="","",GC$3)</f>
        <v/>
      </c>
      <c r="GD34" s="103" t="str">
        <f>IF(GG34="","",GC$1)</f>
        <v/>
      </c>
      <c r="GE34" s="104" t="str">
        <f>IF(GG34="","",GC$2)</f>
        <v/>
      </c>
      <c r="GF34" s="104" t="str">
        <f>IF(GG34="","",GC$3)</f>
        <v/>
      </c>
      <c r="GG34" s="105" t="str">
        <f>IF(GN34="","",IF(ISNUMBER(SEARCH(":",GN34)),MID(GN34,FIND(":",GN34)+2,FIND("(",GN34)-FIND(":",GN34)-3),LEFT(GN34,FIND("(",GN34)-2)))</f>
        <v/>
      </c>
      <c r="GH34" s="106" t="str">
        <f>IF(GN34="","",MID(GN34,FIND("(",GN34)+1,4))</f>
        <v/>
      </c>
      <c r="GI34" s="107" t="str">
        <f>IF(ISNUMBER(SEARCH("*female*",GN34)),"female",IF(ISNUMBER(SEARCH("*male*",GN34)),"male",""))</f>
        <v/>
      </c>
      <c r="GJ34" s="108" t="str">
        <f>IF(GN34="","",IF(ISERROR(MID(GN34,FIND("male,",GN34)+6,(FIND(")",GN34)-(FIND("male,",GN34)+6))))=TRUE,"missing/error",MID(GN34,FIND("male,",GN34)+6,(FIND(")",GN34)-(FIND("male,",GN34)+6)))))</f>
        <v/>
      </c>
      <c r="GK34" s="109" t="str">
        <f>IF(GG34="","",(MID(GG34,(SEARCH("^^",SUBSTITUTE(GG34," ","^^",LEN(GG34)-LEN(SUBSTITUTE(GG34," ","")))))+1,99)&amp;"_"&amp;LEFT(GG34,FIND(" ",GG34)-1)&amp;"_"&amp;GH34))</f>
        <v/>
      </c>
      <c r="GM34" s="101"/>
      <c r="GN34" s="101" t="s">
        <v>292</v>
      </c>
      <c r="GO34" s="102" t="str">
        <f>IF(GS34="","",GO$3)</f>
        <v/>
      </c>
      <c r="GP34" s="103" t="str">
        <f>IF(GS34="","",GO$1)</f>
        <v/>
      </c>
      <c r="GQ34" s="104" t="str">
        <f>IF(GS34="","",GO$2)</f>
        <v/>
      </c>
      <c r="GR34" s="104" t="str">
        <f>IF(GS34="","",GO$3)</f>
        <v/>
      </c>
      <c r="GS34" s="105" t="str">
        <f>IF(GZ34="","",IF(ISNUMBER(SEARCH(":",GZ34)),MID(GZ34,FIND(":",GZ34)+2,FIND("(",GZ34)-FIND(":",GZ34)-3),LEFT(GZ34,FIND("(",GZ34)-2)))</f>
        <v/>
      </c>
      <c r="GT34" s="106" t="str">
        <f>IF(GZ34="","",MID(GZ34,FIND("(",GZ34)+1,4))</f>
        <v/>
      </c>
      <c r="GU34" s="107" t="str">
        <f>IF(ISNUMBER(SEARCH("*female*",GZ34)),"female",IF(ISNUMBER(SEARCH("*male*",GZ34)),"male",""))</f>
        <v/>
      </c>
      <c r="GV34" s="108" t="str">
        <f>IF(GZ34="","",IF(ISERROR(MID(GZ34,FIND("male,",GZ34)+6,(FIND(")",GZ34)-(FIND("male,",GZ34)+6))))=TRUE,"missing/error",MID(GZ34,FIND("male,",GZ34)+6,(FIND(")",GZ34)-(FIND("male,",GZ34)+6)))))</f>
        <v/>
      </c>
      <c r="GW34" s="109" t="str">
        <f>IF(GS34="","",(MID(GS34,(SEARCH("^^",SUBSTITUTE(GS34," ","^^",LEN(GS34)-LEN(SUBSTITUTE(GS34," ","")))))+1,99)&amp;"_"&amp;LEFT(GS34,FIND(" ",GS34)-1)&amp;"_"&amp;GT34))</f>
        <v/>
      </c>
      <c r="GY34" s="101"/>
      <c r="GZ34" s="101"/>
      <c r="HA34" s="102" t="str">
        <f>IF(HE34="","",HA$3)</f>
        <v/>
      </c>
      <c r="HB34" s="103" t="str">
        <f>IF(HE34="","",HA$1)</f>
        <v/>
      </c>
      <c r="HC34" s="104" t="str">
        <f>IF(HE34="","",HA$2)</f>
        <v/>
      </c>
      <c r="HD34" s="104" t="str">
        <f>IF(HE34="","",HA$3)</f>
        <v/>
      </c>
      <c r="HE34" s="105" t="str">
        <f>IF(HL34="","",IF(ISNUMBER(SEARCH(":",HL34)),MID(HL34,FIND(":",HL34)+2,FIND("(",HL34)-FIND(":",HL34)-3),LEFT(HL34,FIND("(",HL34)-2)))</f>
        <v/>
      </c>
      <c r="HF34" s="106" t="str">
        <f>IF(HL34="","",MID(HL34,FIND("(",HL34)+1,4))</f>
        <v/>
      </c>
      <c r="HG34" s="107" t="str">
        <f>IF(ISNUMBER(SEARCH("*female*",HL34)),"female",IF(ISNUMBER(SEARCH("*male*",HL34)),"male",""))</f>
        <v/>
      </c>
      <c r="HH34" s="108" t="str">
        <f>IF(HL34="","",IF(ISERROR(MID(HL34,FIND("male,",HL34)+6,(FIND(")",HL34)-(FIND("male,",HL34)+6))))=TRUE,"missing/error",MID(HL34,FIND("male,",HL34)+6,(FIND(")",HL34)-(FIND("male,",HL34)+6)))))</f>
        <v/>
      </c>
      <c r="HI34" s="109" t="str">
        <f>IF(HE34="","",(MID(HE34,(SEARCH("^^",SUBSTITUTE(HE34," ","^^",LEN(HE34)-LEN(SUBSTITUTE(HE34," ","")))))+1,99)&amp;"_"&amp;LEFT(HE34,FIND(" ",HE34)-1)&amp;"_"&amp;HF34))</f>
        <v/>
      </c>
      <c r="HK34" s="101"/>
      <c r="HL34" s="101" t="s">
        <v>292</v>
      </c>
      <c r="HM34" s="102" t="str">
        <f>IF(HQ34="","",HM$3)</f>
        <v/>
      </c>
      <c r="HN34" s="103" t="str">
        <f>IF(HQ34="","",HM$1)</f>
        <v/>
      </c>
      <c r="HO34" s="104" t="str">
        <f>IF(HQ34="","",HM$2)</f>
        <v/>
      </c>
      <c r="HP34" s="104" t="str">
        <f>IF(HQ34="","",HM$3)</f>
        <v/>
      </c>
      <c r="HQ34" s="105" t="str">
        <f>IF(HX34="","",IF(ISNUMBER(SEARCH(":",HX34)),MID(HX34,FIND(":",HX34)+2,FIND("(",HX34)-FIND(":",HX34)-3),LEFT(HX34,FIND("(",HX34)-2)))</f>
        <v/>
      </c>
      <c r="HR34" s="106" t="str">
        <f>IF(HX34="","",MID(HX34,FIND("(",HX34)+1,4))</f>
        <v/>
      </c>
      <c r="HS34" s="107" t="str">
        <f>IF(ISNUMBER(SEARCH("*female*",HX34)),"female",IF(ISNUMBER(SEARCH("*male*",HX34)),"male",""))</f>
        <v/>
      </c>
      <c r="HT34" s="108" t="str">
        <f>IF(HX34="","",IF(ISERROR(MID(HX34,FIND("male,",HX34)+6,(FIND(")",HX34)-(FIND("male,",HX34)+6))))=TRUE,"missing/error",MID(HX34,FIND("male,",HX34)+6,(FIND(")",HX34)-(FIND("male,",HX34)+6)))))</f>
        <v/>
      </c>
      <c r="HU34" s="109" t="str">
        <f>IF(HQ34="","",(MID(HQ34,(SEARCH("^^",SUBSTITUTE(HQ34," ","^^",LEN(HQ34)-LEN(SUBSTITUTE(HQ34," ","")))))+1,99)&amp;"_"&amp;LEFT(HQ34,FIND(" ",HQ34)-1)&amp;"_"&amp;HR34))</f>
        <v/>
      </c>
      <c r="HW34" s="101"/>
      <c r="HX34" s="101"/>
      <c r="HY34" s="102" t="str">
        <f>IF(IC34="","",HY$3)</f>
        <v/>
      </c>
      <c r="HZ34" s="103" t="str">
        <f>IF(IC34="","",HY$1)</f>
        <v/>
      </c>
      <c r="IA34" s="104" t="str">
        <f>IF(IC34="","",HY$2)</f>
        <v/>
      </c>
      <c r="IB34" s="104" t="str">
        <f>IF(IC34="","",HY$3)</f>
        <v/>
      </c>
      <c r="IC34" s="105" t="str">
        <f>IF(IJ34="","",IF(ISNUMBER(SEARCH(":",IJ34)),MID(IJ34,FIND(":",IJ34)+2,FIND("(",IJ34)-FIND(":",IJ34)-3),LEFT(IJ34,FIND("(",IJ34)-2)))</f>
        <v/>
      </c>
      <c r="ID34" s="106" t="str">
        <f>IF(IJ34="","",MID(IJ34,FIND("(",IJ34)+1,4))</f>
        <v/>
      </c>
      <c r="IE34" s="107" t="str">
        <f>IF(ISNUMBER(SEARCH("*female*",IJ34)),"female",IF(ISNUMBER(SEARCH("*male*",IJ34)),"male",""))</f>
        <v/>
      </c>
      <c r="IF34" s="108" t="str">
        <f>IF(IJ34="","",IF(ISERROR(MID(IJ34,FIND("male,",IJ34)+6,(FIND(")",IJ34)-(FIND("male,",IJ34)+6))))=TRUE,"missing/error",MID(IJ34,FIND("male,",IJ34)+6,(FIND(")",IJ34)-(FIND("male,",IJ34)+6)))))</f>
        <v/>
      </c>
      <c r="IG34" s="109" t="str">
        <f>IF(IC34="","",(MID(IC34,(SEARCH("^^",SUBSTITUTE(IC34," ","^^",LEN(IC34)-LEN(SUBSTITUTE(IC34," ","")))))+1,99)&amp;"_"&amp;LEFT(IC34,FIND(" ",IC34)-1)&amp;"_"&amp;ID34))</f>
        <v/>
      </c>
      <c r="II34" s="101"/>
      <c r="IJ34" s="101"/>
      <c r="IK34" s="102" t="str">
        <f>IF(IO34="","",IK$3)</f>
        <v/>
      </c>
      <c r="IL34" s="103" t="str">
        <f>IF(IO34="","",IK$1)</f>
        <v/>
      </c>
      <c r="IM34" s="104" t="str">
        <f>IF(IO34="","",IK$2)</f>
        <v/>
      </c>
      <c r="IN34" s="104" t="str">
        <f>IF(IO34="","",IK$3)</f>
        <v/>
      </c>
      <c r="IO34" s="105" t="str">
        <f>IF(IV34="","",IF(ISNUMBER(SEARCH(":",IV34)),MID(IV34,FIND(":",IV34)+2,FIND("(",IV34)-FIND(":",IV34)-3),LEFT(IV34,FIND("(",IV34)-2)))</f>
        <v/>
      </c>
      <c r="IP34" s="106" t="str">
        <f>IF(IV34="","",MID(IV34,FIND("(",IV34)+1,4))</f>
        <v/>
      </c>
      <c r="IQ34" s="107" t="str">
        <f>IF(ISNUMBER(SEARCH("*female*",IV34)),"female",IF(ISNUMBER(SEARCH("*male*",IV34)),"male",""))</f>
        <v/>
      </c>
      <c r="IR34" s="108" t="str">
        <f>IF(IV34="","",IF(ISERROR(MID(IV34,FIND("male,",IV34)+6,(FIND(")",IV34)-(FIND("male,",IV34)+6))))=TRUE,"missing/error",MID(IV34,FIND("male,",IV34)+6,(FIND(")",IV34)-(FIND("male,",IV34)+6)))))</f>
        <v/>
      </c>
      <c r="IS34" s="109" t="str">
        <f>IF(IO34="","",(MID(IO34,(SEARCH("^^",SUBSTITUTE(IO34," ","^^",LEN(IO34)-LEN(SUBSTITUTE(IO34," ","")))))+1,99)&amp;"_"&amp;LEFT(IO34,FIND(" ",IO34)-1)&amp;"_"&amp;IP34))</f>
        <v/>
      </c>
      <c r="IU34" s="101"/>
      <c r="IV34" s="101"/>
      <c r="IW34" s="102" t="str">
        <f>IF(JA34="","",IW$3)</f>
        <v/>
      </c>
      <c r="IX34" s="103" t="str">
        <f>IF(JA34="","",IW$1)</f>
        <v/>
      </c>
      <c r="IY34" s="104" t="str">
        <f>IF(JA34="","",IW$2)</f>
        <v/>
      </c>
      <c r="IZ34" s="104" t="str">
        <f>IF(JA34="","",IW$3)</f>
        <v/>
      </c>
      <c r="JA34" s="105" t="str">
        <f>IF(JH34="","",IF(ISNUMBER(SEARCH(":",JH34)),MID(JH34,FIND(":",JH34)+2,FIND("(",JH34)-FIND(":",JH34)-3),LEFT(JH34,FIND("(",JH34)-2)))</f>
        <v/>
      </c>
      <c r="JB34" s="106" t="str">
        <f>IF(JH34="","",MID(JH34,FIND("(",JH34)+1,4))</f>
        <v/>
      </c>
      <c r="JC34" s="107" t="str">
        <f>IF(ISNUMBER(SEARCH("*female*",JH34)),"female",IF(ISNUMBER(SEARCH("*male*",JH34)),"male",""))</f>
        <v/>
      </c>
      <c r="JD34" s="108" t="str">
        <f>IF(JH34="","",IF(ISERROR(MID(JH34,FIND("male,",JH34)+6,(FIND(")",JH34)-(FIND("male,",JH34)+6))))=TRUE,"missing/error",MID(JH34,FIND("male,",JH34)+6,(FIND(")",JH34)-(FIND("male,",JH34)+6)))))</f>
        <v/>
      </c>
      <c r="JE34" s="109" t="str">
        <f>IF(JA34="","",(MID(JA34,(SEARCH("^^",SUBSTITUTE(JA34," ","^^",LEN(JA34)-LEN(SUBSTITUTE(JA34," ","")))))+1,99)&amp;"_"&amp;LEFT(JA34,FIND(" ",JA34)-1)&amp;"_"&amp;JB34))</f>
        <v/>
      </c>
      <c r="JG34" s="101"/>
      <c r="JH34" s="101"/>
      <c r="JI34" s="102" t="str">
        <f>IF(JM34="","",JI$3)</f>
        <v/>
      </c>
      <c r="JJ34" s="103" t="str">
        <f>IF(JM34="","",JI$1)</f>
        <v/>
      </c>
      <c r="JK34" s="104" t="str">
        <f>IF(JM34="","",JI$2)</f>
        <v/>
      </c>
      <c r="JL34" s="104" t="str">
        <f>IF(JM34="","",JI$3)</f>
        <v/>
      </c>
      <c r="JM34" s="105" t="str">
        <f>IF(JT34="","",IF(ISNUMBER(SEARCH(":",JT34)),MID(JT34,FIND(":",JT34)+2,FIND("(",JT34)-FIND(":",JT34)-3),LEFT(JT34,FIND("(",JT34)-2)))</f>
        <v/>
      </c>
      <c r="JN34" s="106" t="str">
        <f>IF(JT34="","",MID(JT34,FIND("(",JT34)+1,4))</f>
        <v/>
      </c>
      <c r="JO34" s="107" t="str">
        <f>IF(ISNUMBER(SEARCH("*female*",JT34)),"female",IF(ISNUMBER(SEARCH("*male*",JT34)),"male",""))</f>
        <v/>
      </c>
      <c r="JP34" s="108" t="str">
        <f>IF(JT34="","",IF(ISERROR(MID(JT34,FIND("male,",JT34)+6,(FIND(")",JT34)-(FIND("male,",JT34)+6))))=TRUE,"missing/error",MID(JT34,FIND("male,",JT34)+6,(FIND(")",JT34)-(FIND("male,",JT34)+6)))))</f>
        <v/>
      </c>
      <c r="JQ34" s="109" t="str">
        <f>IF(JM34="","",(MID(JM34,(SEARCH("^^",SUBSTITUTE(JM34," ","^^",LEN(JM34)-LEN(SUBSTITUTE(JM34," ","")))))+1,99)&amp;"_"&amp;LEFT(JM34,FIND(" ",JM34)-1)&amp;"_"&amp;JN34))</f>
        <v/>
      </c>
      <c r="JS34" s="101"/>
      <c r="JT34" s="101"/>
      <c r="JU34" s="102" t="str">
        <f>IF(JY34="","",JU$3)</f>
        <v/>
      </c>
      <c r="JV34" s="103" t="str">
        <f>IF(JY34="","",JU$1)</f>
        <v/>
      </c>
      <c r="JW34" s="104" t="str">
        <f>IF(JY34="","",JU$2)</f>
        <v/>
      </c>
      <c r="JX34" s="104" t="str">
        <f>IF(JY34="","",JU$3)</f>
        <v/>
      </c>
      <c r="JY34" s="105" t="str">
        <f>IF(KF34="","",IF(ISNUMBER(SEARCH(":",KF34)),MID(KF34,FIND(":",KF34)+2,FIND("(",KF34)-FIND(":",KF34)-3),LEFT(KF34,FIND("(",KF34)-2)))</f>
        <v/>
      </c>
      <c r="JZ34" s="106" t="str">
        <f>IF(KF34="","",MID(KF34,FIND("(",KF34)+1,4))</f>
        <v/>
      </c>
      <c r="KA34" s="107" t="str">
        <f>IF(ISNUMBER(SEARCH("*female*",KF34)),"female",IF(ISNUMBER(SEARCH("*male*",KF34)),"male",""))</f>
        <v/>
      </c>
      <c r="KB34" s="108" t="str">
        <f>IF(KF34="","",IF(ISERROR(MID(KF34,FIND("male,",KF34)+6,(FIND(")",KF34)-(FIND("male,",KF34)+6))))=TRUE,"missing/error",MID(KF34,FIND("male,",KF34)+6,(FIND(")",KF34)-(FIND("male,",KF34)+6)))))</f>
        <v/>
      </c>
      <c r="KC34" s="109" t="str">
        <f>IF(JY34="","",(MID(JY34,(SEARCH("^^",SUBSTITUTE(JY34," ","^^",LEN(JY34)-LEN(SUBSTITUTE(JY34," ","")))))+1,99)&amp;"_"&amp;LEFT(JY34,FIND(" ",JY34)-1)&amp;"_"&amp;JZ34))</f>
        <v/>
      </c>
      <c r="KE34" s="101"/>
      <c r="KF34" s="101"/>
    </row>
    <row r="35" spans="1:292" ht="13.5" customHeight="1">
      <c r="A35" s="20"/>
      <c r="B35" s="101" t="s">
        <v>1192</v>
      </c>
      <c r="C35" s="2" t="s">
        <v>495</v>
      </c>
      <c r="D35" s="154"/>
      <c r="E35" s="102"/>
      <c r="F35" s="103"/>
      <c r="G35" s="104"/>
      <c r="H35" s="104"/>
      <c r="I35" s="105"/>
      <c r="J35" s="106"/>
      <c r="K35" s="107"/>
      <c r="L35" s="108"/>
      <c r="M35" s="109"/>
      <c r="O35" s="101"/>
      <c r="P35" s="154"/>
      <c r="Q35" s="102"/>
      <c r="R35" s="103"/>
      <c r="S35" s="104"/>
      <c r="T35" s="104"/>
      <c r="U35" s="105"/>
      <c r="V35" s="106"/>
      <c r="W35" s="107"/>
      <c r="X35" s="108"/>
      <c r="Y35" s="109"/>
      <c r="AA35" s="101"/>
      <c r="AB35" s="101"/>
      <c r="AC35" s="102"/>
      <c r="AD35" s="103"/>
      <c r="AE35" s="104"/>
      <c r="AF35" s="104"/>
      <c r="AG35" s="105"/>
      <c r="AH35" s="106"/>
      <c r="AI35" s="107"/>
      <c r="AJ35" s="108"/>
      <c r="AK35" s="109"/>
      <c r="AM35" s="101"/>
      <c r="AN35" s="101"/>
      <c r="AO35" s="102"/>
      <c r="AP35" s="103"/>
      <c r="AQ35" s="104"/>
      <c r="AR35" s="104"/>
      <c r="AS35" s="105"/>
      <c r="AT35" s="106"/>
      <c r="AU35" s="107"/>
      <c r="AV35" s="108"/>
      <c r="AW35" s="109"/>
      <c r="AY35" s="101"/>
      <c r="AZ35" s="101"/>
      <c r="BA35" s="102"/>
      <c r="BB35" s="103"/>
      <c r="BC35" s="104"/>
      <c r="BD35" s="104"/>
      <c r="BE35" s="105"/>
      <c r="BF35" s="106"/>
      <c r="BG35" s="107"/>
      <c r="BH35" s="108"/>
      <c r="BI35" s="109"/>
      <c r="BK35" s="101"/>
      <c r="BL35" s="101"/>
      <c r="BM35" s="102"/>
      <c r="BN35" s="103"/>
      <c r="BO35" s="104"/>
      <c r="BP35" s="104"/>
      <c r="BQ35" s="105"/>
      <c r="BR35" s="106"/>
      <c r="BS35" s="107"/>
      <c r="BT35" s="108"/>
      <c r="BU35" s="109"/>
      <c r="BW35" s="101"/>
      <c r="BX35" s="101"/>
      <c r="BY35" s="102"/>
      <c r="BZ35" s="103"/>
      <c r="CA35" s="104"/>
      <c r="CB35" s="104"/>
      <c r="CC35" s="105"/>
      <c r="CD35" s="106"/>
      <c r="CE35" s="107"/>
      <c r="CF35" s="108"/>
      <c r="CG35" s="109"/>
      <c r="CI35" s="101"/>
      <c r="CJ35" s="101"/>
      <c r="CK35" s="102"/>
      <c r="CL35" s="103"/>
      <c r="CM35" s="104"/>
      <c r="CN35" s="104"/>
      <c r="CO35" s="105"/>
      <c r="CP35" s="106"/>
      <c r="CQ35" s="107"/>
      <c r="CR35" s="108"/>
      <c r="CS35" s="109"/>
      <c r="CU35" s="101"/>
      <c r="CV35" s="101"/>
      <c r="CW35" s="102"/>
      <c r="CX35" s="103"/>
      <c r="CY35" s="104"/>
      <c r="CZ35" s="104"/>
      <c r="DA35" s="105"/>
      <c r="DB35" s="106"/>
      <c r="DC35" s="107"/>
      <c r="DD35" s="108"/>
      <c r="DE35" s="109"/>
      <c r="DG35" s="101"/>
      <c r="DH35" s="101"/>
      <c r="DI35" s="102"/>
      <c r="DJ35" s="103"/>
      <c r="DK35" s="104"/>
      <c r="DL35" s="104"/>
      <c r="DM35" s="105"/>
      <c r="DN35" s="106"/>
      <c r="DO35" s="107"/>
      <c r="DP35" s="108"/>
      <c r="DQ35" s="109"/>
      <c r="DS35" s="101"/>
      <c r="DT35" s="101"/>
      <c r="DU35" s="102">
        <f>IF(DY35="","",DU$3)</f>
        <v>44926</v>
      </c>
      <c r="DV35" s="103" t="str">
        <f>IF(DY35="","",DU$1)</f>
        <v>Rutte IV</v>
      </c>
      <c r="DW35" s="104">
        <v>44837</v>
      </c>
      <c r="DX35" s="104">
        <f>IF(DY35="","",DU$3)</f>
        <v>44926</v>
      </c>
      <c r="DY35" s="105" t="str">
        <f>IF(EF35="","",IF(ISNUMBER(SEARCH(":",EF35)),MID(EF35,FIND(":",EF35)+2,FIND("(",EF35)-FIND(":",EF35)-3),LEFT(EF35,FIND("(",EF35)-2)))</f>
        <v>Piet Adema</v>
      </c>
      <c r="DZ35" s="106" t="str">
        <f>IF(EF35="","",MID(EF35,FIND("(",EF35)+1,4))</f>
        <v>1964</v>
      </c>
      <c r="EA35" s="107" t="str">
        <f>IF(ISNUMBER(SEARCH("*female*",EF35)),"female",IF(ISNUMBER(SEARCH("*male*",EF35)),"male",""))</f>
        <v>male</v>
      </c>
      <c r="EB35" s="108" t="str">
        <f>IF(EF35="","",IF(ISERROR(MID(EF35,FIND("male,",EF35)+6,(FIND(")",EF35)-(FIND("male,",EF35)+6))))=TRUE,"missing/error",MID(EF35,FIND("male,",EF35)+6,(FIND(")",EF35)-(FIND("male,",EF35)+6)))))</f>
        <v>nl_cu01</v>
      </c>
      <c r="EC35" s="109" t="str">
        <f>IF(DY35="","",(MID(DY35,(SEARCH("^^",SUBSTITUTE(DY35," ","^^",LEN(DY35)-LEN(SUBSTITUTE(DY35," ","")))))+1,99)&amp;"_"&amp;LEFT(DY35,FIND(" ",DY35)-1)&amp;"_"&amp;DZ35))</f>
        <v>Adema_Piet_1964</v>
      </c>
      <c r="EE35" s="101"/>
      <c r="EF35" s="101" t="s">
        <v>1193</v>
      </c>
      <c r="EG35" s="102"/>
      <c r="EH35" s="103"/>
      <c r="EI35" s="104"/>
      <c r="EJ35" s="104"/>
      <c r="EK35" s="105"/>
      <c r="EL35" s="106"/>
      <c r="EM35" s="107"/>
      <c r="EN35" s="108"/>
      <c r="EO35" s="109"/>
      <c r="EQ35" s="101"/>
      <c r="ER35" s="101"/>
      <c r="ES35" s="102"/>
      <c r="ET35" s="103"/>
      <c r="EU35" s="104"/>
      <c r="EV35" s="104"/>
      <c r="EW35" s="105"/>
      <c r="EX35" s="106"/>
      <c r="EY35" s="107"/>
      <c r="EZ35" s="108"/>
      <c r="FA35" s="109"/>
      <c r="FC35" s="101"/>
      <c r="FD35" s="101"/>
      <c r="FE35" s="102"/>
      <c r="FF35" s="103"/>
      <c r="FG35" s="104"/>
      <c r="FH35" s="104"/>
      <c r="FI35" s="105"/>
      <c r="FJ35" s="106"/>
      <c r="FK35" s="107"/>
      <c r="FL35" s="108"/>
      <c r="FM35" s="109"/>
      <c r="FO35" s="101"/>
      <c r="FP35" s="101"/>
      <c r="FQ35" s="102"/>
      <c r="FR35" s="103"/>
      <c r="FS35" s="104"/>
      <c r="FT35" s="104"/>
      <c r="FU35" s="105"/>
      <c r="FV35" s="106"/>
      <c r="FW35" s="107"/>
      <c r="FX35" s="108"/>
      <c r="FY35" s="109"/>
      <c r="GA35" s="101"/>
      <c r="GB35" s="101"/>
      <c r="GC35" s="102"/>
      <c r="GD35" s="103"/>
      <c r="GE35" s="104"/>
      <c r="GF35" s="104"/>
      <c r="GG35" s="105"/>
      <c r="GH35" s="106"/>
      <c r="GI35" s="107"/>
      <c r="GJ35" s="108"/>
      <c r="GK35" s="109"/>
      <c r="GM35" s="101"/>
      <c r="GN35" s="101"/>
      <c r="GO35" s="102"/>
      <c r="GP35" s="103"/>
      <c r="GQ35" s="104"/>
      <c r="GR35" s="104"/>
      <c r="GS35" s="105"/>
      <c r="GT35" s="106"/>
      <c r="GU35" s="107"/>
      <c r="GV35" s="108"/>
      <c r="GW35" s="109"/>
      <c r="GY35" s="101"/>
      <c r="GZ35" s="101"/>
      <c r="HA35" s="102"/>
      <c r="HB35" s="103"/>
      <c r="HC35" s="104"/>
      <c r="HD35" s="104"/>
      <c r="HE35" s="105"/>
      <c r="HF35" s="106"/>
      <c r="HG35" s="107"/>
      <c r="HH35" s="108"/>
      <c r="HI35" s="109"/>
      <c r="HK35" s="101"/>
      <c r="HL35" s="101"/>
      <c r="HM35" s="102"/>
      <c r="HN35" s="103"/>
      <c r="HO35" s="104"/>
      <c r="HP35" s="104"/>
      <c r="HQ35" s="105"/>
      <c r="HR35" s="106"/>
      <c r="HS35" s="107"/>
      <c r="HT35" s="108"/>
      <c r="HU35" s="109"/>
      <c r="HW35" s="101"/>
      <c r="HX35" s="101"/>
      <c r="HY35" s="102"/>
      <c r="HZ35" s="103"/>
      <c r="IA35" s="104"/>
      <c r="IB35" s="104"/>
      <c r="IC35" s="105"/>
      <c r="ID35" s="106"/>
      <c r="IE35" s="107"/>
      <c r="IF35" s="108"/>
      <c r="IG35" s="109"/>
      <c r="II35" s="101"/>
      <c r="IJ35" s="101"/>
      <c r="IK35" s="102"/>
      <c r="IL35" s="103"/>
      <c r="IM35" s="104"/>
      <c r="IN35" s="104"/>
      <c r="IO35" s="105"/>
      <c r="IP35" s="106"/>
      <c r="IQ35" s="107"/>
      <c r="IR35" s="108"/>
      <c r="IS35" s="109"/>
      <c r="IU35" s="101"/>
      <c r="IV35" s="101"/>
      <c r="IW35" s="102"/>
      <c r="IX35" s="103"/>
      <c r="IY35" s="104"/>
      <c r="IZ35" s="104"/>
      <c r="JA35" s="105"/>
      <c r="JB35" s="106"/>
      <c r="JC35" s="107"/>
      <c r="JD35" s="108"/>
      <c r="JE35" s="109"/>
      <c r="JG35" s="101"/>
      <c r="JH35" s="101"/>
      <c r="JI35" s="102"/>
      <c r="JJ35" s="103"/>
      <c r="JK35" s="104"/>
      <c r="JL35" s="104"/>
      <c r="JM35" s="105"/>
      <c r="JN35" s="106"/>
      <c r="JO35" s="107"/>
      <c r="JP35" s="108"/>
      <c r="JQ35" s="109"/>
      <c r="JS35" s="101"/>
      <c r="JT35" s="101"/>
      <c r="JU35" s="102"/>
      <c r="JV35" s="103"/>
      <c r="JW35" s="104"/>
      <c r="JX35" s="104"/>
      <c r="JY35" s="105"/>
      <c r="JZ35" s="106"/>
      <c r="KA35" s="107"/>
      <c r="KB35" s="108"/>
      <c r="KC35" s="109"/>
      <c r="KE35" s="101"/>
      <c r="KF35" s="101"/>
    </row>
    <row r="36" spans="1:292" ht="13.5" customHeight="1">
      <c r="A36" s="20"/>
      <c r="B36" s="101" t="s">
        <v>483</v>
      </c>
      <c r="C36" s="2" t="s">
        <v>484</v>
      </c>
      <c r="D36" s="154"/>
      <c r="E36" s="102">
        <v>33239</v>
      </c>
      <c r="F36" s="103" t="s">
        <v>421</v>
      </c>
      <c r="G36" s="104">
        <v>32819</v>
      </c>
      <c r="H36" s="104">
        <v>34568</v>
      </c>
      <c r="I36" s="105" t="s">
        <v>485</v>
      </c>
      <c r="J36" s="106">
        <v>1934</v>
      </c>
      <c r="K36" s="107" t="s">
        <v>440</v>
      </c>
      <c r="L36" s="108" t="s">
        <v>297</v>
      </c>
      <c r="M36" s="109" t="s">
        <v>486</v>
      </c>
      <c r="O36" s="101"/>
      <c r="P36" s="154"/>
      <c r="Q36" s="102">
        <v>34699</v>
      </c>
      <c r="R36" s="103" t="s">
        <v>422</v>
      </c>
      <c r="S36" s="104">
        <v>34568</v>
      </c>
      <c r="T36" s="104">
        <v>36010</v>
      </c>
      <c r="U36" s="105" t="s">
        <v>487</v>
      </c>
      <c r="V36" s="106">
        <v>1947</v>
      </c>
      <c r="W36" s="107" t="s">
        <v>440</v>
      </c>
      <c r="X36" s="108" t="s">
        <v>301</v>
      </c>
      <c r="Y36" s="109" t="s">
        <v>488</v>
      </c>
      <c r="AA36" s="101"/>
      <c r="AB36" s="101"/>
      <c r="AC36" s="102">
        <v>36160</v>
      </c>
      <c r="AD36" s="103" t="s">
        <v>423</v>
      </c>
      <c r="AE36" s="104">
        <v>36010</v>
      </c>
      <c r="AF36" s="104">
        <v>36318</v>
      </c>
      <c r="AG36" s="105" t="s">
        <v>489</v>
      </c>
      <c r="AH36" s="106">
        <v>1950</v>
      </c>
      <c r="AI36" s="107" t="s">
        <v>440</v>
      </c>
      <c r="AJ36" s="108" t="s">
        <v>304</v>
      </c>
      <c r="AK36" s="109" t="s">
        <v>490</v>
      </c>
      <c r="AM36" s="101" t="s">
        <v>474</v>
      </c>
      <c r="AN36" s="101"/>
      <c r="AO36" s="102">
        <v>37622</v>
      </c>
      <c r="AP36" s="103" t="s">
        <v>424</v>
      </c>
      <c r="AQ36" s="104">
        <v>37459</v>
      </c>
      <c r="AR36" s="104" t="s">
        <v>428</v>
      </c>
      <c r="AS36" s="105" t="s">
        <v>491</v>
      </c>
      <c r="AT36" s="106">
        <v>1949</v>
      </c>
      <c r="AU36" s="107" t="s">
        <v>440</v>
      </c>
      <c r="AV36" s="108" t="s">
        <v>297</v>
      </c>
      <c r="AW36" s="109" t="s">
        <v>492</v>
      </c>
      <c r="AY36" s="101"/>
      <c r="AZ36" s="101"/>
      <c r="BA36" s="102" t="s">
        <v>292</v>
      </c>
      <c r="BB36" s="103" t="s">
        <v>292</v>
      </c>
      <c r="BC36" s="104"/>
      <c r="BD36" s="104" t="s">
        <v>292</v>
      </c>
      <c r="BE36" s="105"/>
      <c r="BF36" s="106"/>
      <c r="BG36" s="107"/>
      <c r="BH36" s="108"/>
      <c r="BI36" s="109" t="s">
        <v>292</v>
      </c>
      <c r="BK36" s="101"/>
      <c r="BL36" s="101"/>
      <c r="BM36" s="102" t="s">
        <v>292</v>
      </c>
      <c r="BN36" s="103" t="s">
        <v>292</v>
      </c>
      <c r="BO36" s="104"/>
      <c r="BP36" s="104" t="s">
        <v>292</v>
      </c>
      <c r="BQ36" s="105"/>
      <c r="BR36" s="106"/>
      <c r="BS36" s="107"/>
      <c r="BT36" s="108"/>
      <c r="BU36" s="109" t="s">
        <v>292</v>
      </c>
      <c r="BW36" s="101"/>
      <c r="BX36" s="101"/>
      <c r="BY36" s="102" t="s">
        <v>292</v>
      </c>
      <c r="BZ36" s="103" t="s">
        <v>292</v>
      </c>
      <c r="CA36" s="104"/>
      <c r="CB36" s="104" t="s">
        <v>292</v>
      </c>
      <c r="CC36" s="105"/>
      <c r="CD36" s="106"/>
      <c r="CE36" s="107"/>
      <c r="CF36" s="108"/>
      <c r="CG36" s="109" t="s">
        <v>292</v>
      </c>
      <c r="CI36" s="101"/>
      <c r="CJ36" s="101"/>
      <c r="CK36" s="102" t="s">
        <v>292</v>
      </c>
      <c r="CL36" s="103" t="s">
        <v>292</v>
      </c>
      <c r="CM36" s="104" t="s">
        <v>292</v>
      </c>
      <c r="CN36" s="104" t="s">
        <v>292</v>
      </c>
      <c r="CO36" s="105" t="s">
        <v>292</v>
      </c>
      <c r="CP36" s="106" t="s">
        <v>292</v>
      </c>
      <c r="CQ36" s="107" t="s">
        <v>292</v>
      </c>
      <c r="CR36" s="108" t="s">
        <v>292</v>
      </c>
      <c r="CS36" s="109" t="s">
        <v>292</v>
      </c>
      <c r="CT36" s="2" t="s">
        <v>292</v>
      </c>
      <c r="CU36" s="101"/>
      <c r="CV36" s="101"/>
      <c r="CW36" s="102" t="s">
        <v>292</v>
      </c>
      <c r="CX36" s="103" t="s">
        <v>292</v>
      </c>
      <c r="CY36" s="104" t="s">
        <v>292</v>
      </c>
      <c r="CZ36" s="104" t="s">
        <v>292</v>
      </c>
      <c r="DA36" s="105" t="s">
        <v>292</v>
      </c>
      <c r="DB36" s="106" t="s">
        <v>292</v>
      </c>
      <c r="DC36" s="107" t="s">
        <v>292</v>
      </c>
      <c r="DD36" s="108" t="s">
        <v>292</v>
      </c>
      <c r="DE36" s="109" t="s">
        <v>292</v>
      </c>
      <c r="DF36" s="2" t="s">
        <v>292</v>
      </c>
      <c r="DG36" s="101"/>
      <c r="DH36" s="101"/>
      <c r="DI36" s="102" t="str">
        <f>IF(DM36="","",DI$3)</f>
        <v/>
      </c>
      <c r="DJ36" s="103" t="str">
        <f>IF(DM36="","",DI$1)</f>
        <v/>
      </c>
      <c r="DK36" s="104" t="str">
        <f>IF(DM36="","",DI$2)</f>
        <v/>
      </c>
      <c r="DL36" s="104" t="str">
        <f>IF(DM36="","",DI$3)</f>
        <v/>
      </c>
      <c r="DM36" s="105" t="str">
        <f>IF(DT36="","",IF(ISNUMBER(SEARCH(":",DT36)),MID(DT36,FIND(":",DT36)+2,FIND("(",DT36)-FIND(":",DT36)-3),LEFT(DT36,FIND("(",DT36)-2)))</f>
        <v/>
      </c>
      <c r="DN36" s="106" t="str">
        <f>IF(DT36="","",MID(DT36,FIND("(",DT36)+1,4))</f>
        <v/>
      </c>
      <c r="DO36" s="107" t="str">
        <f>IF(ISNUMBER(SEARCH("*female*",DT36)),"female",IF(ISNUMBER(SEARCH("*male*",DT36)),"male",""))</f>
        <v/>
      </c>
      <c r="DP36" s="108" t="str">
        <f>IF(DT36="","",IF(ISERROR(MID(DT36,FIND("male,",DT36)+6,(FIND(")",DT36)-(FIND("male,",DT36)+6))))=TRUE,"missing/error",MID(DT36,FIND("male,",DT36)+6,(FIND(")",DT36)-(FIND("male,",DT36)+6)))))</f>
        <v/>
      </c>
      <c r="DQ36" s="109" t="str">
        <f>IF(DM36="","",(MID(DM36,(SEARCH("^^",SUBSTITUTE(DM36," ","^^",LEN(DM36)-LEN(SUBSTITUTE(DM36," ","")))))+1,99)&amp;"_"&amp;LEFT(DM36,FIND(" ",DM36)-1)&amp;"_"&amp;DN36))</f>
        <v/>
      </c>
      <c r="DS36" s="101"/>
      <c r="DT36" s="101"/>
      <c r="DU36" s="102" t="str">
        <f>IF(DY36="","",DU$3)</f>
        <v/>
      </c>
      <c r="DV36" s="103" t="str">
        <f>IF(DY36="","",DU$1)</f>
        <v/>
      </c>
      <c r="DW36" s="104" t="str">
        <f>IF(DY36="","",DU$2)</f>
        <v/>
      </c>
      <c r="DX36" s="104" t="str">
        <f>IF(DY36="","",DU$3)</f>
        <v/>
      </c>
      <c r="DY36" s="105" t="str">
        <f>IF(EF36="","",IF(ISNUMBER(SEARCH(":",EF36)),MID(EF36,FIND(":",EF36)+2,FIND("(",EF36)-FIND(":",EF36)-3),LEFT(EF36,FIND("(",EF36)-2)))</f>
        <v/>
      </c>
      <c r="DZ36" s="106" t="str">
        <f>IF(EF36="","",MID(EF36,FIND("(",EF36)+1,4))</f>
        <v/>
      </c>
      <c r="EA36" s="107" t="str">
        <f>IF(ISNUMBER(SEARCH("*female*",EF36)),"female",IF(ISNUMBER(SEARCH("*male*",EF36)),"male",""))</f>
        <v/>
      </c>
      <c r="EB36" s="108" t="str">
        <f>IF(EF36="","",IF(ISERROR(MID(EF36,FIND("male,",EF36)+6,(FIND(")",EF36)-(FIND("male,",EF36)+6))))=TRUE,"missing/error",MID(EF36,FIND("male,",EF36)+6,(FIND(")",EF36)-(FIND("male,",EF36)+6)))))</f>
        <v/>
      </c>
      <c r="EC36" s="109" t="str">
        <f>IF(DY36="","",(MID(DY36,(SEARCH("^^",SUBSTITUTE(DY36," ","^^",LEN(DY36)-LEN(SUBSTITUTE(DY36," ","")))))+1,99)&amp;"_"&amp;LEFT(DY36,FIND(" ",DY36)-1)&amp;"_"&amp;DZ36))</f>
        <v/>
      </c>
      <c r="EE36" s="101"/>
      <c r="EF36" s="101"/>
      <c r="EG36" s="102" t="str">
        <f>IF(EK36="","",EG$3)</f>
        <v/>
      </c>
      <c r="EH36" s="103" t="str">
        <f>IF(EK36="","",EG$1)</f>
        <v/>
      </c>
      <c r="EI36" s="104" t="str">
        <f>IF(EK36="","",EG$2)</f>
        <v/>
      </c>
      <c r="EJ36" s="104" t="str">
        <f>IF(EK36="","",EG$3)</f>
        <v/>
      </c>
      <c r="EK36" s="105" t="str">
        <f>IF(ER36="","",IF(ISNUMBER(SEARCH(":",ER36)),MID(ER36,FIND(":",ER36)+2,FIND("(",ER36)-FIND(":",ER36)-3),LEFT(ER36,FIND("(",ER36)-2)))</f>
        <v/>
      </c>
      <c r="EL36" s="106" t="str">
        <f>IF(ER36="","",MID(ER36,FIND("(",ER36)+1,4))</f>
        <v/>
      </c>
      <c r="EM36" s="107" t="str">
        <f>IF(ISNUMBER(SEARCH("*female*",ER36)),"female",IF(ISNUMBER(SEARCH("*male*",ER36)),"male",""))</f>
        <v/>
      </c>
      <c r="EN36" s="108" t="str">
        <f>IF(ER36="","",IF(ISERROR(MID(ER36,FIND("male,",ER36)+6,(FIND(")",ER36)-(FIND("male,",ER36)+6))))=TRUE,"missing/error",MID(ER36,FIND("male,",ER36)+6,(FIND(")",ER36)-(FIND("male,",ER36)+6)))))</f>
        <v/>
      </c>
      <c r="EO36" s="109" t="str">
        <f>IF(EK36="","",(MID(EK36,(SEARCH("^^",SUBSTITUTE(EK36," ","^^",LEN(EK36)-LEN(SUBSTITUTE(EK36," ","")))))+1,99)&amp;"_"&amp;LEFT(EK36,FIND(" ",EK36)-1)&amp;"_"&amp;EL36))</f>
        <v/>
      </c>
      <c r="EQ36" s="101"/>
      <c r="ER36" s="101"/>
      <c r="ES36" s="102" t="str">
        <f>IF(EW36="","",ES$3)</f>
        <v/>
      </c>
      <c r="ET36" s="103" t="str">
        <f>IF(EW36="","",ES$1)</f>
        <v/>
      </c>
      <c r="EU36" s="104" t="str">
        <f>IF(EW36="","",ES$2)</f>
        <v/>
      </c>
      <c r="EV36" s="104" t="str">
        <f>IF(EW36="","",ES$3)</f>
        <v/>
      </c>
      <c r="EW36" s="105" t="str">
        <f>IF(FD36="","",IF(ISNUMBER(SEARCH(":",FD36)),MID(FD36,FIND(":",FD36)+2,FIND("(",FD36)-FIND(":",FD36)-3),LEFT(FD36,FIND("(",FD36)-2)))</f>
        <v/>
      </c>
      <c r="EX36" s="106" t="str">
        <f>IF(FD36="","",MID(FD36,FIND("(",FD36)+1,4))</f>
        <v/>
      </c>
      <c r="EY36" s="107" t="str">
        <f>IF(ISNUMBER(SEARCH("*female*",FD36)),"female",IF(ISNUMBER(SEARCH("*male*",FD36)),"male",""))</f>
        <v/>
      </c>
      <c r="EZ36" s="108" t="str">
        <f>IF(FD36="","",IF(ISERROR(MID(FD36,FIND("male,",FD36)+6,(FIND(")",FD36)-(FIND("male,",FD36)+6))))=TRUE,"missing/error",MID(FD36,FIND("male,",FD36)+6,(FIND(")",FD36)-(FIND("male,",FD36)+6)))))</f>
        <v/>
      </c>
      <c r="FA36" s="109" t="str">
        <f>IF(EW36="","",(MID(EW36,(SEARCH("^^",SUBSTITUTE(EW36," ","^^",LEN(EW36)-LEN(SUBSTITUTE(EW36," ","")))))+1,99)&amp;"_"&amp;LEFT(EW36,FIND(" ",EW36)-1)&amp;"_"&amp;EX36))</f>
        <v/>
      </c>
      <c r="FC36" s="101"/>
      <c r="FD36" s="101"/>
      <c r="FE36" s="102" t="str">
        <f>IF(FI36="","",FE$3)</f>
        <v/>
      </c>
      <c r="FF36" s="103" t="str">
        <f>IF(FI36="","",FE$1)</f>
        <v/>
      </c>
      <c r="FG36" s="104" t="str">
        <f>IF(FI36="","",FE$2)</f>
        <v/>
      </c>
      <c r="FH36" s="104" t="str">
        <f>IF(FI36="","",FE$3)</f>
        <v/>
      </c>
      <c r="FI36" s="105" t="str">
        <f>IF(FP36="","",IF(ISNUMBER(SEARCH(":",FP36)),MID(FP36,FIND(":",FP36)+2,FIND("(",FP36)-FIND(":",FP36)-3),LEFT(FP36,FIND("(",FP36)-2)))</f>
        <v/>
      </c>
      <c r="FJ36" s="106" t="str">
        <f>IF(FP36="","",MID(FP36,FIND("(",FP36)+1,4))</f>
        <v/>
      </c>
      <c r="FK36" s="107" t="str">
        <f>IF(ISNUMBER(SEARCH("*female*",FP36)),"female",IF(ISNUMBER(SEARCH("*male*",FP36)),"male",""))</f>
        <v/>
      </c>
      <c r="FL36" s="108" t="str">
        <f>IF(FP36="","",IF(ISERROR(MID(FP36,FIND("male,",FP36)+6,(FIND(")",FP36)-(FIND("male,",FP36)+6))))=TRUE,"missing/error",MID(FP36,FIND("male,",FP36)+6,(FIND(")",FP36)-(FIND("male,",FP36)+6)))))</f>
        <v/>
      </c>
      <c r="FM36" s="109" t="str">
        <f>IF(FI36="","",(MID(FI36,(SEARCH("^^",SUBSTITUTE(FI36," ","^^",LEN(FI36)-LEN(SUBSTITUTE(FI36," ","")))))+1,99)&amp;"_"&amp;LEFT(FI36,FIND(" ",FI36)-1)&amp;"_"&amp;FJ36))</f>
        <v/>
      </c>
      <c r="FO36" s="101"/>
      <c r="FP36" s="101"/>
      <c r="FQ36" s="102" t="str">
        <f>IF(FU36="","",#REF!)</f>
        <v/>
      </c>
      <c r="FR36" s="103" t="str">
        <f>IF(FU36="","",FQ$1)</f>
        <v/>
      </c>
      <c r="FS36" s="104" t="str">
        <f>IF(FU36="","",FQ$2)</f>
        <v/>
      </c>
      <c r="FT36" s="104" t="str">
        <f>IF(FU36="","",FQ$3)</f>
        <v/>
      </c>
      <c r="FU36" s="105" t="str">
        <f>IF(GB36="","",IF(ISNUMBER(SEARCH(":",GB36)),MID(GB36,FIND(":",GB36)+2,FIND("(",GB36)-FIND(":",GB36)-3),LEFT(GB36,FIND("(",GB36)-2)))</f>
        <v/>
      </c>
      <c r="FV36" s="106" t="str">
        <f>IF(GB36="","",MID(GB36,FIND("(",GB36)+1,4))</f>
        <v/>
      </c>
      <c r="FW36" s="107" t="str">
        <f>IF(ISNUMBER(SEARCH("*female*",GB36)),"female",IF(ISNUMBER(SEARCH("*male*",GB36)),"male",""))</f>
        <v/>
      </c>
      <c r="FX36" s="108" t="str">
        <f>IF(GB36="","",IF(ISERROR(MID(GB36,FIND("male,",GB36)+6,(FIND(")",GB36)-(FIND("male,",GB36)+6))))=TRUE,"missing/error",MID(GB36,FIND("male,",GB36)+6,(FIND(")",GB36)-(FIND("male,",GB36)+6)))))</f>
        <v/>
      </c>
      <c r="FY36" s="109" t="str">
        <f>IF(FU36="","",(MID(FU36,(SEARCH("^^",SUBSTITUTE(FU36," ","^^",LEN(FU36)-LEN(SUBSTITUTE(FU36," ","")))))+1,99)&amp;"_"&amp;LEFT(FU36,FIND(" ",FU36)-1)&amp;"_"&amp;FV36))</f>
        <v/>
      </c>
      <c r="GA36" s="101"/>
      <c r="GB36" s="101"/>
      <c r="GC36" s="102" t="str">
        <f>IF(GG36="","",GC$3)</f>
        <v/>
      </c>
      <c r="GD36" s="103" t="str">
        <f>IF(GG36="","",GC$1)</f>
        <v/>
      </c>
      <c r="GE36" s="104" t="str">
        <f>IF(GG36="","",GC$2)</f>
        <v/>
      </c>
      <c r="GF36" s="104" t="str">
        <f>IF(GG36="","",GC$3)</f>
        <v/>
      </c>
      <c r="GG36" s="105" t="str">
        <f>IF(GN36="","",IF(ISNUMBER(SEARCH(":",GN36)),MID(GN36,FIND(":",GN36)+2,FIND("(",GN36)-FIND(":",GN36)-3),LEFT(GN36,FIND("(",GN36)-2)))</f>
        <v/>
      </c>
      <c r="GH36" s="106" t="str">
        <f>IF(GN36="","",MID(GN36,FIND("(",GN36)+1,4))</f>
        <v/>
      </c>
      <c r="GI36" s="107" t="str">
        <f>IF(ISNUMBER(SEARCH("*female*",GN36)),"female",IF(ISNUMBER(SEARCH("*male*",GN36)),"male",""))</f>
        <v/>
      </c>
      <c r="GJ36" s="108" t="str">
        <f>IF(GN36="","",IF(ISERROR(MID(GN36,FIND("male,",GN36)+6,(FIND(")",GN36)-(FIND("male,",GN36)+6))))=TRUE,"missing/error",MID(GN36,FIND("male,",GN36)+6,(FIND(")",GN36)-(FIND("male,",GN36)+6)))))</f>
        <v/>
      </c>
      <c r="GK36" s="109" t="str">
        <f>IF(GG36="","",(MID(GG36,(SEARCH("^^",SUBSTITUTE(GG36," ","^^",LEN(GG36)-LEN(SUBSTITUTE(GG36," ","")))))+1,99)&amp;"_"&amp;LEFT(GG36,FIND(" ",GG36)-1)&amp;"_"&amp;GH36))</f>
        <v/>
      </c>
      <c r="GM36" s="101"/>
      <c r="GN36" s="101" t="s">
        <v>292</v>
      </c>
      <c r="GO36" s="102" t="str">
        <f>IF(GS36="","",GO$3)</f>
        <v/>
      </c>
      <c r="GP36" s="103" t="str">
        <f>IF(GS36="","",GO$1)</f>
        <v/>
      </c>
      <c r="GQ36" s="104" t="str">
        <f>IF(GS36="","",GO$2)</f>
        <v/>
      </c>
      <c r="GR36" s="104" t="str">
        <f>IF(GS36="","",GO$3)</f>
        <v/>
      </c>
      <c r="GS36" s="105" t="str">
        <f>IF(GZ36="","",IF(ISNUMBER(SEARCH(":",GZ36)),MID(GZ36,FIND(":",GZ36)+2,FIND("(",GZ36)-FIND(":",GZ36)-3),LEFT(GZ36,FIND("(",GZ36)-2)))</f>
        <v/>
      </c>
      <c r="GT36" s="106" t="str">
        <f>IF(GZ36="","",MID(GZ36,FIND("(",GZ36)+1,4))</f>
        <v/>
      </c>
      <c r="GU36" s="107" t="str">
        <f>IF(ISNUMBER(SEARCH("*female*",GZ36)),"female",IF(ISNUMBER(SEARCH("*male*",GZ36)),"male",""))</f>
        <v/>
      </c>
      <c r="GV36" s="108" t="str">
        <f>IF(GZ36="","",IF(ISERROR(MID(GZ36,FIND("male,",GZ36)+6,(FIND(")",GZ36)-(FIND("male,",GZ36)+6))))=TRUE,"missing/error",MID(GZ36,FIND("male,",GZ36)+6,(FIND(")",GZ36)-(FIND("male,",GZ36)+6)))))</f>
        <v/>
      </c>
      <c r="GW36" s="109" t="str">
        <f>IF(GS36="","",(MID(GS36,(SEARCH("^^",SUBSTITUTE(GS36," ","^^",LEN(GS36)-LEN(SUBSTITUTE(GS36," ","")))))+1,99)&amp;"_"&amp;LEFT(GS36,FIND(" ",GS36)-1)&amp;"_"&amp;GT36))</f>
        <v/>
      </c>
      <c r="GY36" s="101"/>
      <c r="GZ36" s="101"/>
      <c r="HA36" s="102" t="str">
        <f>IF(HE36="","",HA$3)</f>
        <v/>
      </c>
      <c r="HB36" s="103" t="str">
        <f>IF(HE36="","",HA$1)</f>
        <v/>
      </c>
      <c r="HC36" s="104" t="str">
        <f>IF(HE36="","",HA$2)</f>
        <v/>
      </c>
      <c r="HD36" s="104" t="str">
        <f>IF(HE36="","",HA$3)</f>
        <v/>
      </c>
      <c r="HE36" s="105" t="str">
        <f>IF(HL36="","",IF(ISNUMBER(SEARCH(":",HL36)),MID(HL36,FIND(":",HL36)+2,FIND("(",HL36)-FIND(":",HL36)-3),LEFT(HL36,FIND("(",HL36)-2)))</f>
        <v/>
      </c>
      <c r="HF36" s="106" t="str">
        <f>IF(HL36="","",MID(HL36,FIND("(",HL36)+1,4))</f>
        <v/>
      </c>
      <c r="HG36" s="107" t="str">
        <f>IF(ISNUMBER(SEARCH("*female*",HL36)),"female",IF(ISNUMBER(SEARCH("*male*",HL36)),"male",""))</f>
        <v/>
      </c>
      <c r="HH36" s="108" t="str">
        <f>IF(HL36="","",IF(ISERROR(MID(HL36,FIND("male,",HL36)+6,(FIND(")",HL36)-(FIND("male,",HL36)+6))))=TRUE,"missing/error",MID(HL36,FIND("male,",HL36)+6,(FIND(")",HL36)-(FIND("male,",HL36)+6)))))</f>
        <v/>
      </c>
      <c r="HI36" s="109" t="str">
        <f>IF(HE36="","",(MID(HE36,(SEARCH("^^",SUBSTITUTE(HE36," ","^^",LEN(HE36)-LEN(SUBSTITUTE(HE36," ","")))))+1,99)&amp;"_"&amp;LEFT(HE36,FIND(" ",HE36)-1)&amp;"_"&amp;HF36))</f>
        <v/>
      </c>
      <c r="HK36" s="101"/>
      <c r="HL36" s="101" t="s">
        <v>292</v>
      </c>
      <c r="HM36" s="102" t="str">
        <f>IF(HQ36="","",HM$3)</f>
        <v/>
      </c>
      <c r="HN36" s="103" t="str">
        <f>IF(HQ36="","",HM$1)</f>
        <v/>
      </c>
      <c r="HO36" s="104" t="str">
        <f>IF(HQ36="","",HM$2)</f>
        <v/>
      </c>
      <c r="HP36" s="104" t="str">
        <f>IF(HQ36="","",HM$3)</f>
        <v/>
      </c>
      <c r="HQ36" s="105" t="str">
        <f>IF(HX36="","",IF(ISNUMBER(SEARCH(":",HX36)),MID(HX36,FIND(":",HX36)+2,FIND("(",HX36)-FIND(":",HX36)-3),LEFT(HX36,FIND("(",HX36)-2)))</f>
        <v/>
      </c>
      <c r="HR36" s="106" t="str">
        <f>IF(HX36="","",MID(HX36,FIND("(",HX36)+1,4))</f>
        <v/>
      </c>
      <c r="HS36" s="107" t="str">
        <f>IF(ISNUMBER(SEARCH("*female*",HX36)),"female",IF(ISNUMBER(SEARCH("*male*",HX36)),"male",""))</f>
        <v/>
      </c>
      <c r="HT36" s="108" t="str">
        <f>IF(HX36="","",IF(ISERROR(MID(HX36,FIND("male,",HX36)+6,(FIND(")",HX36)-(FIND("male,",HX36)+6))))=TRUE,"missing/error",MID(HX36,FIND("male,",HX36)+6,(FIND(")",HX36)-(FIND("male,",HX36)+6)))))</f>
        <v/>
      </c>
      <c r="HU36" s="109" t="str">
        <f>IF(HQ36="","",(MID(HQ36,(SEARCH("^^",SUBSTITUTE(HQ36," ","^^",LEN(HQ36)-LEN(SUBSTITUTE(HQ36," ","")))))+1,99)&amp;"_"&amp;LEFT(HQ36,FIND(" ",HQ36)-1)&amp;"_"&amp;HR36))</f>
        <v/>
      </c>
      <c r="HW36" s="101"/>
      <c r="HX36" s="101"/>
      <c r="HY36" s="102" t="str">
        <f>IF(IC36="","",HY$3)</f>
        <v/>
      </c>
      <c r="HZ36" s="103" t="str">
        <f>IF(IC36="","",HY$1)</f>
        <v/>
      </c>
      <c r="IA36" s="104" t="str">
        <f>IF(IC36="","",HY$2)</f>
        <v/>
      </c>
      <c r="IB36" s="104" t="str">
        <f>IF(IC36="","",HY$3)</f>
        <v/>
      </c>
      <c r="IC36" s="105" t="str">
        <f>IF(IJ36="","",IF(ISNUMBER(SEARCH(":",IJ36)),MID(IJ36,FIND(":",IJ36)+2,FIND("(",IJ36)-FIND(":",IJ36)-3),LEFT(IJ36,FIND("(",IJ36)-2)))</f>
        <v/>
      </c>
      <c r="ID36" s="106" t="str">
        <f>IF(IJ36="","",MID(IJ36,FIND("(",IJ36)+1,4))</f>
        <v/>
      </c>
      <c r="IE36" s="107" t="str">
        <f>IF(ISNUMBER(SEARCH("*female*",IJ36)),"female",IF(ISNUMBER(SEARCH("*male*",IJ36)),"male",""))</f>
        <v/>
      </c>
      <c r="IF36" s="108" t="str">
        <f>IF(IJ36="","",IF(ISERROR(MID(IJ36,FIND("male,",IJ36)+6,(FIND(")",IJ36)-(FIND("male,",IJ36)+6))))=TRUE,"missing/error",MID(IJ36,FIND("male,",IJ36)+6,(FIND(")",IJ36)-(FIND("male,",IJ36)+6)))))</f>
        <v/>
      </c>
      <c r="IG36" s="109" t="str">
        <f>IF(IC36="","",(MID(IC36,(SEARCH("^^",SUBSTITUTE(IC36," ","^^",LEN(IC36)-LEN(SUBSTITUTE(IC36," ","")))))+1,99)&amp;"_"&amp;LEFT(IC36,FIND(" ",IC36)-1)&amp;"_"&amp;ID36))</f>
        <v/>
      </c>
      <c r="II36" s="101"/>
      <c r="IJ36" s="101"/>
      <c r="IK36" s="102" t="str">
        <f>IF(IO36="","",IK$3)</f>
        <v/>
      </c>
      <c r="IL36" s="103" t="str">
        <f>IF(IO36="","",IK$1)</f>
        <v/>
      </c>
      <c r="IM36" s="104" t="str">
        <f>IF(IO36="","",IK$2)</f>
        <v/>
      </c>
      <c r="IN36" s="104" t="str">
        <f>IF(IO36="","",IK$3)</f>
        <v/>
      </c>
      <c r="IO36" s="105" t="str">
        <f>IF(IV36="","",IF(ISNUMBER(SEARCH(":",IV36)),MID(IV36,FIND(":",IV36)+2,FIND("(",IV36)-FIND(":",IV36)-3),LEFT(IV36,FIND("(",IV36)-2)))</f>
        <v/>
      </c>
      <c r="IP36" s="106" t="str">
        <f>IF(IV36="","",MID(IV36,FIND("(",IV36)+1,4))</f>
        <v/>
      </c>
      <c r="IQ36" s="107" t="str">
        <f>IF(ISNUMBER(SEARCH("*female*",IV36)),"female",IF(ISNUMBER(SEARCH("*male*",IV36)),"male",""))</f>
        <v/>
      </c>
      <c r="IR36" s="108" t="str">
        <f>IF(IV36="","",IF(ISERROR(MID(IV36,FIND("male,",IV36)+6,(FIND(")",IV36)-(FIND("male,",IV36)+6))))=TRUE,"missing/error",MID(IV36,FIND("male,",IV36)+6,(FIND(")",IV36)-(FIND("male,",IV36)+6)))))</f>
        <v/>
      </c>
      <c r="IS36" s="109" t="str">
        <f>IF(IO36="","",(MID(IO36,(SEARCH("^^",SUBSTITUTE(IO36," ","^^",LEN(IO36)-LEN(SUBSTITUTE(IO36," ","")))))+1,99)&amp;"_"&amp;LEFT(IO36,FIND(" ",IO36)-1)&amp;"_"&amp;IP36))</f>
        <v/>
      </c>
      <c r="IU36" s="101"/>
      <c r="IV36" s="101"/>
      <c r="IW36" s="102" t="str">
        <f>IF(JA36="","",IW$3)</f>
        <v/>
      </c>
      <c r="IX36" s="103" t="str">
        <f>IF(JA36="","",IW$1)</f>
        <v/>
      </c>
      <c r="IY36" s="104" t="str">
        <f>IF(JA36="","",IW$2)</f>
        <v/>
      </c>
      <c r="IZ36" s="104" t="str">
        <f>IF(JA36="","",IW$3)</f>
        <v/>
      </c>
      <c r="JA36" s="105" t="str">
        <f>IF(JH36="","",IF(ISNUMBER(SEARCH(":",JH36)),MID(JH36,FIND(":",JH36)+2,FIND("(",JH36)-FIND(":",JH36)-3),LEFT(JH36,FIND("(",JH36)-2)))</f>
        <v/>
      </c>
      <c r="JB36" s="106" t="str">
        <f>IF(JH36="","",MID(JH36,FIND("(",JH36)+1,4))</f>
        <v/>
      </c>
      <c r="JC36" s="107" t="str">
        <f>IF(ISNUMBER(SEARCH("*female*",JH36)),"female",IF(ISNUMBER(SEARCH("*male*",JH36)),"male",""))</f>
        <v/>
      </c>
      <c r="JD36" s="108" t="str">
        <f>IF(JH36="","",IF(ISERROR(MID(JH36,FIND("male,",JH36)+6,(FIND(")",JH36)-(FIND("male,",JH36)+6))))=TRUE,"missing/error",MID(JH36,FIND("male,",JH36)+6,(FIND(")",JH36)-(FIND("male,",JH36)+6)))))</f>
        <v/>
      </c>
      <c r="JE36" s="109" t="str">
        <f>IF(JA36="","",(MID(JA36,(SEARCH("^^",SUBSTITUTE(JA36," ","^^",LEN(JA36)-LEN(SUBSTITUTE(JA36," ","")))))+1,99)&amp;"_"&amp;LEFT(JA36,FIND(" ",JA36)-1)&amp;"_"&amp;JB36))</f>
        <v/>
      </c>
      <c r="JG36" s="101"/>
      <c r="JH36" s="101"/>
      <c r="JI36" s="102" t="str">
        <f>IF(JM36="","",JI$3)</f>
        <v/>
      </c>
      <c r="JJ36" s="103" t="str">
        <f>IF(JM36="","",JI$1)</f>
        <v/>
      </c>
      <c r="JK36" s="104" t="str">
        <f>IF(JM36="","",JI$2)</f>
        <v/>
      </c>
      <c r="JL36" s="104" t="str">
        <f>IF(JM36="","",JI$3)</f>
        <v/>
      </c>
      <c r="JM36" s="105" t="str">
        <f>IF(JT36="","",IF(ISNUMBER(SEARCH(":",JT36)),MID(JT36,FIND(":",JT36)+2,FIND("(",JT36)-FIND(":",JT36)-3),LEFT(JT36,FIND("(",JT36)-2)))</f>
        <v/>
      </c>
      <c r="JN36" s="106" t="str">
        <f>IF(JT36="","",MID(JT36,FIND("(",JT36)+1,4))</f>
        <v/>
      </c>
      <c r="JO36" s="107" t="str">
        <f>IF(ISNUMBER(SEARCH("*female*",JT36)),"female",IF(ISNUMBER(SEARCH("*male*",JT36)),"male",""))</f>
        <v/>
      </c>
      <c r="JP36" s="108" t="str">
        <f>IF(JT36="","",IF(ISERROR(MID(JT36,FIND("male,",JT36)+6,(FIND(")",JT36)-(FIND("male,",JT36)+6))))=TRUE,"missing/error",MID(JT36,FIND("male,",JT36)+6,(FIND(")",JT36)-(FIND("male,",JT36)+6)))))</f>
        <v/>
      </c>
      <c r="JQ36" s="109" t="str">
        <f>IF(JM36="","",(MID(JM36,(SEARCH("^^",SUBSTITUTE(JM36," ","^^",LEN(JM36)-LEN(SUBSTITUTE(JM36," ","")))))+1,99)&amp;"_"&amp;LEFT(JM36,FIND(" ",JM36)-1)&amp;"_"&amp;JN36))</f>
        <v/>
      </c>
      <c r="JS36" s="101"/>
      <c r="JT36" s="101"/>
      <c r="JU36" s="102" t="str">
        <f>IF(JY36="","",JU$3)</f>
        <v/>
      </c>
      <c r="JV36" s="103" t="str">
        <f>IF(JY36="","",JU$1)</f>
        <v/>
      </c>
      <c r="JW36" s="104" t="str">
        <f>IF(JY36="","",JU$2)</f>
        <v/>
      </c>
      <c r="JX36" s="104" t="str">
        <f>IF(JY36="","",JU$3)</f>
        <v/>
      </c>
      <c r="JY36" s="105" t="str">
        <f>IF(KF36="","",IF(ISNUMBER(SEARCH(":",KF36)),MID(KF36,FIND(":",KF36)+2,FIND("(",KF36)-FIND(":",KF36)-3),LEFT(KF36,FIND("(",KF36)-2)))</f>
        <v/>
      </c>
      <c r="JZ36" s="106" t="str">
        <f>IF(KF36="","",MID(KF36,FIND("(",KF36)+1,4))</f>
        <v/>
      </c>
      <c r="KA36" s="107" t="str">
        <f>IF(ISNUMBER(SEARCH("*female*",KF36)),"female",IF(ISNUMBER(SEARCH("*male*",KF36)),"male",""))</f>
        <v/>
      </c>
      <c r="KB36" s="108" t="str">
        <f>IF(KF36="","",IF(ISERROR(MID(KF36,FIND("male,",KF36)+6,(FIND(")",KF36)-(FIND("male,",KF36)+6))))=TRUE,"missing/error",MID(KF36,FIND("male,",KF36)+6,(FIND(")",KF36)-(FIND("male,",KF36)+6)))))</f>
        <v/>
      </c>
      <c r="KC36" s="109" t="str">
        <f>IF(JY36="","",(MID(JY36,(SEARCH("^^",SUBSTITUTE(JY36," ","^^",LEN(JY36)-LEN(SUBSTITUTE(JY36," ","")))))+1,99)&amp;"_"&amp;LEFT(JY36,FIND(" ",JY36)-1)&amp;"_"&amp;JZ36))</f>
        <v/>
      </c>
      <c r="KE36" s="101"/>
      <c r="KF36" s="101"/>
    </row>
    <row r="37" spans="1:292" ht="13.5" customHeight="1">
      <c r="A37" s="20"/>
      <c r="B37" s="101" t="s">
        <v>483</v>
      </c>
      <c r="C37" s="2" t="s">
        <v>484</v>
      </c>
      <c r="D37" s="154"/>
      <c r="E37" s="102" t="s">
        <v>292</v>
      </c>
      <c r="F37" s="103" t="s">
        <v>292</v>
      </c>
      <c r="G37" s="104"/>
      <c r="H37" s="104" t="s">
        <v>292</v>
      </c>
      <c r="I37" s="105"/>
      <c r="J37" s="106"/>
      <c r="K37" s="107"/>
      <c r="L37" s="108"/>
      <c r="M37" s="109" t="s">
        <v>292</v>
      </c>
      <c r="O37" s="101"/>
      <c r="P37" s="154"/>
      <c r="Q37" s="102" t="s">
        <v>292</v>
      </c>
      <c r="R37" s="103" t="s">
        <v>292</v>
      </c>
      <c r="S37" s="104"/>
      <c r="T37" s="104" t="s">
        <v>292</v>
      </c>
      <c r="U37" s="105"/>
      <c r="V37" s="106"/>
      <c r="W37" s="107"/>
      <c r="X37" s="108"/>
      <c r="Y37" s="109" t="s">
        <v>292</v>
      </c>
      <c r="AA37" s="101"/>
      <c r="AB37" s="101"/>
      <c r="AC37" s="102">
        <v>36160</v>
      </c>
      <c r="AD37" s="103" t="s">
        <v>423</v>
      </c>
      <c r="AE37" s="104">
        <v>36318</v>
      </c>
      <c r="AF37" s="104">
        <v>37459</v>
      </c>
      <c r="AG37" s="105" t="s">
        <v>493</v>
      </c>
      <c r="AH37" s="106">
        <v>1937</v>
      </c>
      <c r="AI37" s="107" t="s">
        <v>440</v>
      </c>
      <c r="AJ37" s="108" t="s">
        <v>304</v>
      </c>
      <c r="AK37" s="109" t="s">
        <v>494</v>
      </c>
      <c r="AM37" s="101"/>
      <c r="AN37" s="101"/>
      <c r="AO37" s="102" t="s">
        <v>292</v>
      </c>
      <c r="AP37" s="103" t="s">
        <v>292</v>
      </c>
      <c r="AQ37" s="104"/>
      <c r="AR37" s="104"/>
      <c r="AS37" s="105"/>
      <c r="AT37" s="106"/>
      <c r="AU37" s="107"/>
      <c r="AV37" s="108"/>
      <c r="AW37" s="109" t="s">
        <v>292</v>
      </c>
      <c r="AY37" s="101"/>
      <c r="AZ37" s="101"/>
      <c r="BA37" s="102" t="s">
        <v>292</v>
      </c>
      <c r="BB37" s="103" t="s">
        <v>292</v>
      </c>
      <c r="BC37" s="104"/>
      <c r="BD37" s="104" t="s">
        <v>292</v>
      </c>
      <c r="BE37" s="105"/>
      <c r="BF37" s="106"/>
      <c r="BG37" s="107"/>
      <c r="BH37" s="108"/>
      <c r="BI37" s="109" t="s">
        <v>292</v>
      </c>
      <c r="BK37" s="101"/>
      <c r="BL37" s="101"/>
      <c r="BM37" s="102">
        <v>39083</v>
      </c>
      <c r="BN37" s="103" t="s">
        <v>426</v>
      </c>
      <c r="BO37" s="104">
        <v>38905</v>
      </c>
      <c r="BP37" s="104">
        <v>39135</v>
      </c>
      <c r="BQ37" s="105" t="s">
        <v>491</v>
      </c>
      <c r="BR37" s="106">
        <v>1949</v>
      </c>
      <c r="BS37" s="107" t="s">
        <v>440</v>
      </c>
      <c r="BT37" s="108" t="s">
        <v>297</v>
      </c>
      <c r="BU37" s="109" t="s">
        <v>492</v>
      </c>
      <c r="BW37" s="101"/>
      <c r="BX37" s="101"/>
      <c r="BY37" s="102" t="s">
        <v>292</v>
      </c>
      <c r="BZ37" s="103" t="s">
        <v>292</v>
      </c>
      <c r="CA37" s="104"/>
      <c r="CB37" s="104" t="s">
        <v>292</v>
      </c>
      <c r="CC37" s="105"/>
      <c r="CD37" s="106"/>
      <c r="CE37" s="107"/>
      <c r="CF37" s="108"/>
      <c r="CG37" s="109" t="s">
        <v>292</v>
      </c>
      <c r="CI37" s="101"/>
      <c r="CJ37" s="101"/>
      <c r="CK37" s="102" t="s">
        <v>292</v>
      </c>
      <c r="CL37" s="103" t="s">
        <v>292</v>
      </c>
      <c r="CM37" s="104" t="s">
        <v>292</v>
      </c>
      <c r="CN37" s="104" t="s">
        <v>292</v>
      </c>
      <c r="CO37" s="105" t="s">
        <v>292</v>
      </c>
      <c r="CP37" s="106" t="s">
        <v>292</v>
      </c>
      <c r="CQ37" s="107" t="s">
        <v>292</v>
      </c>
      <c r="CR37" s="108" t="s">
        <v>292</v>
      </c>
      <c r="CS37" s="109" t="s">
        <v>292</v>
      </c>
      <c r="CT37" s="2" t="s">
        <v>292</v>
      </c>
      <c r="CU37" s="101"/>
      <c r="CV37" s="101"/>
      <c r="CW37" s="102" t="s">
        <v>292</v>
      </c>
      <c r="CX37" s="103" t="s">
        <v>292</v>
      </c>
      <c r="CY37" s="104" t="s">
        <v>292</v>
      </c>
      <c r="CZ37" s="104" t="s">
        <v>292</v>
      </c>
      <c r="DA37" s="105" t="s">
        <v>292</v>
      </c>
      <c r="DB37" s="106" t="s">
        <v>292</v>
      </c>
      <c r="DC37" s="107" t="s">
        <v>292</v>
      </c>
      <c r="DD37" s="108" t="s">
        <v>292</v>
      </c>
      <c r="DE37" s="109" t="s">
        <v>292</v>
      </c>
      <c r="DF37" s="2" t="s">
        <v>292</v>
      </c>
      <c r="DG37" s="101"/>
      <c r="DH37" s="101"/>
      <c r="DI37" s="102" t="str">
        <f>IF(DM37="","",DI$3)</f>
        <v/>
      </c>
      <c r="DJ37" s="103" t="str">
        <f>IF(DM37="","",DI$1)</f>
        <v/>
      </c>
      <c r="DK37" s="104" t="str">
        <f>IF(DM37="","",DI$2)</f>
        <v/>
      </c>
      <c r="DL37" s="104" t="str">
        <f>IF(DM37="","",DI$3)</f>
        <v/>
      </c>
      <c r="DM37" s="105" t="str">
        <f>IF(DT37="","",IF(ISNUMBER(SEARCH(":",DT37)),MID(DT37,FIND(":",DT37)+2,FIND("(",DT37)-FIND(":",DT37)-3),LEFT(DT37,FIND("(",DT37)-2)))</f>
        <v/>
      </c>
      <c r="DN37" s="106" t="str">
        <f>IF(DT37="","",MID(DT37,FIND("(",DT37)+1,4))</f>
        <v/>
      </c>
      <c r="DO37" s="107" t="str">
        <f>IF(ISNUMBER(SEARCH("*female*",DT37)),"female",IF(ISNUMBER(SEARCH("*male*",DT37)),"male",""))</f>
        <v/>
      </c>
      <c r="DP37" s="108" t="str">
        <f>IF(DT37="","",IF(ISERROR(MID(DT37,FIND("male,",DT37)+6,(FIND(")",DT37)-(FIND("male,",DT37)+6))))=TRUE,"missing/error",MID(DT37,FIND("male,",DT37)+6,(FIND(")",DT37)-(FIND("male,",DT37)+6)))))</f>
        <v/>
      </c>
      <c r="DQ37" s="109" t="str">
        <f>IF(DM37="","",(MID(DM37,(SEARCH("^^",SUBSTITUTE(DM37," ","^^",LEN(DM37)-LEN(SUBSTITUTE(DM37," ","")))))+1,99)&amp;"_"&amp;LEFT(DM37,FIND(" ",DM37)-1)&amp;"_"&amp;DN37))</f>
        <v/>
      </c>
      <c r="DS37" s="101"/>
      <c r="DT37" s="101"/>
      <c r="DU37" s="102" t="str">
        <f>IF(DY37="","",DU$3)</f>
        <v/>
      </c>
      <c r="DV37" s="103" t="str">
        <f>IF(DY37="","",DU$1)</f>
        <v/>
      </c>
      <c r="DW37" s="104" t="str">
        <f>IF(DY37="","",DU$2)</f>
        <v/>
      </c>
      <c r="DX37" s="104" t="str">
        <f>IF(DY37="","",DU$3)</f>
        <v/>
      </c>
      <c r="DY37" s="105" t="str">
        <f>IF(EF37="","",IF(ISNUMBER(SEARCH(":",EF37)),MID(EF37,FIND(":",EF37)+2,FIND("(",EF37)-FIND(":",EF37)-3),LEFT(EF37,FIND("(",EF37)-2)))</f>
        <v/>
      </c>
      <c r="DZ37" s="106" t="str">
        <f>IF(EF37="","",MID(EF37,FIND("(",EF37)+1,4))</f>
        <v/>
      </c>
      <c r="EA37" s="107" t="str">
        <f>IF(ISNUMBER(SEARCH("*female*",EF37)),"female",IF(ISNUMBER(SEARCH("*male*",EF37)),"male",""))</f>
        <v/>
      </c>
      <c r="EB37" s="108" t="str">
        <f>IF(EF37="","",IF(ISERROR(MID(EF37,FIND("male,",EF37)+6,(FIND(")",EF37)-(FIND("male,",EF37)+6))))=TRUE,"missing/error",MID(EF37,FIND("male,",EF37)+6,(FIND(")",EF37)-(FIND("male,",EF37)+6)))))</f>
        <v/>
      </c>
      <c r="EC37" s="109" t="str">
        <f>IF(DY37="","",(MID(DY37,(SEARCH("^^",SUBSTITUTE(DY37," ","^^",LEN(DY37)-LEN(SUBSTITUTE(DY37," ","")))))+1,99)&amp;"_"&amp;LEFT(DY37,FIND(" ",DY37)-1)&amp;"_"&amp;DZ37))</f>
        <v/>
      </c>
      <c r="EE37" s="101"/>
      <c r="EF37" s="101"/>
      <c r="EG37" s="102" t="str">
        <f>IF(EK37="","",EG$3)</f>
        <v/>
      </c>
      <c r="EH37" s="103" t="str">
        <f>IF(EK37="","",EG$1)</f>
        <v/>
      </c>
      <c r="EI37" s="104" t="str">
        <f>IF(EK37="","",EG$2)</f>
        <v/>
      </c>
      <c r="EJ37" s="104" t="str">
        <f>IF(EK37="","",EG$3)</f>
        <v/>
      </c>
      <c r="EK37" s="105" t="str">
        <f>IF(ER37="","",IF(ISNUMBER(SEARCH(":",ER37)),MID(ER37,FIND(":",ER37)+2,FIND("(",ER37)-FIND(":",ER37)-3),LEFT(ER37,FIND("(",ER37)-2)))</f>
        <v/>
      </c>
      <c r="EL37" s="106" t="str">
        <f>IF(ER37="","",MID(ER37,FIND("(",ER37)+1,4))</f>
        <v/>
      </c>
      <c r="EM37" s="107" t="str">
        <f>IF(ISNUMBER(SEARCH("*female*",ER37)),"female",IF(ISNUMBER(SEARCH("*male*",ER37)),"male",""))</f>
        <v/>
      </c>
      <c r="EN37" s="108" t="str">
        <f>IF(ER37="","",IF(ISERROR(MID(ER37,FIND("male,",ER37)+6,(FIND(")",ER37)-(FIND("male,",ER37)+6))))=TRUE,"missing/error",MID(ER37,FIND("male,",ER37)+6,(FIND(")",ER37)-(FIND("male,",ER37)+6)))))</f>
        <v/>
      </c>
      <c r="EO37" s="109" t="str">
        <f>IF(EK37="","",(MID(EK37,(SEARCH("^^",SUBSTITUTE(EK37," ","^^",LEN(EK37)-LEN(SUBSTITUTE(EK37," ","")))))+1,99)&amp;"_"&amp;LEFT(EK37,FIND(" ",EK37)-1)&amp;"_"&amp;EL37))</f>
        <v/>
      </c>
      <c r="EQ37" s="101"/>
      <c r="ER37" s="101"/>
      <c r="ES37" s="102" t="str">
        <f>IF(EW37="","",ES$3)</f>
        <v/>
      </c>
      <c r="ET37" s="103" t="str">
        <f>IF(EW37="","",ES$1)</f>
        <v/>
      </c>
      <c r="EU37" s="104" t="str">
        <f>IF(EW37="","",ES$2)</f>
        <v/>
      </c>
      <c r="EV37" s="104" t="str">
        <f>IF(EW37="","",ES$3)</f>
        <v/>
      </c>
      <c r="EW37" s="105" t="str">
        <f>IF(FD37="","",IF(ISNUMBER(SEARCH(":",FD37)),MID(FD37,FIND(":",FD37)+2,FIND("(",FD37)-FIND(":",FD37)-3),LEFT(FD37,FIND("(",FD37)-2)))</f>
        <v/>
      </c>
      <c r="EX37" s="106" t="str">
        <f>IF(FD37="","",MID(FD37,FIND("(",FD37)+1,4))</f>
        <v/>
      </c>
      <c r="EY37" s="107" t="str">
        <f>IF(ISNUMBER(SEARCH("*female*",FD37)),"female",IF(ISNUMBER(SEARCH("*male*",FD37)),"male",""))</f>
        <v/>
      </c>
      <c r="EZ37" s="108" t="str">
        <f>IF(FD37="","",IF(ISERROR(MID(FD37,FIND("male,",FD37)+6,(FIND(")",FD37)-(FIND("male,",FD37)+6))))=TRUE,"missing/error",MID(FD37,FIND("male,",FD37)+6,(FIND(")",FD37)-(FIND("male,",FD37)+6)))))</f>
        <v/>
      </c>
      <c r="FA37" s="109" t="str">
        <f>IF(EW37="","",(MID(EW37,(SEARCH("^^",SUBSTITUTE(EW37," ","^^",LEN(EW37)-LEN(SUBSTITUTE(EW37," ","")))))+1,99)&amp;"_"&amp;LEFT(EW37,FIND(" ",EW37)-1)&amp;"_"&amp;EX37))</f>
        <v/>
      </c>
      <c r="FC37" s="101"/>
      <c r="FD37" s="101"/>
      <c r="FE37" s="102" t="str">
        <f>IF(FI37="","",FE$3)</f>
        <v/>
      </c>
      <c r="FF37" s="103" t="str">
        <f>IF(FI37="","",FE$1)</f>
        <v/>
      </c>
      <c r="FG37" s="104" t="str">
        <f>IF(FI37="","",FE$2)</f>
        <v/>
      </c>
      <c r="FH37" s="104" t="str">
        <f>IF(FI37="","",FE$3)</f>
        <v/>
      </c>
      <c r="FI37" s="105" t="str">
        <f>IF(FP37="","",IF(ISNUMBER(SEARCH(":",FP37)),MID(FP37,FIND(":",FP37)+2,FIND("(",FP37)-FIND(":",FP37)-3),LEFT(FP37,FIND("(",FP37)-2)))</f>
        <v/>
      </c>
      <c r="FJ37" s="106" t="str">
        <f>IF(FP37="","",MID(FP37,FIND("(",FP37)+1,4))</f>
        <v/>
      </c>
      <c r="FK37" s="107" t="str">
        <f>IF(ISNUMBER(SEARCH("*female*",FP37)),"female",IF(ISNUMBER(SEARCH("*male*",FP37)),"male",""))</f>
        <v/>
      </c>
      <c r="FL37" s="108" t="str">
        <f>IF(FP37="","",IF(ISERROR(MID(FP37,FIND("male,",FP37)+6,(FIND(")",FP37)-(FIND("male,",FP37)+6))))=TRUE,"missing/error",MID(FP37,FIND("male,",FP37)+6,(FIND(")",FP37)-(FIND("male,",FP37)+6)))))</f>
        <v/>
      </c>
      <c r="FM37" s="109" t="str">
        <f>IF(FI37="","",(MID(FI37,(SEARCH("^^",SUBSTITUTE(FI37," ","^^",LEN(FI37)-LEN(SUBSTITUTE(FI37," ","")))))+1,99)&amp;"_"&amp;LEFT(FI37,FIND(" ",FI37)-1)&amp;"_"&amp;FJ37))</f>
        <v/>
      </c>
      <c r="FO37" s="101"/>
      <c r="FP37" s="101"/>
      <c r="FQ37" s="102" t="str">
        <f>IF(FU37="","",#REF!)</f>
        <v/>
      </c>
      <c r="FR37" s="103" t="str">
        <f>IF(FU37="","",FQ$1)</f>
        <v/>
      </c>
      <c r="FS37" s="104" t="str">
        <f>IF(FU37="","",FQ$2)</f>
        <v/>
      </c>
      <c r="FT37" s="104" t="str">
        <f>IF(FU37="","",FQ$3)</f>
        <v/>
      </c>
      <c r="FU37" s="105" t="str">
        <f>IF(GB37="","",IF(ISNUMBER(SEARCH(":",GB37)),MID(GB37,FIND(":",GB37)+2,FIND("(",GB37)-FIND(":",GB37)-3),LEFT(GB37,FIND("(",GB37)-2)))</f>
        <v/>
      </c>
      <c r="FV37" s="106" t="str">
        <f>IF(GB37="","",MID(GB37,FIND("(",GB37)+1,4))</f>
        <v/>
      </c>
      <c r="FW37" s="107" t="str">
        <f>IF(ISNUMBER(SEARCH("*female*",GB37)),"female",IF(ISNUMBER(SEARCH("*male*",GB37)),"male",""))</f>
        <v/>
      </c>
      <c r="FX37" s="108" t="str">
        <f>IF(GB37="","",IF(ISERROR(MID(GB37,FIND("male,",GB37)+6,(FIND(")",GB37)-(FIND("male,",GB37)+6))))=TRUE,"missing/error",MID(GB37,FIND("male,",GB37)+6,(FIND(")",GB37)-(FIND("male,",GB37)+6)))))</f>
        <v/>
      </c>
      <c r="FY37" s="109" t="str">
        <f>IF(FU37="","",(MID(FU37,(SEARCH("^^",SUBSTITUTE(FU37," ","^^",LEN(FU37)-LEN(SUBSTITUTE(FU37," ","")))))+1,99)&amp;"_"&amp;LEFT(FU37,FIND(" ",FU37)-1)&amp;"_"&amp;FV37))</f>
        <v/>
      </c>
      <c r="GA37" s="101"/>
      <c r="GB37" s="101"/>
      <c r="GC37" s="102" t="str">
        <f>IF(GG37="","",GC$3)</f>
        <v/>
      </c>
      <c r="GD37" s="103" t="str">
        <f>IF(GG37="","",GC$1)</f>
        <v/>
      </c>
      <c r="GE37" s="104" t="str">
        <f>IF(GG37="","",GC$2)</f>
        <v/>
      </c>
      <c r="GF37" s="104" t="str">
        <f>IF(GG37="","",GC$3)</f>
        <v/>
      </c>
      <c r="GG37" s="105" t="str">
        <f>IF(GN37="","",IF(ISNUMBER(SEARCH(":",GN37)),MID(GN37,FIND(":",GN37)+2,FIND("(",GN37)-FIND(":",GN37)-3),LEFT(GN37,FIND("(",GN37)-2)))</f>
        <v/>
      </c>
      <c r="GH37" s="106" t="str">
        <f>IF(GN37="","",MID(GN37,FIND("(",GN37)+1,4))</f>
        <v/>
      </c>
      <c r="GI37" s="107" t="str">
        <f>IF(ISNUMBER(SEARCH("*female*",GN37)),"female",IF(ISNUMBER(SEARCH("*male*",GN37)),"male",""))</f>
        <v/>
      </c>
      <c r="GJ37" s="108" t="str">
        <f>IF(GN37="","",IF(ISERROR(MID(GN37,FIND("male,",GN37)+6,(FIND(")",GN37)-(FIND("male,",GN37)+6))))=TRUE,"missing/error",MID(GN37,FIND("male,",GN37)+6,(FIND(")",GN37)-(FIND("male,",GN37)+6)))))</f>
        <v/>
      </c>
      <c r="GK37" s="109" t="str">
        <f>IF(GG37="","",(MID(GG37,(SEARCH("^^",SUBSTITUTE(GG37," ","^^",LEN(GG37)-LEN(SUBSTITUTE(GG37," ","")))))+1,99)&amp;"_"&amp;LEFT(GG37,FIND(" ",GG37)-1)&amp;"_"&amp;GH37))</f>
        <v/>
      </c>
      <c r="GM37" s="101"/>
      <c r="GN37" s="101" t="s">
        <v>292</v>
      </c>
      <c r="GO37" s="102" t="str">
        <f>IF(GS37="","",GO$3)</f>
        <v/>
      </c>
      <c r="GP37" s="103" t="str">
        <f>IF(GS37="","",GO$1)</f>
        <v/>
      </c>
      <c r="GQ37" s="104" t="str">
        <f>IF(GS37="","",GO$2)</f>
        <v/>
      </c>
      <c r="GR37" s="104" t="str">
        <f>IF(GS37="","",GO$3)</f>
        <v/>
      </c>
      <c r="GS37" s="105" t="str">
        <f>IF(GZ37="","",IF(ISNUMBER(SEARCH(":",GZ37)),MID(GZ37,FIND(":",GZ37)+2,FIND("(",GZ37)-FIND(":",GZ37)-3),LEFT(GZ37,FIND("(",GZ37)-2)))</f>
        <v/>
      </c>
      <c r="GT37" s="106" t="str">
        <f>IF(GZ37="","",MID(GZ37,FIND("(",GZ37)+1,4))</f>
        <v/>
      </c>
      <c r="GU37" s="107" t="str">
        <f>IF(ISNUMBER(SEARCH("*female*",GZ37)),"female",IF(ISNUMBER(SEARCH("*male*",GZ37)),"male",""))</f>
        <v/>
      </c>
      <c r="GV37" s="108" t="str">
        <f>IF(GZ37="","",IF(ISERROR(MID(GZ37,FIND("male,",GZ37)+6,(FIND(")",GZ37)-(FIND("male,",GZ37)+6))))=TRUE,"missing/error",MID(GZ37,FIND("male,",GZ37)+6,(FIND(")",GZ37)-(FIND("male,",GZ37)+6)))))</f>
        <v/>
      </c>
      <c r="GW37" s="109" t="str">
        <f>IF(GS37="","",(MID(GS37,(SEARCH("^^",SUBSTITUTE(GS37," ","^^",LEN(GS37)-LEN(SUBSTITUTE(GS37," ","")))))+1,99)&amp;"_"&amp;LEFT(GS37,FIND(" ",GS37)-1)&amp;"_"&amp;GT37))</f>
        <v/>
      </c>
      <c r="GY37" s="101"/>
      <c r="GZ37" s="101"/>
      <c r="HA37" s="102" t="str">
        <f>IF(HE37="","",HA$3)</f>
        <v/>
      </c>
      <c r="HB37" s="103" t="str">
        <f>IF(HE37="","",HA$1)</f>
        <v/>
      </c>
      <c r="HC37" s="104" t="str">
        <f>IF(HE37="","",HA$2)</f>
        <v/>
      </c>
      <c r="HD37" s="104" t="str">
        <f>IF(HE37="","",HA$3)</f>
        <v/>
      </c>
      <c r="HE37" s="105" t="str">
        <f>IF(HL37="","",IF(ISNUMBER(SEARCH(":",HL37)),MID(HL37,FIND(":",HL37)+2,FIND("(",HL37)-FIND(":",HL37)-3),LEFT(HL37,FIND("(",HL37)-2)))</f>
        <v/>
      </c>
      <c r="HF37" s="106" t="str">
        <f>IF(HL37="","",MID(HL37,FIND("(",HL37)+1,4))</f>
        <v/>
      </c>
      <c r="HG37" s="107" t="str">
        <f>IF(ISNUMBER(SEARCH("*female*",HL37)),"female",IF(ISNUMBER(SEARCH("*male*",HL37)),"male",""))</f>
        <v/>
      </c>
      <c r="HH37" s="108" t="str">
        <f>IF(HL37="","",IF(ISERROR(MID(HL37,FIND("male,",HL37)+6,(FIND(")",HL37)-(FIND("male,",HL37)+6))))=TRUE,"missing/error",MID(HL37,FIND("male,",HL37)+6,(FIND(")",HL37)-(FIND("male,",HL37)+6)))))</f>
        <v/>
      </c>
      <c r="HI37" s="109" t="str">
        <f>IF(HE37="","",(MID(HE37,(SEARCH("^^",SUBSTITUTE(HE37," ","^^",LEN(HE37)-LEN(SUBSTITUTE(HE37," ","")))))+1,99)&amp;"_"&amp;LEFT(HE37,FIND(" ",HE37)-1)&amp;"_"&amp;HF37))</f>
        <v/>
      </c>
      <c r="HK37" s="101"/>
      <c r="HL37" s="101" t="s">
        <v>292</v>
      </c>
      <c r="HM37" s="102" t="str">
        <f>IF(HQ37="","",HM$3)</f>
        <v/>
      </c>
      <c r="HN37" s="103" t="str">
        <f>IF(HQ37="","",HM$1)</f>
        <v/>
      </c>
      <c r="HO37" s="104" t="str">
        <f>IF(HQ37="","",HM$2)</f>
        <v/>
      </c>
      <c r="HP37" s="104" t="str">
        <f>IF(HQ37="","",HM$3)</f>
        <v/>
      </c>
      <c r="HQ37" s="105" t="str">
        <f>IF(HX37="","",IF(ISNUMBER(SEARCH(":",HX37)),MID(HX37,FIND(":",HX37)+2,FIND("(",HX37)-FIND(":",HX37)-3),LEFT(HX37,FIND("(",HX37)-2)))</f>
        <v/>
      </c>
      <c r="HR37" s="106" t="str">
        <f>IF(HX37="","",MID(HX37,FIND("(",HX37)+1,4))</f>
        <v/>
      </c>
      <c r="HS37" s="107" t="str">
        <f>IF(ISNUMBER(SEARCH("*female*",HX37)),"female",IF(ISNUMBER(SEARCH("*male*",HX37)),"male",""))</f>
        <v/>
      </c>
      <c r="HT37" s="108" t="str">
        <f>IF(HX37="","",IF(ISERROR(MID(HX37,FIND("male,",HX37)+6,(FIND(")",HX37)-(FIND("male,",HX37)+6))))=TRUE,"missing/error",MID(HX37,FIND("male,",HX37)+6,(FIND(")",HX37)-(FIND("male,",HX37)+6)))))</f>
        <v/>
      </c>
      <c r="HU37" s="109" t="str">
        <f>IF(HQ37="","",(MID(HQ37,(SEARCH("^^",SUBSTITUTE(HQ37," ","^^",LEN(HQ37)-LEN(SUBSTITUTE(HQ37," ","")))))+1,99)&amp;"_"&amp;LEFT(HQ37,FIND(" ",HQ37)-1)&amp;"_"&amp;HR37))</f>
        <v/>
      </c>
      <c r="HW37" s="101"/>
      <c r="HX37" s="101"/>
      <c r="HY37" s="102" t="str">
        <f>IF(IC37="","",HY$3)</f>
        <v/>
      </c>
      <c r="HZ37" s="103" t="str">
        <f>IF(IC37="","",HY$1)</f>
        <v/>
      </c>
      <c r="IA37" s="104" t="str">
        <f>IF(IC37="","",HY$2)</f>
        <v/>
      </c>
      <c r="IB37" s="104" t="str">
        <f>IF(IC37="","",HY$3)</f>
        <v/>
      </c>
      <c r="IC37" s="105" t="str">
        <f>IF(IJ37="","",IF(ISNUMBER(SEARCH(":",IJ37)),MID(IJ37,FIND(":",IJ37)+2,FIND("(",IJ37)-FIND(":",IJ37)-3),LEFT(IJ37,FIND("(",IJ37)-2)))</f>
        <v/>
      </c>
      <c r="ID37" s="106" t="str">
        <f>IF(IJ37="","",MID(IJ37,FIND("(",IJ37)+1,4))</f>
        <v/>
      </c>
      <c r="IE37" s="107" t="str">
        <f>IF(ISNUMBER(SEARCH("*female*",IJ37)),"female",IF(ISNUMBER(SEARCH("*male*",IJ37)),"male",""))</f>
        <v/>
      </c>
      <c r="IF37" s="108" t="str">
        <f>IF(IJ37="","",IF(ISERROR(MID(IJ37,FIND("male,",IJ37)+6,(FIND(")",IJ37)-(FIND("male,",IJ37)+6))))=TRUE,"missing/error",MID(IJ37,FIND("male,",IJ37)+6,(FIND(")",IJ37)-(FIND("male,",IJ37)+6)))))</f>
        <v/>
      </c>
      <c r="IG37" s="109" t="str">
        <f>IF(IC37="","",(MID(IC37,(SEARCH("^^",SUBSTITUTE(IC37," ","^^",LEN(IC37)-LEN(SUBSTITUTE(IC37," ","")))))+1,99)&amp;"_"&amp;LEFT(IC37,FIND(" ",IC37)-1)&amp;"_"&amp;ID37))</f>
        <v/>
      </c>
      <c r="II37" s="101"/>
      <c r="IJ37" s="101"/>
      <c r="IK37" s="102" t="str">
        <f>IF(IO37="","",IK$3)</f>
        <v/>
      </c>
      <c r="IL37" s="103" t="str">
        <f>IF(IO37="","",IK$1)</f>
        <v/>
      </c>
      <c r="IM37" s="104" t="str">
        <f>IF(IO37="","",IK$2)</f>
        <v/>
      </c>
      <c r="IN37" s="104" t="str">
        <f>IF(IO37="","",IK$3)</f>
        <v/>
      </c>
      <c r="IO37" s="105" t="str">
        <f>IF(IV37="","",IF(ISNUMBER(SEARCH(":",IV37)),MID(IV37,FIND(":",IV37)+2,FIND("(",IV37)-FIND(":",IV37)-3),LEFT(IV37,FIND("(",IV37)-2)))</f>
        <v/>
      </c>
      <c r="IP37" s="106" t="str">
        <f>IF(IV37="","",MID(IV37,FIND("(",IV37)+1,4))</f>
        <v/>
      </c>
      <c r="IQ37" s="107" t="str">
        <f>IF(ISNUMBER(SEARCH("*female*",IV37)),"female",IF(ISNUMBER(SEARCH("*male*",IV37)),"male",""))</f>
        <v/>
      </c>
      <c r="IR37" s="108" t="str">
        <f>IF(IV37="","",IF(ISERROR(MID(IV37,FIND("male,",IV37)+6,(FIND(")",IV37)-(FIND("male,",IV37)+6))))=TRUE,"missing/error",MID(IV37,FIND("male,",IV37)+6,(FIND(")",IV37)-(FIND("male,",IV37)+6)))))</f>
        <v/>
      </c>
      <c r="IS37" s="109" t="str">
        <f>IF(IO37="","",(MID(IO37,(SEARCH("^^",SUBSTITUTE(IO37," ","^^",LEN(IO37)-LEN(SUBSTITUTE(IO37," ","")))))+1,99)&amp;"_"&amp;LEFT(IO37,FIND(" ",IO37)-1)&amp;"_"&amp;IP37))</f>
        <v/>
      </c>
      <c r="IU37" s="101"/>
      <c r="IV37" s="101"/>
      <c r="IW37" s="102" t="str">
        <f>IF(JA37="","",IW$3)</f>
        <v/>
      </c>
      <c r="IX37" s="103" t="str">
        <f>IF(JA37="","",IW$1)</f>
        <v/>
      </c>
      <c r="IY37" s="104" t="str">
        <f>IF(JA37="","",IW$2)</f>
        <v/>
      </c>
      <c r="IZ37" s="104" t="str">
        <f>IF(JA37="","",IW$3)</f>
        <v/>
      </c>
      <c r="JA37" s="105" t="str">
        <f>IF(JH37="","",IF(ISNUMBER(SEARCH(":",JH37)),MID(JH37,FIND(":",JH37)+2,FIND("(",JH37)-FIND(":",JH37)-3),LEFT(JH37,FIND("(",JH37)-2)))</f>
        <v/>
      </c>
      <c r="JB37" s="106" t="str">
        <f>IF(JH37="","",MID(JH37,FIND("(",JH37)+1,4))</f>
        <v/>
      </c>
      <c r="JC37" s="107" t="str">
        <f>IF(ISNUMBER(SEARCH("*female*",JH37)),"female",IF(ISNUMBER(SEARCH("*male*",JH37)),"male",""))</f>
        <v/>
      </c>
      <c r="JD37" s="108" t="str">
        <f>IF(JH37="","",IF(ISERROR(MID(JH37,FIND("male,",JH37)+6,(FIND(")",JH37)-(FIND("male,",JH37)+6))))=TRUE,"missing/error",MID(JH37,FIND("male,",JH37)+6,(FIND(")",JH37)-(FIND("male,",JH37)+6)))))</f>
        <v/>
      </c>
      <c r="JE37" s="109" t="str">
        <f>IF(JA37="","",(MID(JA37,(SEARCH("^^",SUBSTITUTE(JA37," ","^^",LEN(JA37)-LEN(SUBSTITUTE(JA37," ","")))))+1,99)&amp;"_"&amp;LEFT(JA37,FIND(" ",JA37)-1)&amp;"_"&amp;JB37))</f>
        <v/>
      </c>
      <c r="JG37" s="101"/>
      <c r="JH37" s="101"/>
      <c r="JI37" s="102" t="str">
        <f>IF(JM37="","",JI$3)</f>
        <v/>
      </c>
      <c r="JJ37" s="103" t="str">
        <f>IF(JM37="","",JI$1)</f>
        <v/>
      </c>
      <c r="JK37" s="104" t="str">
        <f>IF(JM37="","",JI$2)</f>
        <v/>
      </c>
      <c r="JL37" s="104" t="str">
        <f>IF(JM37="","",JI$3)</f>
        <v/>
      </c>
      <c r="JM37" s="105" t="str">
        <f>IF(JT37="","",IF(ISNUMBER(SEARCH(":",JT37)),MID(JT37,FIND(":",JT37)+2,FIND("(",JT37)-FIND(":",JT37)-3),LEFT(JT37,FIND("(",JT37)-2)))</f>
        <v/>
      </c>
      <c r="JN37" s="106" t="str">
        <f>IF(JT37="","",MID(JT37,FIND("(",JT37)+1,4))</f>
        <v/>
      </c>
      <c r="JO37" s="107" t="str">
        <f>IF(ISNUMBER(SEARCH("*female*",JT37)),"female",IF(ISNUMBER(SEARCH("*male*",JT37)),"male",""))</f>
        <v/>
      </c>
      <c r="JP37" s="108" t="str">
        <f>IF(JT37="","",IF(ISERROR(MID(JT37,FIND("male,",JT37)+6,(FIND(")",JT37)-(FIND("male,",JT37)+6))))=TRUE,"missing/error",MID(JT37,FIND("male,",JT37)+6,(FIND(")",JT37)-(FIND("male,",JT37)+6)))))</f>
        <v/>
      </c>
      <c r="JQ37" s="109" t="str">
        <f>IF(JM37="","",(MID(JM37,(SEARCH("^^",SUBSTITUTE(JM37," ","^^",LEN(JM37)-LEN(SUBSTITUTE(JM37," ","")))))+1,99)&amp;"_"&amp;LEFT(JM37,FIND(" ",JM37)-1)&amp;"_"&amp;JN37))</f>
        <v/>
      </c>
      <c r="JS37" s="101"/>
      <c r="JT37" s="101"/>
      <c r="JU37" s="102" t="str">
        <f>IF(JY37="","",JU$3)</f>
        <v/>
      </c>
      <c r="JV37" s="103" t="str">
        <f>IF(JY37="","",JU$1)</f>
        <v/>
      </c>
      <c r="JW37" s="104" t="str">
        <f>IF(JY37="","",JU$2)</f>
        <v/>
      </c>
      <c r="JX37" s="104" t="str">
        <f>IF(JY37="","",JU$3)</f>
        <v/>
      </c>
      <c r="JY37" s="105" t="str">
        <f>IF(KF37="","",IF(ISNUMBER(SEARCH(":",KF37)),MID(KF37,FIND(":",KF37)+2,FIND("(",KF37)-FIND(":",KF37)-3),LEFT(KF37,FIND("(",KF37)-2)))</f>
        <v/>
      </c>
      <c r="JZ37" s="106" t="str">
        <f>IF(KF37="","",MID(KF37,FIND("(",KF37)+1,4))</f>
        <v/>
      </c>
      <c r="KA37" s="107" t="str">
        <f>IF(ISNUMBER(SEARCH("*female*",KF37)),"female",IF(ISNUMBER(SEARCH("*male*",KF37)),"male",""))</f>
        <v/>
      </c>
      <c r="KB37" s="108" t="str">
        <f>IF(KF37="","",IF(ISERROR(MID(KF37,FIND("male,",KF37)+6,(FIND(")",KF37)-(FIND("male,",KF37)+6))))=TRUE,"missing/error",MID(KF37,FIND("male,",KF37)+6,(FIND(")",KF37)-(FIND("male,",KF37)+6)))))</f>
        <v/>
      </c>
      <c r="KC37" s="109" t="str">
        <f>IF(JY37="","",(MID(JY37,(SEARCH("^^",SUBSTITUTE(JY37," ","^^",LEN(JY37)-LEN(SUBSTITUTE(JY37," ","")))))+1,99)&amp;"_"&amp;LEFT(JY37,FIND(" ",JY37)-1)&amp;"_"&amp;JZ37))</f>
        <v/>
      </c>
      <c r="KE37" s="101"/>
      <c r="KF37" s="101"/>
    </row>
    <row r="38" spans="1:292" ht="13.5" customHeight="1">
      <c r="A38" s="20"/>
      <c r="B38" s="101" t="s">
        <v>500</v>
      </c>
      <c r="C38" s="2" t="s">
        <v>501</v>
      </c>
      <c r="D38" s="154"/>
      <c r="E38" s="102">
        <v>33239</v>
      </c>
      <c r="F38" s="103" t="s">
        <v>421</v>
      </c>
      <c r="G38" s="104">
        <v>32819</v>
      </c>
      <c r="H38" s="104">
        <v>34568</v>
      </c>
      <c r="I38" s="105" t="s">
        <v>502</v>
      </c>
      <c r="J38" s="106">
        <v>1944</v>
      </c>
      <c r="K38" s="107" t="s">
        <v>440</v>
      </c>
      <c r="L38" s="108" t="s">
        <v>299</v>
      </c>
      <c r="M38" s="109" t="s">
        <v>503</v>
      </c>
      <c r="O38" s="101"/>
      <c r="P38" s="154"/>
      <c r="Q38" s="102">
        <v>34699</v>
      </c>
      <c r="R38" s="103" t="s">
        <v>422</v>
      </c>
      <c r="S38" s="104">
        <v>34568</v>
      </c>
      <c r="T38" s="104">
        <v>36010</v>
      </c>
      <c r="U38" s="105" t="s">
        <v>504</v>
      </c>
      <c r="V38" s="106">
        <v>1945</v>
      </c>
      <c r="W38" s="107" t="s">
        <v>440</v>
      </c>
      <c r="X38" s="108" t="s">
        <v>301</v>
      </c>
      <c r="Y38" s="109" t="s">
        <v>505</v>
      </c>
      <c r="AA38" s="101"/>
      <c r="AB38" s="101"/>
      <c r="AC38" s="102">
        <v>36160</v>
      </c>
      <c r="AD38" s="103" t="s">
        <v>423</v>
      </c>
      <c r="AE38" s="104">
        <v>36010</v>
      </c>
      <c r="AF38" s="104">
        <v>37459</v>
      </c>
      <c r="AG38" s="105" t="s">
        <v>506</v>
      </c>
      <c r="AH38" s="106">
        <v>1955</v>
      </c>
      <c r="AI38" s="107" t="s">
        <v>440</v>
      </c>
      <c r="AJ38" s="108" t="s">
        <v>301</v>
      </c>
      <c r="AK38" s="109" t="s">
        <v>507</v>
      </c>
      <c r="AM38" s="101"/>
      <c r="AN38" s="101"/>
      <c r="AO38" s="102">
        <v>37622</v>
      </c>
      <c r="AP38" s="103" t="s">
        <v>424</v>
      </c>
      <c r="AQ38" s="104">
        <v>37459</v>
      </c>
      <c r="AR38" s="104">
        <v>37602</v>
      </c>
      <c r="AS38" s="105" t="s">
        <v>508</v>
      </c>
      <c r="AT38" s="106">
        <v>1944</v>
      </c>
      <c r="AU38" s="107" t="s">
        <v>440</v>
      </c>
      <c r="AV38" s="108" t="s">
        <v>301</v>
      </c>
      <c r="AW38" s="109" t="s">
        <v>509</v>
      </c>
      <c r="AY38" s="101" t="s">
        <v>474</v>
      </c>
      <c r="AZ38" s="101"/>
      <c r="BA38" s="102">
        <v>37987</v>
      </c>
      <c r="BB38" s="103" t="s">
        <v>425</v>
      </c>
      <c r="BC38" s="104">
        <v>37768</v>
      </c>
      <c r="BD38" s="104">
        <v>38905</v>
      </c>
      <c r="BE38" s="105" t="s">
        <v>496</v>
      </c>
      <c r="BF38" s="106">
        <v>1952</v>
      </c>
      <c r="BG38" s="107" t="s">
        <v>440</v>
      </c>
      <c r="BH38" s="108" t="s">
        <v>301</v>
      </c>
      <c r="BI38" s="109" t="s">
        <v>497</v>
      </c>
      <c r="BK38" s="101"/>
      <c r="BL38" s="101"/>
      <c r="BM38" s="102" t="s">
        <v>292</v>
      </c>
      <c r="BN38" s="103" t="s">
        <v>292</v>
      </c>
      <c r="BO38" s="104"/>
      <c r="BP38" s="104" t="s">
        <v>292</v>
      </c>
      <c r="BQ38" s="105"/>
      <c r="BR38" s="106"/>
      <c r="BS38" s="107"/>
      <c r="BT38" s="108"/>
      <c r="BU38" s="109" t="s">
        <v>292</v>
      </c>
      <c r="BW38" s="101"/>
      <c r="BX38" s="101"/>
      <c r="BY38" s="102">
        <v>40465</v>
      </c>
      <c r="BZ38" s="103" t="s">
        <v>427</v>
      </c>
      <c r="CA38" s="104">
        <v>39135</v>
      </c>
      <c r="CB38" s="104">
        <v>40465</v>
      </c>
      <c r="CC38" s="105" t="s">
        <v>510</v>
      </c>
      <c r="CD38" s="106">
        <v>1949</v>
      </c>
      <c r="CE38" s="107" t="s">
        <v>440</v>
      </c>
      <c r="CF38" s="108" t="s">
        <v>309</v>
      </c>
      <c r="CG38" s="109" t="s">
        <v>511</v>
      </c>
      <c r="CI38" s="101"/>
      <c r="CJ38" s="101"/>
      <c r="CK38" s="102">
        <v>41218</v>
      </c>
      <c r="CL38" s="103" t="s">
        <v>435</v>
      </c>
      <c r="CM38" s="104">
        <v>40465</v>
      </c>
      <c r="CN38" s="104">
        <v>41218</v>
      </c>
      <c r="CO38" s="105" t="s">
        <v>512</v>
      </c>
      <c r="CP38" s="106" t="s">
        <v>513</v>
      </c>
      <c r="CQ38" s="107" t="s">
        <v>440</v>
      </c>
      <c r="CR38" s="108" t="s">
        <v>297</v>
      </c>
      <c r="CS38" s="109" t="s">
        <v>514</v>
      </c>
      <c r="CT38" s="2" t="s">
        <v>292</v>
      </c>
      <c r="CU38" s="101"/>
      <c r="CV38" s="101" t="s">
        <v>515</v>
      </c>
      <c r="CW38" s="102">
        <v>41517</v>
      </c>
      <c r="CX38" s="103" t="s">
        <v>436</v>
      </c>
      <c r="CY38" s="104">
        <v>41218</v>
      </c>
      <c r="CZ38" s="104">
        <v>43011</v>
      </c>
      <c r="DA38" s="105" t="str">
        <f>IF(DH38="","",IF(ISNUMBER(SEARCH(":",DH38)),MID(DH38,FIND(":",DH38)+2,FIND("(",DH38)-FIND(":",DH38)-3),LEFT(DH38,FIND("(",DH38)-2)))</f>
        <v>Jeannine Hennis-Plasschaert</v>
      </c>
      <c r="DB38" s="106" t="str">
        <f>IF(DH38="","",MID(DH38,FIND("(",DH38)+1,4))</f>
        <v>1973</v>
      </c>
      <c r="DC38" s="107" t="str">
        <f>IF(ISNUMBER(SEARCH("*female*",DH38)),"female",IF(ISNUMBER(SEARCH("*male*",DH38)),"male",""))</f>
        <v>female</v>
      </c>
      <c r="DD38" s="108" t="s">
        <v>299</v>
      </c>
      <c r="DE38" s="109" t="str">
        <f>IF(DA38="","",(MID(DA38,(SEARCH("^^",SUBSTITUTE(DA38," ","^^",LEN(DA38)-LEN(SUBSTITUTE(DA38," ","")))))+1,99)&amp;"_"&amp;LEFT(DA38,FIND(" ",DA38)-1)&amp;"_"&amp;DB38))</f>
        <v>Hennis-Plasschaert_Jeannine_1973</v>
      </c>
      <c r="DF38" s="2" t="s">
        <v>292</v>
      </c>
      <c r="DG38" s="101" t="s">
        <v>474</v>
      </c>
      <c r="DH38" s="101" t="s">
        <v>516</v>
      </c>
      <c r="DI38" s="102">
        <f>IF(DM38="","",DI$3)</f>
        <v>44571</v>
      </c>
      <c r="DJ38" s="103" t="str">
        <f>IF(DM38="","",DI$1)</f>
        <v>Rutte III</v>
      </c>
      <c r="DK38" s="104">
        <f>IF(DM38="","",DI$2)</f>
        <v>43034</v>
      </c>
      <c r="DL38" s="104">
        <v>44456</v>
      </c>
      <c r="DM38" s="105" t="str">
        <f>IF(DT38="","",IF(ISNUMBER(SEARCH(":",DT38)),MID(DT38,FIND(":",DT38)+2,FIND("(",DT38)-FIND(":",DT38)-3),LEFT(DT38,FIND("(",DT38)-2)))</f>
        <v>Ank Bijleveld</v>
      </c>
      <c r="DN38" s="106" t="str">
        <f>IF(DT38="","",MID(DT38,FIND("(",DT38)+1,4))</f>
        <v>1962</v>
      </c>
      <c r="DO38" s="107" t="str">
        <f>IF(ISNUMBER(SEARCH("*female*",DT38)),"female",IF(ISNUMBER(SEARCH("*male*",DT38)),"male",""))</f>
        <v>female</v>
      </c>
      <c r="DP38" s="108" t="str">
        <f>IF(DT38="","",IF(ISERROR(MID(DT38,FIND("male,",DT38)+6,(FIND(")",DT38)-(FIND("male,",DT38)+6))))=TRUE,"missing/error",MID(DT38,FIND("male,",DT38)+6,(FIND(")",DT38)-(FIND("male,",DT38)+6)))))</f>
        <v>nl_cda01</v>
      </c>
      <c r="DQ38" s="109" t="str">
        <f>IF(DM38="","",(MID(DM38,(SEARCH("^^",SUBSTITUTE(DM38," ","^^",LEN(DM38)-LEN(SUBSTITUTE(DM38," ","")))))+1,99)&amp;"_"&amp;LEFT(DM38,FIND(" ",DM38)-1)&amp;"_"&amp;DN38))</f>
        <v>Bijleveld_Ank_1962</v>
      </c>
      <c r="DS38" s="101"/>
      <c r="DT38" s="101" t="s">
        <v>1060</v>
      </c>
      <c r="DU38" s="102">
        <f>IF(DY38="","",DU$3)</f>
        <v>44926</v>
      </c>
      <c r="DV38" s="103" t="str">
        <f>IF(DY38="","",DU$1)</f>
        <v>Rutte IV</v>
      </c>
      <c r="DW38" s="104">
        <f>IF(DY38="","",DU$2)</f>
        <v>44571</v>
      </c>
      <c r="DX38" s="104">
        <f>IF(DY38="","",DU$3)</f>
        <v>44926</v>
      </c>
      <c r="DY38" s="105" t="str">
        <f>IF(EF38="","",IF(ISNUMBER(SEARCH(":",EF38)),MID(EF38,FIND(":",EF38)+2,FIND("(",EF38)-FIND(":",EF38)-3),LEFT(EF38,FIND("(",EF38)-2)))</f>
        <v>Kajsa Ollongren</v>
      </c>
      <c r="DZ38" s="106" t="str">
        <f>IF(EF38="","",MID(EF38,FIND("(",EF38)+1,4))</f>
        <v>1967</v>
      </c>
      <c r="EA38" s="107" t="str">
        <f>IF(ISNUMBER(SEARCH("*female*",EF38)),"female",IF(ISNUMBER(SEARCH("*male*",EF38)),"male",""))</f>
        <v>female</v>
      </c>
      <c r="EB38" s="108" t="str">
        <f>IF(EF38="","",IF(ISERROR(MID(EF38,FIND("male,",EF38)+6,(FIND(")",EF38)-(FIND("male,",EF38)+6))))=TRUE,"missing/error",MID(EF38,FIND("male,",EF38)+6,(FIND(")",EF38)-(FIND("male,",EF38)+6)))))</f>
        <v>nl_d6601</v>
      </c>
      <c r="EC38" s="109" t="str">
        <f>IF(DY38="","",(MID(DY38,(SEARCH("^^",SUBSTITUTE(DY38," ","^^",LEN(DY38)-LEN(SUBSTITUTE(DY38," ","")))))+1,99)&amp;"_"&amp;LEFT(DY38,FIND(" ",DY38)-1)&amp;"_"&amp;DZ38))</f>
        <v>Ollongren_Kajsa_1967</v>
      </c>
      <c r="EE38" s="101"/>
      <c r="EF38" s="101" t="s">
        <v>1054</v>
      </c>
      <c r="EG38" s="102" t="str">
        <f>IF(EK38="","",EG$3)</f>
        <v/>
      </c>
      <c r="EH38" s="103" t="str">
        <f>IF(EK38="","",EG$1)</f>
        <v/>
      </c>
      <c r="EI38" s="104" t="str">
        <f>IF(EK38="","",EG$2)</f>
        <v/>
      </c>
      <c r="EJ38" s="104" t="str">
        <f>IF(EK38="","",EG$3)</f>
        <v/>
      </c>
      <c r="EK38" s="105" t="str">
        <f>IF(ER38="","",IF(ISNUMBER(SEARCH(":",ER38)),MID(ER38,FIND(":",ER38)+2,FIND("(",ER38)-FIND(":",ER38)-3),LEFT(ER38,FIND("(",ER38)-2)))</f>
        <v/>
      </c>
      <c r="EL38" s="106" t="str">
        <f>IF(ER38="","",MID(ER38,FIND("(",ER38)+1,4))</f>
        <v/>
      </c>
      <c r="EM38" s="107" t="str">
        <f>IF(ISNUMBER(SEARCH("*female*",ER38)),"female",IF(ISNUMBER(SEARCH("*male*",ER38)),"male",""))</f>
        <v/>
      </c>
      <c r="EN38" s="108" t="str">
        <f>IF(ER38="","",IF(ISERROR(MID(ER38,FIND("male,",ER38)+6,(FIND(")",ER38)-(FIND("male,",ER38)+6))))=TRUE,"missing/error",MID(ER38,FIND("male,",ER38)+6,(FIND(")",ER38)-(FIND("male,",ER38)+6)))))</f>
        <v/>
      </c>
      <c r="EO38" s="109" t="str">
        <f>IF(EK38="","",(MID(EK38,(SEARCH("^^",SUBSTITUTE(EK38," ","^^",LEN(EK38)-LEN(SUBSTITUTE(EK38," ","")))))+1,99)&amp;"_"&amp;LEFT(EK38,FIND(" ",EK38)-1)&amp;"_"&amp;EL38))</f>
        <v/>
      </c>
      <c r="EQ38" s="101"/>
      <c r="ER38" s="101"/>
      <c r="ES38" s="102" t="str">
        <f>IF(EW38="","",ES$3)</f>
        <v/>
      </c>
      <c r="ET38" s="103" t="str">
        <f>IF(EW38="","",ES$1)</f>
        <v/>
      </c>
      <c r="EU38" s="104" t="str">
        <f>IF(EW38="","",ES$2)</f>
        <v/>
      </c>
      <c r="EV38" s="104" t="str">
        <f>IF(EW38="","",ES$3)</f>
        <v/>
      </c>
      <c r="EW38" s="105" t="str">
        <f>IF(FD38="","",IF(ISNUMBER(SEARCH(":",FD38)),MID(FD38,FIND(":",FD38)+2,FIND("(",FD38)-FIND(":",FD38)-3),LEFT(FD38,FIND("(",FD38)-2)))</f>
        <v/>
      </c>
      <c r="EX38" s="106" t="str">
        <f>IF(FD38="","",MID(FD38,FIND("(",FD38)+1,4))</f>
        <v/>
      </c>
      <c r="EY38" s="107" t="str">
        <f>IF(ISNUMBER(SEARCH("*female*",FD38)),"female",IF(ISNUMBER(SEARCH("*male*",FD38)),"male",""))</f>
        <v/>
      </c>
      <c r="EZ38" s="108" t="str">
        <f>IF(FD38="","",IF(ISERROR(MID(FD38,FIND("male,",FD38)+6,(FIND(")",FD38)-(FIND("male,",FD38)+6))))=TRUE,"missing/error",MID(FD38,FIND("male,",FD38)+6,(FIND(")",FD38)-(FIND("male,",FD38)+6)))))</f>
        <v/>
      </c>
      <c r="FA38" s="109" t="str">
        <f>IF(EW38="","",(MID(EW38,(SEARCH("^^",SUBSTITUTE(EW38," ","^^",LEN(EW38)-LEN(SUBSTITUTE(EW38," ","")))))+1,99)&amp;"_"&amp;LEFT(EW38,FIND(" ",EW38)-1)&amp;"_"&amp;EX38))</f>
        <v/>
      </c>
      <c r="FC38" s="101"/>
      <c r="FD38" s="101"/>
      <c r="FE38" s="102" t="str">
        <f>IF(FI38="","",FE$3)</f>
        <v/>
      </c>
      <c r="FF38" s="103" t="str">
        <f>IF(FI38="","",FE$1)</f>
        <v/>
      </c>
      <c r="FG38" s="104" t="str">
        <f>IF(FI38="","",FE$2)</f>
        <v/>
      </c>
      <c r="FH38" s="104" t="str">
        <f>IF(FI38="","",FE$3)</f>
        <v/>
      </c>
      <c r="FI38" s="105" t="str">
        <f>IF(FP38="","",IF(ISNUMBER(SEARCH(":",FP38)),MID(FP38,FIND(":",FP38)+2,FIND("(",FP38)-FIND(":",FP38)-3),LEFT(FP38,FIND("(",FP38)-2)))</f>
        <v/>
      </c>
      <c r="FJ38" s="106" t="str">
        <f>IF(FP38="","",MID(FP38,FIND("(",FP38)+1,4))</f>
        <v/>
      </c>
      <c r="FK38" s="107" t="str">
        <f>IF(ISNUMBER(SEARCH("*female*",FP38)),"female",IF(ISNUMBER(SEARCH("*male*",FP38)),"male",""))</f>
        <v/>
      </c>
      <c r="FL38" s="108" t="str">
        <f>IF(FP38="","",IF(ISERROR(MID(FP38,FIND("male,",FP38)+6,(FIND(")",FP38)-(FIND("male,",FP38)+6))))=TRUE,"missing/error",MID(FP38,FIND("male,",FP38)+6,(FIND(")",FP38)-(FIND("male,",FP38)+6)))))</f>
        <v/>
      </c>
      <c r="FM38" s="109" t="str">
        <f>IF(FI38="","",(MID(FI38,(SEARCH("^^",SUBSTITUTE(FI38," ","^^",LEN(FI38)-LEN(SUBSTITUTE(FI38," ","")))))+1,99)&amp;"_"&amp;LEFT(FI38,FIND(" ",FI38)-1)&amp;"_"&amp;FJ38))</f>
        <v/>
      </c>
      <c r="FO38" s="101"/>
      <c r="FP38" s="101"/>
      <c r="FQ38" s="102" t="str">
        <f>IF(FU38="","",#REF!)</f>
        <v/>
      </c>
      <c r="FR38" s="103" t="str">
        <f>IF(FU38="","",FQ$1)</f>
        <v/>
      </c>
      <c r="FS38" s="104" t="str">
        <f>IF(FU38="","",FQ$2)</f>
        <v/>
      </c>
      <c r="FT38" s="104" t="str">
        <f>IF(FU38="","",FQ$3)</f>
        <v/>
      </c>
      <c r="FU38" s="105" t="str">
        <f>IF(GB38="","",IF(ISNUMBER(SEARCH(":",GB38)),MID(GB38,FIND(":",GB38)+2,FIND("(",GB38)-FIND(":",GB38)-3),LEFT(GB38,FIND("(",GB38)-2)))</f>
        <v/>
      </c>
      <c r="FV38" s="106" t="str">
        <f>IF(GB38="","",MID(GB38,FIND("(",GB38)+1,4))</f>
        <v/>
      </c>
      <c r="FW38" s="107" t="str">
        <f>IF(ISNUMBER(SEARCH("*female*",GB38)),"female",IF(ISNUMBER(SEARCH("*male*",GB38)),"male",""))</f>
        <v/>
      </c>
      <c r="FX38" s="108" t="str">
        <f>IF(GB38="","",IF(ISERROR(MID(GB38,FIND("male,",GB38)+6,(FIND(")",GB38)-(FIND("male,",GB38)+6))))=TRUE,"missing/error",MID(GB38,FIND("male,",GB38)+6,(FIND(")",GB38)-(FIND("male,",GB38)+6)))))</f>
        <v/>
      </c>
      <c r="FY38" s="109" t="str">
        <f>IF(FU38="","",(MID(FU38,(SEARCH("^^",SUBSTITUTE(FU38," ","^^",LEN(FU38)-LEN(SUBSTITUTE(FU38," ","")))))+1,99)&amp;"_"&amp;LEFT(FU38,FIND(" ",FU38)-1)&amp;"_"&amp;FV38))</f>
        <v/>
      </c>
      <c r="GA38" s="101"/>
      <c r="GB38" s="101"/>
      <c r="GC38" s="102" t="str">
        <f>IF(GG38="","",GC$3)</f>
        <v/>
      </c>
      <c r="GD38" s="103" t="str">
        <f>IF(GG38="","",GC$1)</f>
        <v/>
      </c>
      <c r="GE38" s="104" t="str">
        <f>IF(GG38="","",GC$2)</f>
        <v/>
      </c>
      <c r="GF38" s="104" t="str">
        <f>IF(GG38="","",GC$3)</f>
        <v/>
      </c>
      <c r="GG38" s="105" t="str">
        <f>IF(GN38="","",IF(ISNUMBER(SEARCH(":",GN38)),MID(GN38,FIND(":",GN38)+2,FIND("(",GN38)-FIND(":",GN38)-3),LEFT(GN38,FIND("(",GN38)-2)))</f>
        <v/>
      </c>
      <c r="GH38" s="106" t="str">
        <f>IF(GN38="","",MID(GN38,FIND("(",GN38)+1,4))</f>
        <v/>
      </c>
      <c r="GI38" s="107" t="str">
        <f>IF(ISNUMBER(SEARCH("*female*",GN38)),"female",IF(ISNUMBER(SEARCH("*male*",GN38)),"male",""))</f>
        <v/>
      </c>
      <c r="GJ38" s="108" t="str">
        <f>IF(GN38="","",IF(ISERROR(MID(GN38,FIND("male,",GN38)+6,(FIND(")",GN38)-(FIND("male,",GN38)+6))))=TRUE,"missing/error",MID(GN38,FIND("male,",GN38)+6,(FIND(")",GN38)-(FIND("male,",GN38)+6)))))</f>
        <v/>
      </c>
      <c r="GK38" s="109" t="str">
        <f>IF(GG38="","",(MID(GG38,(SEARCH("^^",SUBSTITUTE(GG38," ","^^",LEN(GG38)-LEN(SUBSTITUTE(GG38," ","")))))+1,99)&amp;"_"&amp;LEFT(GG38,FIND(" ",GG38)-1)&amp;"_"&amp;GH38))</f>
        <v/>
      </c>
      <c r="GM38" s="101"/>
      <c r="GN38" s="101" t="s">
        <v>292</v>
      </c>
      <c r="GO38" s="102" t="str">
        <f>IF(GS38="","",GO$3)</f>
        <v/>
      </c>
      <c r="GP38" s="103" t="str">
        <f>IF(GS38="","",GO$1)</f>
        <v/>
      </c>
      <c r="GQ38" s="104" t="str">
        <f>IF(GS38="","",GO$2)</f>
        <v/>
      </c>
      <c r="GR38" s="104" t="str">
        <f>IF(GS38="","",GO$3)</f>
        <v/>
      </c>
      <c r="GS38" s="105" t="str">
        <f>IF(GZ38="","",IF(ISNUMBER(SEARCH(":",GZ38)),MID(GZ38,FIND(":",GZ38)+2,FIND("(",GZ38)-FIND(":",GZ38)-3),LEFT(GZ38,FIND("(",GZ38)-2)))</f>
        <v/>
      </c>
      <c r="GT38" s="106" t="str">
        <f>IF(GZ38="","",MID(GZ38,FIND("(",GZ38)+1,4))</f>
        <v/>
      </c>
      <c r="GU38" s="107" t="str">
        <f>IF(ISNUMBER(SEARCH("*female*",GZ38)),"female",IF(ISNUMBER(SEARCH("*male*",GZ38)),"male",""))</f>
        <v/>
      </c>
      <c r="GV38" s="108" t="str">
        <f>IF(GZ38="","",IF(ISERROR(MID(GZ38,FIND("male,",GZ38)+6,(FIND(")",GZ38)-(FIND("male,",GZ38)+6))))=TRUE,"missing/error",MID(GZ38,FIND("male,",GZ38)+6,(FIND(")",GZ38)-(FIND("male,",GZ38)+6)))))</f>
        <v/>
      </c>
      <c r="GW38" s="109" t="str">
        <f>IF(GS38="","",(MID(GS38,(SEARCH("^^",SUBSTITUTE(GS38," ","^^",LEN(GS38)-LEN(SUBSTITUTE(GS38," ","")))))+1,99)&amp;"_"&amp;LEFT(GS38,FIND(" ",GS38)-1)&amp;"_"&amp;GT38))</f>
        <v/>
      </c>
      <c r="GY38" s="101"/>
      <c r="GZ38" s="101"/>
      <c r="HA38" s="102" t="str">
        <f>IF(HE38="","",HA$3)</f>
        <v/>
      </c>
      <c r="HB38" s="103" t="str">
        <f>IF(HE38="","",HA$1)</f>
        <v/>
      </c>
      <c r="HC38" s="104" t="str">
        <f>IF(HE38="","",HA$2)</f>
        <v/>
      </c>
      <c r="HD38" s="104" t="str">
        <f>IF(HE38="","",HA$3)</f>
        <v/>
      </c>
      <c r="HE38" s="105" t="str">
        <f>IF(HL38="","",IF(ISNUMBER(SEARCH(":",HL38)),MID(HL38,FIND(":",HL38)+2,FIND("(",HL38)-FIND(":",HL38)-3),LEFT(HL38,FIND("(",HL38)-2)))</f>
        <v/>
      </c>
      <c r="HF38" s="106" t="str">
        <f>IF(HL38="","",MID(HL38,FIND("(",HL38)+1,4))</f>
        <v/>
      </c>
      <c r="HG38" s="107" t="str">
        <f>IF(ISNUMBER(SEARCH("*female*",HL38)),"female",IF(ISNUMBER(SEARCH("*male*",HL38)),"male",""))</f>
        <v/>
      </c>
      <c r="HH38" s="108" t="str">
        <f>IF(HL38="","",IF(ISERROR(MID(HL38,FIND("male,",HL38)+6,(FIND(")",HL38)-(FIND("male,",HL38)+6))))=TRUE,"missing/error",MID(HL38,FIND("male,",HL38)+6,(FIND(")",HL38)-(FIND("male,",HL38)+6)))))</f>
        <v/>
      </c>
      <c r="HI38" s="109" t="str">
        <f>IF(HE38="","",(MID(HE38,(SEARCH("^^",SUBSTITUTE(HE38," ","^^",LEN(HE38)-LEN(SUBSTITUTE(HE38," ","")))))+1,99)&amp;"_"&amp;LEFT(HE38,FIND(" ",HE38)-1)&amp;"_"&amp;HF38))</f>
        <v/>
      </c>
      <c r="HK38" s="101"/>
      <c r="HL38" s="101" t="s">
        <v>292</v>
      </c>
      <c r="HM38" s="102" t="str">
        <f>IF(HQ38="","",HM$3)</f>
        <v/>
      </c>
      <c r="HN38" s="103" t="str">
        <f>IF(HQ38="","",HM$1)</f>
        <v/>
      </c>
      <c r="HO38" s="104" t="str">
        <f>IF(HQ38="","",HM$2)</f>
        <v/>
      </c>
      <c r="HP38" s="104" t="str">
        <f>IF(HQ38="","",HM$3)</f>
        <v/>
      </c>
      <c r="HQ38" s="105" t="str">
        <f>IF(HX38="","",IF(ISNUMBER(SEARCH(":",HX38)),MID(HX38,FIND(":",HX38)+2,FIND("(",HX38)-FIND(":",HX38)-3),LEFT(HX38,FIND("(",HX38)-2)))</f>
        <v/>
      </c>
      <c r="HR38" s="106" t="str">
        <f>IF(HX38="","",MID(HX38,FIND("(",HX38)+1,4))</f>
        <v/>
      </c>
      <c r="HS38" s="107" t="str">
        <f>IF(ISNUMBER(SEARCH("*female*",HX38)),"female",IF(ISNUMBER(SEARCH("*male*",HX38)),"male",""))</f>
        <v/>
      </c>
      <c r="HT38" s="108" t="str">
        <f>IF(HX38="","",IF(ISERROR(MID(HX38,FIND("male,",HX38)+6,(FIND(")",HX38)-(FIND("male,",HX38)+6))))=TRUE,"missing/error",MID(HX38,FIND("male,",HX38)+6,(FIND(")",HX38)-(FIND("male,",HX38)+6)))))</f>
        <v/>
      </c>
      <c r="HU38" s="109" t="str">
        <f>IF(HQ38="","",(MID(HQ38,(SEARCH("^^",SUBSTITUTE(HQ38," ","^^",LEN(HQ38)-LEN(SUBSTITUTE(HQ38," ","")))))+1,99)&amp;"_"&amp;LEFT(HQ38,FIND(" ",HQ38)-1)&amp;"_"&amp;HR38))</f>
        <v/>
      </c>
      <c r="HW38" s="101"/>
      <c r="HX38" s="101"/>
      <c r="HY38" s="102" t="str">
        <f>IF(IC38="","",HY$3)</f>
        <v/>
      </c>
      <c r="HZ38" s="103" t="str">
        <f>IF(IC38="","",HY$1)</f>
        <v/>
      </c>
      <c r="IA38" s="104" t="str">
        <f>IF(IC38="","",HY$2)</f>
        <v/>
      </c>
      <c r="IB38" s="104" t="str">
        <f>IF(IC38="","",HY$3)</f>
        <v/>
      </c>
      <c r="IC38" s="105" t="str">
        <f>IF(IJ38="","",IF(ISNUMBER(SEARCH(":",IJ38)),MID(IJ38,FIND(":",IJ38)+2,FIND("(",IJ38)-FIND(":",IJ38)-3),LEFT(IJ38,FIND("(",IJ38)-2)))</f>
        <v/>
      </c>
      <c r="ID38" s="106" t="str">
        <f>IF(IJ38="","",MID(IJ38,FIND("(",IJ38)+1,4))</f>
        <v/>
      </c>
      <c r="IE38" s="107" t="str">
        <f>IF(ISNUMBER(SEARCH("*female*",IJ38)),"female",IF(ISNUMBER(SEARCH("*male*",IJ38)),"male",""))</f>
        <v/>
      </c>
      <c r="IF38" s="108" t="str">
        <f>IF(IJ38="","",IF(ISERROR(MID(IJ38,FIND("male,",IJ38)+6,(FIND(")",IJ38)-(FIND("male,",IJ38)+6))))=TRUE,"missing/error",MID(IJ38,FIND("male,",IJ38)+6,(FIND(")",IJ38)-(FIND("male,",IJ38)+6)))))</f>
        <v/>
      </c>
      <c r="IG38" s="109" t="str">
        <f>IF(IC38="","",(MID(IC38,(SEARCH("^^",SUBSTITUTE(IC38," ","^^",LEN(IC38)-LEN(SUBSTITUTE(IC38," ","")))))+1,99)&amp;"_"&amp;LEFT(IC38,FIND(" ",IC38)-1)&amp;"_"&amp;ID38))</f>
        <v/>
      </c>
      <c r="II38" s="101"/>
      <c r="IJ38" s="101"/>
      <c r="IK38" s="102" t="str">
        <f>IF(IO38="","",IK$3)</f>
        <v/>
      </c>
      <c r="IL38" s="103" t="str">
        <f>IF(IO38="","",IK$1)</f>
        <v/>
      </c>
      <c r="IM38" s="104" t="str">
        <f>IF(IO38="","",IK$2)</f>
        <v/>
      </c>
      <c r="IN38" s="104" t="str">
        <f>IF(IO38="","",IK$3)</f>
        <v/>
      </c>
      <c r="IO38" s="105" t="str">
        <f>IF(IV38="","",IF(ISNUMBER(SEARCH(":",IV38)),MID(IV38,FIND(":",IV38)+2,FIND("(",IV38)-FIND(":",IV38)-3),LEFT(IV38,FIND("(",IV38)-2)))</f>
        <v/>
      </c>
      <c r="IP38" s="106" t="str">
        <f>IF(IV38="","",MID(IV38,FIND("(",IV38)+1,4))</f>
        <v/>
      </c>
      <c r="IQ38" s="107" t="str">
        <f>IF(ISNUMBER(SEARCH("*female*",IV38)),"female",IF(ISNUMBER(SEARCH("*male*",IV38)),"male",""))</f>
        <v/>
      </c>
      <c r="IR38" s="108" t="str">
        <f>IF(IV38="","",IF(ISERROR(MID(IV38,FIND("male,",IV38)+6,(FIND(")",IV38)-(FIND("male,",IV38)+6))))=TRUE,"missing/error",MID(IV38,FIND("male,",IV38)+6,(FIND(")",IV38)-(FIND("male,",IV38)+6)))))</f>
        <v/>
      </c>
      <c r="IS38" s="109" t="str">
        <f>IF(IO38="","",(MID(IO38,(SEARCH("^^",SUBSTITUTE(IO38," ","^^",LEN(IO38)-LEN(SUBSTITUTE(IO38," ","")))))+1,99)&amp;"_"&amp;LEFT(IO38,FIND(" ",IO38)-1)&amp;"_"&amp;IP38))</f>
        <v/>
      </c>
      <c r="IU38" s="101"/>
      <c r="IV38" s="101"/>
      <c r="IW38" s="102" t="str">
        <f>IF(JA38="","",IW$3)</f>
        <v/>
      </c>
      <c r="IX38" s="103" t="str">
        <f>IF(JA38="","",IW$1)</f>
        <v/>
      </c>
      <c r="IY38" s="104" t="str">
        <f>IF(JA38="","",IW$2)</f>
        <v/>
      </c>
      <c r="IZ38" s="104" t="str">
        <f>IF(JA38="","",IW$3)</f>
        <v/>
      </c>
      <c r="JA38" s="105" t="str">
        <f>IF(JH38="","",IF(ISNUMBER(SEARCH(":",JH38)),MID(JH38,FIND(":",JH38)+2,FIND("(",JH38)-FIND(":",JH38)-3),LEFT(JH38,FIND("(",JH38)-2)))</f>
        <v/>
      </c>
      <c r="JB38" s="106" t="str">
        <f>IF(JH38="","",MID(JH38,FIND("(",JH38)+1,4))</f>
        <v/>
      </c>
      <c r="JC38" s="107" t="str">
        <f>IF(ISNUMBER(SEARCH("*female*",JH38)),"female",IF(ISNUMBER(SEARCH("*male*",JH38)),"male",""))</f>
        <v/>
      </c>
      <c r="JD38" s="108" t="str">
        <f>IF(JH38="","",IF(ISERROR(MID(JH38,FIND("male,",JH38)+6,(FIND(")",JH38)-(FIND("male,",JH38)+6))))=TRUE,"missing/error",MID(JH38,FIND("male,",JH38)+6,(FIND(")",JH38)-(FIND("male,",JH38)+6)))))</f>
        <v/>
      </c>
      <c r="JE38" s="109" t="str">
        <f>IF(JA38="","",(MID(JA38,(SEARCH("^^",SUBSTITUTE(JA38," ","^^",LEN(JA38)-LEN(SUBSTITUTE(JA38," ","")))))+1,99)&amp;"_"&amp;LEFT(JA38,FIND(" ",JA38)-1)&amp;"_"&amp;JB38))</f>
        <v/>
      </c>
      <c r="JG38" s="101"/>
      <c r="JH38" s="101"/>
      <c r="JI38" s="102" t="str">
        <f>IF(JM38="","",JI$3)</f>
        <v/>
      </c>
      <c r="JJ38" s="103" t="str">
        <f>IF(JM38="","",JI$1)</f>
        <v/>
      </c>
      <c r="JK38" s="104" t="str">
        <f>IF(JM38="","",JI$2)</f>
        <v/>
      </c>
      <c r="JL38" s="104" t="str">
        <f>IF(JM38="","",JI$3)</f>
        <v/>
      </c>
      <c r="JM38" s="105" t="str">
        <f>IF(JT38="","",IF(ISNUMBER(SEARCH(":",JT38)),MID(JT38,FIND(":",JT38)+2,FIND("(",JT38)-FIND(":",JT38)-3),LEFT(JT38,FIND("(",JT38)-2)))</f>
        <v/>
      </c>
      <c r="JN38" s="106" t="str">
        <f>IF(JT38="","",MID(JT38,FIND("(",JT38)+1,4))</f>
        <v/>
      </c>
      <c r="JO38" s="107" t="str">
        <f>IF(ISNUMBER(SEARCH("*female*",JT38)),"female",IF(ISNUMBER(SEARCH("*male*",JT38)),"male",""))</f>
        <v/>
      </c>
      <c r="JP38" s="108" t="str">
        <f>IF(JT38="","",IF(ISERROR(MID(JT38,FIND("male,",JT38)+6,(FIND(")",JT38)-(FIND("male,",JT38)+6))))=TRUE,"missing/error",MID(JT38,FIND("male,",JT38)+6,(FIND(")",JT38)-(FIND("male,",JT38)+6)))))</f>
        <v/>
      </c>
      <c r="JQ38" s="109" t="str">
        <f>IF(JM38="","",(MID(JM38,(SEARCH("^^",SUBSTITUTE(JM38," ","^^",LEN(JM38)-LEN(SUBSTITUTE(JM38," ","")))))+1,99)&amp;"_"&amp;LEFT(JM38,FIND(" ",JM38)-1)&amp;"_"&amp;JN38))</f>
        <v/>
      </c>
      <c r="JS38" s="101"/>
      <c r="JT38" s="101"/>
      <c r="JU38" s="102" t="str">
        <f>IF(JY38="","",JU$3)</f>
        <v/>
      </c>
      <c r="JV38" s="103" t="str">
        <f>IF(JY38="","",JU$1)</f>
        <v/>
      </c>
      <c r="JW38" s="104" t="str">
        <f>IF(JY38="","",JU$2)</f>
        <v/>
      </c>
      <c r="JX38" s="104" t="str">
        <f>IF(JY38="","",JU$3)</f>
        <v/>
      </c>
      <c r="JY38" s="105" t="str">
        <f>IF(KF38="","",IF(ISNUMBER(SEARCH(":",KF38)),MID(KF38,FIND(":",KF38)+2,FIND("(",KF38)-FIND(":",KF38)-3),LEFT(KF38,FIND("(",KF38)-2)))</f>
        <v/>
      </c>
      <c r="JZ38" s="106" t="str">
        <f>IF(KF38="","",MID(KF38,FIND("(",KF38)+1,4))</f>
        <v/>
      </c>
      <c r="KA38" s="107" t="str">
        <f>IF(ISNUMBER(SEARCH("*female*",KF38)),"female",IF(ISNUMBER(SEARCH("*male*",KF38)),"male",""))</f>
        <v/>
      </c>
      <c r="KB38" s="108" t="str">
        <f>IF(KF38="","",IF(ISERROR(MID(KF38,FIND("male,",KF38)+6,(FIND(")",KF38)-(FIND("male,",KF38)+6))))=TRUE,"missing/error",MID(KF38,FIND("male,",KF38)+6,(FIND(")",KF38)-(FIND("male,",KF38)+6)))))</f>
        <v/>
      </c>
      <c r="KC38" s="109" t="str">
        <f>IF(JY38="","",(MID(JY38,(SEARCH("^^",SUBSTITUTE(JY38," ","^^",LEN(JY38)-LEN(SUBSTITUTE(JY38," ","")))))+1,99)&amp;"_"&amp;LEFT(JY38,FIND(" ",JY38)-1)&amp;"_"&amp;JZ38))</f>
        <v/>
      </c>
      <c r="KE38" s="101"/>
      <c r="KF38" s="101"/>
    </row>
    <row r="39" spans="1:292" ht="13.5" customHeight="1">
      <c r="A39" s="20"/>
      <c r="B39" s="101" t="s">
        <v>500</v>
      </c>
      <c r="C39" s="2" t="s">
        <v>501</v>
      </c>
      <c r="D39" s="154"/>
      <c r="E39" s="102" t="s">
        <v>292</v>
      </c>
      <c r="F39" s="103" t="s">
        <v>292</v>
      </c>
      <c r="G39" s="104"/>
      <c r="H39" s="104" t="s">
        <v>292</v>
      </c>
      <c r="I39" s="105"/>
      <c r="J39" s="106"/>
      <c r="K39" s="107"/>
      <c r="L39" s="108"/>
      <c r="M39" s="109" t="s">
        <v>292</v>
      </c>
      <c r="O39" s="101"/>
      <c r="P39" s="154"/>
      <c r="Q39" s="102" t="s">
        <v>292</v>
      </c>
      <c r="R39" s="103" t="s">
        <v>292</v>
      </c>
      <c r="S39" s="104"/>
      <c r="T39" s="104" t="s">
        <v>292</v>
      </c>
      <c r="U39" s="105"/>
      <c r="V39" s="106"/>
      <c r="W39" s="107"/>
      <c r="X39" s="108"/>
      <c r="Y39" s="109" t="s">
        <v>292</v>
      </c>
      <c r="AA39" s="101"/>
      <c r="AB39" s="101"/>
      <c r="AC39" s="102" t="s">
        <v>292</v>
      </c>
      <c r="AD39" s="103" t="s">
        <v>292</v>
      </c>
      <c r="AE39" s="104"/>
      <c r="AF39" s="104" t="s">
        <v>292</v>
      </c>
      <c r="AG39" s="105"/>
      <c r="AH39" s="106"/>
      <c r="AI39" s="107"/>
      <c r="AJ39" s="108"/>
      <c r="AK39" s="109" t="s">
        <v>292</v>
      </c>
      <c r="AM39" s="101"/>
      <c r="AN39" s="101"/>
      <c r="AO39" s="102">
        <v>37622</v>
      </c>
      <c r="AP39" s="103" t="s">
        <v>424</v>
      </c>
      <c r="AQ39" s="104">
        <v>37602</v>
      </c>
      <c r="AR39" s="104" t="s">
        <v>428</v>
      </c>
      <c r="AS39" s="105" t="s">
        <v>496</v>
      </c>
      <c r="AT39" s="106">
        <v>1952</v>
      </c>
      <c r="AU39" s="107" t="s">
        <v>440</v>
      </c>
      <c r="AV39" s="108" t="s">
        <v>301</v>
      </c>
      <c r="AW39" s="109" t="s">
        <v>497</v>
      </c>
      <c r="AY39" s="101"/>
      <c r="AZ39" s="101"/>
      <c r="BA39" s="102" t="s">
        <v>292</v>
      </c>
      <c r="BB39" s="103" t="s">
        <v>292</v>
      </c>
      <c r="BC39" s="104"/>
      <c r="BD39" s="104" t="s">
        <v>292</v>
      </c>
      <c r="BE39" s="105"/>
      <c r="BF39" s="106"/>
      <c r="BG39" s="107"/>
      <c r="BH39" s="108"/>
      <c r="BI39" s="109" t="s">
        <v>292</v>
      </c>
      <c r="BK39" s="101"/>
      <c r="BL39" s="101"/>
      <c r="BM39" s="102">
        <v>39083</v>
      </c>
      <c r="BN39" s="103" t="s">
        <v>426</v>
      </c>
      <c r="BO39" s="104">
        <v>38905</v>
      </c>
      <c r="BP39" s="104">
        <v>39135</v>
      </c>
      <c r="BQ39" s="105" t="s">
        <v>517</v>
      </c>
      <c r="BR39" s="106">
        <v>1950</v>
      </c>
      <c r="BS39" s="107" t="s">
        <v>457</v>
      </c>
      <c r="BT39" s="108" t="s">
        <v>297</v>
      </c>
      <c r="BU39" s="109" t="s">
        <v>518</v>
      </c>
      <c r="BW39" s="101"/>
      <c r="BX39" s="101"/>
      <c r="BY39" s="102" t="s">
        <v>292</v>
      </c>
      <c r="BZ39" s="103" t="s">
        <v>292</v>
      </c>
      <c r="CA39" s="104"/>
      <c r="CB39" s="104" t="s">
        <v>292</v>
      </c>
      <c r="CC39" s="105"/>
      <c r="CD39" s="106"/>
      <c r="CE39" s="107"/>
      <c r="CF39" s="108"/>
      <c r="CG39" s="109" t="s">
        <v>292</v>
      </c>
      <c r="CI39" s="101"/>
      <c r="CJ39" s="101"/>
      <c r="CK39" s="102" t="s">
        <v>292</v>
      </c>
      <c r="CL39" s="103" t="s">
        <v>292</v>
      </c>
      <c r="CM39" s="104" t="s">
        <v>292</v>
      </c>
      <c r="CN39" s="104" t="s">
        <v>292</v>
      </c>
      <c r="CO39" s="105" t="s">
        <v>292</v>
      </c>
      <c r="CP39" s="106" t="s">
        <v>292</v>
      </c>
      <c r="CQ39" s="107" t="s">
        <v>292</v>
      </c>
      <c r="CR39" s="108" t="s">
        <v>292</v>
      </c>
      <c r="CS39" s="109" t="s">
        <v>292</v>
      </c>
      <c r="CT39" s="2" t="s">
        <v>292</v>
      </c>
      <c r="CU39" s="101"/>
      <c r="CV39" s="101"/>
      <c r="CW39" s="102" t="s">
        <v>292</v>
      </c>
      <c r="CX39" s="103" t="s">
        <v>292</v>
      </c>
      <c r="CY39" s="104">
        <v>43011</v>
      </c>
      <c r="CZ39" s="104">
        <f>CW$3</f>
        <v>43034</v>
      </c>
      <c r="DA39" s="105" t="str">
        <f>IF(DH39="","",IF(ISNUMBER(SEARCH(":",DH39)),MID(DH39,FIND(":",DH39)+2,FIND("(",DH39)-FIND(":",DH39)-3),LEFT(DH39,FIND("(",DH39)-2)))</f>
        <v>Klaas Dijkhoff</v>
      </c>
      <c r="DB39" s="106" t="str">
        <f>IF(DH39="","",MID(DH39,FIND("(",DH39)+1,4))</f>
        <v>1981</v>
      </c>
      <c r="DC39" s="107" t="str">
        <f>IF(ISNUMBER(SEARCH("*female*",DH39)),"female",IF(ISNUMBER(SEARCH("*male*",DH39)),"male",""))</f>
        <v>male</v>
      </c>
      <c r="DD39" s="108" t="s">
        <v>299</v>
      </c>
      <c r="DE39" s="109" t="str">
        <f>IF(DA39="","",(MID(DA39,(SEARCH("^^",SUBSTITUTE(DA39," ","^^",LEN(DA39)-LEN(SUBSTITUTE(DA39," ","")))))+1,99)&amp;"_"&amp;LEFT(DA39,FIND(" ",DA39)-1)&amp;"_"&amp;DB39))</f>
        <v>Dijkhoff_Klaas_1981</v>
      </c>
      <c r="DF39" s="2" t="s">
        <v>292</v>
      </c>
      <c r="DG39" s="101"/>
      <c r="DH39" s="101" t="s">
        <v>1051</v>
      </c>
      <c r="DI39" s="102">
        <f>IF(DM39="","",DI$3)</f>
        <v>44571</v>
      </c>
      <c r="DJ39" s="103" t="str">
        <f>IF(DM39="","",DI$1)</f>
        <v>Rutte III</v>
      </c>
      <c r="DK39" s="104">
        <v>44456</v>
      </c>
      <c r="DL39" s="104">
        <f>IF(DM39="","",DI$3)</f>
        <v>44571</v>
      </c>
      <c r="DM39" s="105" t="str">
        <f>IF(DT39="","",IF(ISNUMBER(SEARCH(":",DT39)),MID(DT39,FIND(":",DT39)+2,FIND("(",DT39)-FIND(":",DT39)-3),LEFT(DT39,FIND("(",DT39)-2)))</f>
        <v>Henk Kamp</v>
      </c>
      <c r="DN39" s="106" t="str">
        <f>IF(DT39="","",MID(DT39,FIND("(",DT39)+1,4))</f>
        <v>1952</v>
      </c>
      <c r="DO39" s="107" t="str">
        <f>IF(ISNUMBER(SEARCH("*female*",DT39)),"female",IF(ISNUMBER(SEARCH("*male*",DT39)),"male",""))</f>
        <v>male</v>
      </c>
      <c r="DP39" s="108" t="str">
        <f>IF(DT39="","",IF(ISERROR(MID(DT39,FIND("male,",DT39)+6,(FIND(")",DT39)-(FIND("male,",DT39)+6))))=TRUE,"missing/error",MID(DT39,FIND("male,",DT39)+6,(FIND(")",DT39)-(FIND("male,",DT39)+6)))))</f>
        <v>nl_vvd01</v>
      </c>
      <c r="DQ39" s="109" t="str">
        <f>IF(DM39="","",(MID(DM39,(SEARCH("^^",SUBSTITUTE(DM39," ","^^",LEN(DM39)-LEN(SUBSTITUTE(DM39," ","")))))+1,99)&amp;"_"&amp;LEFT(DM39,FIND(" ",DM39)-1)&amp;"_"&amp;DN39))</f>
        <v>Kamp_Henk_1952</v>
      </c>
      <c r="DS39" s="101"/>
      <c r="DT39" s="101" t="s">
        <v>542</v>
      </c>
      <c r="DU39" s="102" t="str">
        <f>IF(DY39="","",DU$3)</f>
        <v/>
      </c>
      <c r="DV39" s="103" t="str">
        <f>IF(DY39="","",DU$1)</f>
        <v/>
      </c>
      <c r="DW39" s="104" t="str">
        <f>IF(DY39="","",DU$2)</f>
        <v/>
      </c>
      <c r="DX39" s="104" t="str">
        <f>IF(DY39="","",DU$3)</f>
        <v/>
      </c>
      <c r="DY39" s="105" t="str">
        <f>IF(EF39="","",IF(ISNUMBER(SEARCH(":",EF39)),MID(EF39,FIND(":",EF39)+2,FIND("(",EF39)-FIND(":",EF39)-3),LEFT(EF39,FIND("(",EF39)-2)))</f>
        <v/>
      </c>
      <c r="DZ39" s="106" t="str">
        <f>IF(EF39="","",MID(EF39,FIND("(",EF39)+1,4))</f>
        <v/>
      </c>
      <c r="EA39" s="107" t="str">
        <f>IF(ISNUMBER(SEARCH("*female*",EF39)),"female",IF(ISNUMBER(SEARCH("*male*",EF39)),"male",""))</f>
        <v/>
      </c>
      <c r="EB39" s="108" t="str">
        <f>IF(EF39="","",IF(ISERROR(MID(EF39,FIND("male,",EF39)+6,(FIND(")",EF39)-(FIND("male,",EF39)+6))))=TRUE,"missing/error",MID(EF39,FIND("male,",EF39)+6,(FIND(")",EF39)-(FIND("male,",EF39)+6)))))</f>
        <v/>
      </c>
      <c r="EC39" s="109" t="str">
        <f>IF(DY39="","",(MID(DY39,(SEARCH("^^",SUBSTITUTE(DY39," ","^^",LEN(DY39)-LEN(SUBSTITUTE(DY39," ","")))))+1,99)&amp;"_"&amp;LEFT(DY39,FIND(" ",DY39)-1)&amp;"_"&amp;DZ39))</f>
        <v/>
      </c>
      <c r="EE39" s="101"/>
      <c r="EF39" s="101"/>
      <c r="EG39" s="102" t="str">
        <f>IF(EK39="","",EG$3)</f>
        <v/>
      </c>
      <c r="EH39" s="103" t="str">
        <f>IF(EK39="","",EG$1)</f>
        <v/>
      </c>
      <c r="EI39" s="104" t="str">
        <f>IF(EK39="","",EG$2)</f>
        <v/>
      </c>
      <c r="EJ39" s="104" t="str">
        <f>IF(EK39="","",EG$3)</f>
        <v/>
      </c>
      <c r="EK39" s="105" t="str">
        <f>IF(ER39="","",IF(ISNUMBER(SEARCH(":",ER39)),MID(ER39,FIND(":",ER39)+2,FIND("(",ER39)-FIND(":",ER39)-3),LEFT(ER39,FIND("(",ER39)-2)))</f>
        <v/>
      </c>
      <c r="EL39" s="106" t="str">
        <f>IF(ER39="","",MID(ER39,FIND("(",ER39)+1,4))</f>
        <v/>
      </c>
      <c r="EM39" s="107" t="str">
        <f>IF(ISNUMBER(SEARCH("*female*",ER39)),"female",IF(ISNUMBER(SEARCH("*male*",ER39)),"male",""))</f>
        <v/>
      </c>
      <c r="EN39" s="108" t="str">
        <f>IF(ER39="","",IF(ISERROR(MID(ER39,FIND("male,",ER39)+6,(FIND(")",ER39)-(FIND("male,",ER39)+6))))=TRUE,"missing/error",MID(ER39,FIND("male,",ER39)+6,(FIND(")",ER39)-(FIND("male,",ER39)+6)))))</f>
        <v/>
      </c>
      <c r="EO39" s="109" t="str">
        <f>IF(EK39="","",(MID(EK39,(SEARCH("^^",SUBSTITUTE(EK39," ","^^",LEN(EK39)-LEN(SUBSTITUTE(EK39," ","")))))+1,99)&amp;"_"&amp;LEFT(EK39,FIND(" ",EK39)-1)&amp;"_"&amp;EL39))</f>
        <v/>
      </c>
      <c r="EQ39" s="101"/>
      <c r="ER39" s="101"/>
      <c r="ES39" s="102" t="str">
        <f>IF(EW39="","",ES$3)</f>
        <v/>
      </c>
      <c r="ET39" s="103" t="str">
        <f>IF(EW39="","",ES$1)</f>
        <v/>
      </c>
      <c r="EU39" s="104" t="str">
        <f>IF(EW39="","",ES$2)</f>
        <v/>
      </c>
      <c r="EV39" s="104" t="str">
        <f>IF(EW39="","",ES$3)</f>
        <v/>
      </c>
      <c r="EW39" s="105" t="str">
        <f>IF(FD39="","",IF(ISNUMBER(SEARCH(":",FD39)),MID(FD39,FIND(":",FD39)+2,FIND("(",FD39)-FIND(":",FD39)-3),LEFT(FD39,FIND("(",FD39)-2)))</f>
        <v/>
      </c>
      <c r="EX39" s="106" t="str">
        <f>IF(FD39="","",MID(FD39,FIND("(",FD39)+1,4))</f>
        <v/>
      </c>
      <c r="EY39" s="107" t="str">
        <f>IF(ISNUMBER(SEARCH("*female*",FD39)),"female",IF(ISNUMBER(SEARCH("*male*",FD39)),"male",""))</f>
        <v/>
      </c>
      <c r="EZ39" s="108" t="str">
        <f>IF(FD39="","",IF(ISERROR(MID(FD39,FIND("male,",FD39)+6,(FIND(")",FD39)-(FIND("male,",FD39)+6))))=TRUE,"missing/error",MID(FD39,FIND("male,",FD39)+6,(FIND(")",FD39)-(FIND("male,",FD39)+6)))))</f>
        <v/>
      </c>
      <c r="FA39" s="109" t="str">
        <f>IF(EW39="","",(MID(EW39,(SEARCH("^^",SUBSTITUTE(EW39," ","^^",LEN(EW39)-LEN(SUBSTITUTE(EW39," ","")))))+1,99)&amp;"_"&amp;LEFT(EW39,FIND(" ",EW39)-1)&amp;"_"&amp;EX39))</f>
        <v/>
      </c>
      <c r="FC39" s="101"/>
      <c r="FD39" s="101"/>
      <c r="FE39" s="102" t="str">
        <f>IF(FI39="","",FE$3)</f>
        <v/>
      </c>
      <c r="FF39" s="103" t="str">
        <f>IF(FI39="","",FE$1)</f>
        <v/>
      </c>
      <c r="FG39" s="104" t="str">
        <f>IF(FI39="","",FE$2)</f>
        <v/>
      </c>
      <c r="FH39" s="104" t="str">
        <f>IF(FI39="","",FE$3)</f>
        <v/>
      </c>
      <c r="FI39" s="105" t="str">
        <f>IF(FP39="","",IF(ISNUMBER(SEARCH(":",FP39)),MID(FP39,FIND(":",FP39)+2,FIND("(",FP39)-FIND(":",FP39)-3),LEFT(FP39,FIND("(",FP39)-2)))</f>
        <v/>
      </c>
      <c r="FJ39" s="106" t="str">
        <f>IF(FP39="","",MID(FP39,FIND("(",FP39)+1,4))</f>
        <v/>
      </c>
      <c r="FK39" s="107" t="str">
        <f>IF(ISNUMBER(SEARCH("*female*",FP39)),"female",IF(ISNUMBER(SEARCH("*male*",FP39)),"male",""))</f>
        <v/>
      </c>
      <c r="FL39" s="108" t="str">
        <f>IF(FP39="","",IF(ISERROR(MID(FP39,FIND("male,",FP39)+6,(FIND(")",FP39)-(FIND("male,",FP39)+6))))=TRUE,"missing/error",MID(FP39,FIND("male,",FP39)+6,(FIND(")",FP39)-(FIND("male,",FP39)+6)))))</f>
        <v/>
      </c>
      <c r="FM39" s="109" t="str">
        <f>IF(FI39="","",(MID(FI39,(SEARCH("^^",SUBSTITUTE(FI39," ","^^",LEN(FI39)-LEN(SUBSTITUTE(FI39," ","")))))+1,99)&amp;"_"&amp;LEFT(FI39,FIND(" ",FI39)-1)&amp;"_"&amp;FJ39))</f>
        <v/>
      </c>
      <c r="FO39" s="101"/>
      <c r="FP39" s="101"/>
      <c r="FQ39" s="102" t="str">
        <f>IF(FU39="","",#REF!)</f>
        <v/>
      </c>
      <c r="FR39" s="103" t="str">
        <f>IF(FU39="","",FQ$1)</f>
        <v/>
      </c>
      <c r="FS39" s="104" t="str">
        <f>IF(FU39="","",FQ$2)</f>
        <v/>
      </c>
      <c r="FT39" s="104" t="str">
        <f>IF(FU39="","",FQ$3)</f>
        <v/>
      </c>
      <c r="FU39" s="105" t="str">
        <f>IF(GB39="","",IF(ISNUMBER(SEARCH(":",GB39)),MID(GB39,FIND(":",GB39)+2,FIND("(",GB39)-FIND(":",GB39)-3),LEFT(GB39,FIND("(",GB39)-2)))</f>
        <v/>
      </c>
      <c r="FV39" s="106" t="str">
        <f>IF(GB39="","",MID(GB39,FIND("(",GB39)+1,4))</f>
        <v/>
      </c>
      <c r="FW39" s="107" t="str">
        <f>IF(ISNUMBER(SEARCH("*female*",GB39)),"female",IF(ISNUMBER(SEARCH("*male*",GB39)),"male",""))</f>
        <v/>
      </c>
      <c r="FX39" s="108" t="str">
        <f>IF(GB39="","",IF(ISERROR(MID(GB39,FIND("male,",GB39)+6,(FIND(")",GB39)-(FIND("male,",GB39)+6))))=TRUE,"missing/error",MID(GB39,FIND("male,",GB39)+6,(FIND(")",GB39)-(FIND("male,",GB39)+6)))))</f>
        <v/>
      </c>
      <c r="FY39" s="109" t="str">
        <f>IF(FU39="","",(MID(FU39,(SEARCH("^^",SUBSTITUTE(FU39," ","^^",LEN(FU39)-LEN(SUBSTITUTE(FU39," ","")))))+1,99)&amp;"_"&amp;LEFT(FU39,FIND(" ",FU39)-1)&amp;"_"&amp;FV39))</f>
        <v/>
      </c>
      <c r="GA39" s="101"/>
      <c r="GB39" s="101"/>
      <c r="GC39" s="102" t="str">
        <f>IF(GG39="","",GC$3)</f>
        <v/>
      </c>
      <c r="GD39" s="103" t="str">
        <f>IF(GG39="","",GC$1)</f>
        <v/>
      </c>
      <c r="GE39" s="104" t="str">
        <f>IF(GG39="","",GC$2)</f>
        <v/>
      </c>
      <c r="GF39" s="104" t="str">
        <f>IF(GG39="","",GC$3)</f>
        <v/>
      </c>
      <c r="GG39" s="105" t="str">
        <f>IF(GN39="","",IF(ISNUMBER(SEARCH(":",GN39)),MID(GN39,FIND(":",GN39)+2,FIND("(",GN39)-FIND(":",GN39)-3),LEFT(GN39,FIND("(",GN39)-2)))</f>
        <v/>
      </c>
      <c r="GH39" s="106" t="str">
        <f>IF(GN39="","",MID(GN39,FIND("(",GN39)+1,4))</f>
        <v/>
      </c>
      <c r="GI39" s="107" t="str">
        <f>IF(ISNUMBER(SEARCH("*female*",GN39)),"female",IF(ISNUMBER(SEARCH("*male*",GN39)),"male",""))</f>
        <v/>
      </c>
      <c r="GJ39" s="108" t="str">
        <f>IF(GN39="","",IF(ISERROR(MID(GN39,FIND("male,",GN39)+6,(FIND(")",GN39)-(FIND("male,",GN39)+6))))=TRUE,"missing/error",MID(GN39,FIND("male,",GN39)+6,(FIND(")",GN39)-(FIND("male,",GN39)+6)))))</f>
        <v/>
      </c>
      <c r="GK39" s="109" t="str">
        <f>IF(GG39="","",(MID(GG39,(SEARCH("^^",SUBSTITUTE(GG39," ","^^",LEN(GG39)-LEN(SUBSTITUTE(GG39," ","")))))+1,99)&amp;"_"&amp;LEFT(GG39,FIND(" ",GG39)-1)&amp;"_"&amp;GH39))</f>
        <v/>
      </c>
      <c r="GM39" s="101"/>
      <c r="GN39" s="101" t="s">
        <v>292</v>
      </c>
      <c r="GO39" s="102" t="str">
        <f>IF(GS39="","",GO$3)</f>
        <v/>
      </c>
      <c r="GP39" s="103" t="str">
        <f>IF(GS39="","",GO$1)</f>
        <v/>
      </c>
      <c r="GQ39" s="104" t="str">
        <f>IF(GS39="","",GO$2)</f>
        <v/>
      </c>
      <c r="GR39" s="104" t="str">
        <f>IF(GS39="","",GO$3)</f>
        <v/>
      </c>
      <c r="GS39" s="105" t="str">
        <f>IF(GZ39="","",IF(ISNUMBER(SEARCH(":",GZ39)),MID(GZ39,FIND(":",GZ39)+2,FIND("(",GZ39)-FIND(":",GZ39)-3),LEFT(GZ39,FIND("(",GZ39)-2)))</f>
        <v/>
      </c>
      <c r="GT39" s="106" t="str">
        <f>IF(GZ39="","",MID(GZ39,FIND("(",GZ39)+1,4))</f>
        <v/>
      </c>
      <c r="GU39" s="107" t="str">
        <f>IF(ISNUMBER(SEARCH("*female*",GZ39)),"female",IF(ISNUMBER(SEARCH("*male*",GZ39)),"male",""))</f>
        <v/>
      </c>
      <c r="GV39" s="108" t="str">
        <f>IF(GZ39="","",IF(ISERROR(MID(GZ39,FIND("male,",GZ39)+6,(FIND(")",GZ39)-(FIND("male,",GZ39)+6))))=TRUE,"missing/error",MID(GZ39,FIND("male,",GZ39)+6,(FIND(")",GZ39)-(FIND("male,",GZ39)+6)))))</f>
        <v/>
      </c>
      <c r="GW39" s="109" t="str">
        <f>IF(GS39="","",(MID(GS39,(SEARCH("^^",SUBSTITUTE(GS39," ","^^",LEN(GS39)-LEN(SUBSTITUTE(GS39," ","")))))+1,99)&amp;"_"&amp;LEFT(GS39,FIND(" ",GS39)-1)&amp;"_"&amp;GT39))</f>
        <v/>
      </c>
      <c r="GY39" s="101"/>
      <c r="GZ39" s="101"/>
      <c r="HA39" s="102" t="str">
        <f>IF(HE39="","",HA$3)</f>
        <v/>
      </c>
      <c r="HB39" s="103" t="str">
        <f>IF(HE39="","",HA$1)</f>
        <v/>
      </c>
      <c r="HC39" s="104" t="str">
        <f>IF(HE39="","",HA$2)</f>
        <v/>
      </c>
      <c r="HD39" s="104" t="str">
        <f>IF(HE39="","",HA$3)</f>
        <v/>
      </c>
      <c r="HE39" s="105" t="str">
        <f>IF(HL39="","",IF(ISNUMBER(SEARCH(":",HL39)),MID(HL39,FIND(":",HL39)+2,FIND("(",HL39)-FIND(":",HL39)-3),LEFT(HL39,FIND("(",HL39)-2)))</f>
        <v/>
      </c>
      <c r="HF39" s="106" t="str">
        <f>IF(HL39="","",MID(HL39,FIND("(",HL39)+1,4))</f>
        <v/>
      </c>
      <c r="HG39" s="107" t="str">
        <f>IF(ISNUMBER(SEARCH("*female*",HL39)),"female",IF(ISNUMBER(SEARCH("*male*",HL39)),"male",""))</f>
        <v/>
      </c>
      <c r="HH39" s="108" t="str">
        <f>IF(HL39="","",IF(ISERROR(MID(HL39,FIND("male,",HL39)+6,(FIND(")",HL39)-(FIND("male,",HL39)+6))))=TRUE,"missing/error",MID(HL39,FIND("male,",HL39)+6,(FIND(")",HL39)-(FIND("male,",HL39)+6)))))</f>
        <v/>
      </c>
      <c r="HI39" s="109" t="str">
        <f>IF(HE39="","",(MID(HE39,(SEARCH("^^",SUBSTITUTE(HE39," ","^^",LEN(HE39)-LEN(SUBSTITUTE(HE39," ","")))))+1,99)&amp;"_"&amp;LEFT(HE39,FIND(" ",HE39)-1)&amp;"_"&amp;HF39))</f>
        <v/>
      </c>
      <c r="HK39" s="101"/>
      <c r="HL39" s="101" t="s">
        <v>292</v>
      </c>
      <c r="HM39" s="102" t="str">
        <f>IF(HQ39="","",HM$3)</f>
        <v/>
      </c>
      <c r="HN39" s="103" t="str">
        <f>IF(HQ39="","",HM$1)</f>
        <v/>
      </c>
      <c r="HO39" s="104" t="str">
        <f>IF(HQ39="","",HM$2)</f>
        <v/>
      </c>
      <c r="HP39" s="104" t="str">
        <f>IF(HQ39="","",HM$3)</f>
        <v/>
      </c>
      <c r="HQ39" s="105" t="str">
        <f>IF(HX39="","",IF(ISNUMBER(SEARCH(":",HX39)),MID(HX39,FIND(":",HX39)+2,FIND("(",HX39)-FIND(":",HX39)-3),LEFT(HX39,FIND("(",HX39)-2)))</f>
        <v/>
      </c>
      <c r="HR39" s="106" t="str">
        <f>IF(HX39="","",MID(HX39,FIND("(",HX39)+1,4))</f>
        <v/>
      </c>
      <c r="HS39" s="107" t="str">
        <f>IF(ISNUMBER(SEARCH("*female*",HX39)),"female",IF(ISNUMBER(SEARCH("*male*",HX39)),"male",""))</f>
        <v/>
      </c>
      <c r="HT39" s="108" t="str">
        <f>IF(HX39="","",IF(ISERROR(MID(HX39,FIND("male,",HX39)+6,(FIND(")",HX39)-(FIND("male,",HX39)+6))))=TRUE,"missing/error",MID(HX39,FIND("male,",HX39)+6,(FIND(")",HX39)-(FIND("male,",HX39)+6)))))</f>
        <v/>
      </c>
      <c r="HU39" s="109" t="str">
        <f>IF(HQ39="","",(MID(HQ39,(SEARCH("^^",SUBSTITUTE(HQ39," ","^^",LEN(HQ39)-LEN(SUBSTITUTE(HQ39," ","")))))+1,99)&amp;"_"&amp;LEFT(HQ39,FIND(" ",HQ39)-1)&amp;"_"&amp;HR39))</f>
        <v/>
      </c>
      <c r="HW39" s="101"/>
      <c r="HX39" s="101"/>
      <c r="HY39" s="102" t="str">
        <f>IF(IC39="","",HY$3)</f>
        <v/>
      </c>
      <c r="HZ39" s="103" t="str">
        <f>IF(IC39="","",HY$1)</f>
        <v/>
      </c>
      <c r="IA39" s="104" t="str">
        <f>IF(IC39="","",HY$2)</f>
        <v/>
      </c>
      <c r="IB39" s="104" t="str">
        <f>IF(IC39="","",HY$3)</f>
        <v/>
      </c>
      <c r="IC39" s="105" t="str">
        <f>IF(IJ39="","",IF(ISNUMBER(SEARCH(":",IJ39)),MID(IJ39,FIND(":",IJ39)+2,FIND("(",IJ39)-FIND(":",IJ39)-3),LEFT(IJ39,FIND("(",IJ39)-2)))</f>
        <v/>
      </c>
      <c r="ID39" s="106" t="str">
        <f>IF(IJ39="","",MID(IJ39,FIND("(",IJ39)+1,4))</f>
        <v/>
      </c>
      <c r="IE39" s="107" t="str">
        <f>IF(ISNUMBER(SEARCH("*female*",IJ39)),"female",IF(ISNUMBER(SEARCH("*male*",IJ39)),"male",""))</f>
        <v/>
      </c>
      <c r="IF39" s="108" t="str">
        <f>IF(IJ39="","",IF(ISERROR(MID(IJ39,FIND("male,",IJ39)+6,(FIND(")",IJ39)-(FIND("male,",IJ39)+6))))=TRUE,"missing/error",MID(IJ39,FIND("male,",IJ39)+6,(FIND(")",IJ39)-(FIND("male,",IJ39)+6)))))</f>
        <v/>
      </c>
      <c r="IG39" s="109" t="str">
        <f>IF(IC39="","",(MID(IC39,(SEARCH("^^",SUBSTITUTE(IC39," ","^^",LEN(IC39)-LEN(SUBSTITUTE(IC39," ","")))))+1,99)&amp;"_"&amp;LEFT(IC39,FIND(" ",IC39)-1)&amp;"_"&amp;ID39))</f>
        <v/>
      </c>
      <c r="II39" s="101"/>
      <c r="IJ39" s="101"/>
      <c r="IK39" s="102" t="str">
        <f>IF(IO39="","",IK$3)</f>
        <v/>
      </c>
      <c r="IL39" s="103" t="str">
        <f>IF(IO39="","",IK$1)</f>
        <v/>
      </c>
      <c r="IM39" s="104" t="str">
        <f>IF(IO39="","",IK$2)</f>
        <v/>
      </c>
      <c r="IN39" s="104" t="str">
        <f>IF(IO39="","",IK$3)</f>
        <v/>
      </c>
      <c r="IO39" s="105" t="str">
        <f>IF(IV39="","",IF(ISNUMBER(SEARCH(":",IV39)),MID(IV39,FIND(":",IV39)+2,FIND("(",IV39)-FIND(":",IV39)-3),LEFT(IV39,FIND("(",IV39)-2)))</f>
        <v/>
      </c>
      <c r="IP39" s="106" t="str">
        <f>IF(IV39="","",MID(IV39,FIND("(",IV39)+1,4))</f>
        <v/>
      </c>
      <c r="IQ39" s="107" t="str">
        <f>IF(ISNUMBER(SEARCH("*female*",IV39)),"female",IF(ISNUMBER(SEARCH("*male*",IV39)),"male",""))</f>
        <v/>
      </c>
      <c r="IR39" s="108" t="str">
        <f>IF(IV39="","",IF(ISERROR(MID(IV39,FIND("male,",IV39)+6,(FIND(")",IV39)-(FIND("male,",IV39)+6))))=TRUE,"missing/error",MID(IV39,FIND("male,",IV39)+6,(FIND(")",IV39)-(FIND("male,",IV39)+6)))))</f>
        <v/>
      </c>
      <c r="IS39" s="109" t="str">
        <f>IF(IO39="","",(MID(IO39,(SEARCH("^^",SUBSTITUTE(IO39," ","^^",LEN(IO39)-LEN(SUBSTITUTE(IO39," ","")))))+1,99)&amp;"_"&amp;LEFT(IO39,FIND(" ",IO39)-1)&amp;"_"&amp;IP39))</f>
        <v/>
      </c>
      <c r="IU39" s="101"/>
      <c r="IV39" s="101"/>
      <c r="IW39" s="102" t="str">
        <f>IF(JA39="","",IW$3)</f>
        <v/>
      </c>
      <c r="IX39" s="103" t="str">
        <f>IF(JA39="","",IW$1)</f>
        <v/>
      </c>
      <c r="IY39" s="104" t="str">
        <f>IF(JA39="","",IW$2)</f>
        <v/>
      </c>
      <c r="IZ39" s="104" t="str">
        <f>IF(JA39="","",IW$3)</f>
        <v/>
      </c>
      <c r="JA39" s="105" t="str">
        <f>IF(JH39="","",IF(ISNUMBER(SEARCH(":",JH39)),MID(JH39,FIND(":",JH39)+2,FIND("(",JH39)-FIND(":",JH39)-3),LEFT(JH39,FIND("(",JH39)-2)))</f>
        <v/>
      </c>
      <c r="JB39" s="106" t="str">
        <f>IF(JH39="","",MID(JH39,FIND("(",JH39)+1,4))</f>
        <v/>
      </c>
      <c r="JC39" s="107" t="str">
        <f>IF(ISNUMBER(SEARCH("*female*",JH39)),"female",IF(ISNUMBER(SEARCH("*male*",JH39)),"male",""))</f>
        <v/>
      </c>
      <c r="JD39" s="108" t="str">
        <f>IF(JH39="","",IF(ISERROR(MID(JH39,FIND("male,",JH39)+6,(FIND(")",JH39)-(FIND("male,",JH39)+6))))=TRUE,"missing/error",MID(JH39,FIND("male,",JH39)+6,(FIND(")",JH39)-(FIND("male,",JH39)+6)))))</f>
        <v/>
      </c>
      <c r="JE39" s="109" t="str">
        <f>IF(JA39="","",(MID(JA39,(SEARCH("^^",SUBSTITUTE(JA39," ","^^",LEN(JA39)-LEN(SUBSTITUTE(JA39," ","")))))+1,99)&amp;"_"&amp;LEFT(JA39,FIND(" ",JA39)-1)&amp;"_"&amp;JB39))</f>
        <v/>
      </c>
      <c r="JG39" s="101"/>
      <c r="JH39" s="101"/>
      <c r="JI39" s="102" t="str">
        <f>IF(JM39="","",JI$3)</f>
        <v/>
      </c>
      <c r="JJ39" s="103" t="str">
        <f>IF(JM39="","",JI$1)</f>
        <v/>
      </c>
      <c r="JK39" s="104" t="str">
        <f>IF(JM39="","",JI$2)</f>
        <v/>
      </c>
      <c r="JL39" s="104" t="str">
        <f>IF(JM39="","",JI$3)</f>
        <v/>
      </c>
      <c r="JM39" s="105" t="str">
        <f>IF(JT39="","",IF(ISNUMBER(SEARCH(":",JT39)),MID(JT39,FIND(":",JT39)+2,FIND("(",JT39)-FIND(":",JT39)-3),LEFT(JT39,FIND("(",JT39)-2)))</f>
        <v/>
      </c>
      <c r="JN39" s="106" t="str">
        <f>IF(JT39="","",MID(JT39,FIND("(",JT39)+1,4))</f>
        <v/>
      </c>
      <c r="JO39" s="107" t="str">
        <f>IF(ISNUMBER(SEARCH("*female*",JT39)),"female",IF(ISNUMBER(SEARCH("*male*",JT39)),"male",""))</f>
        <v/>
      </c>
      <c r="JP39" s="108" t="str">
        <f>IF(JT39="","",IF(ISERROR(MID(JT39,FIND("male,",JT39)+6,(FIND(")",JT39)-(FIND("male,",JT39)+6))))=TRUE,"missing/error",MID(JT39,FIND("male,",JT39)+6,(FIND(")",JT39)-(FIND("male,",JT39)+6)))))</f>
        <v/>
      </c>
      <c r="JQ39" s="109" t="str">
        <f>IF(JM39="","",(MID(JM39,(SEARCH("^^",SUBSTITUTE(JM39," ","^^",LEN(JM39)-LEN(SUBSTITUTE(JM39," ","")))))+1,99)&amp;"_"&amp;LEFT(JM39,FIND(" ",JM39)-1)&amp;"_"&amp;JN39))</f>
        <v/>
      </c>
      <c r="JS39" s="101"/>
      <c r="JT39" s="101"/>
      <c r="JU39" s="102" t="str">
        <f>IF(JY39="","",JU$3)</f>
        <v/>
      </c>
      <c r="JV39" s="103" t="str">
        <f>IF(JY39="","",JU$1)</f>
        <v/>
      </c>
      <c r="JW39" s="104" t="str">
        <f>IF(JY39="","",JU$2)</f>
        <v/>
      </c>
      <c r="JX39" s="104" t="str">
        <f>IF(JY39="","",JU$3)</f>
        <v/>
      </c>
      <c r="JY39" s="105" t="str">
        <f>IF(KF39="","",IF(ISNUMBER(SEARCH(":",KF39)),MID(KF39,FIND(":",KF39)+2,FIND("(",KF39)-FIND(":",KF39)-3),LEFT(KF39,FIND("(",KF39)-2)))</f>
        <v/>
      </c>
      <c r="JZ39" s="106" t="str">
        <f>IF(KF39="","",MID(KF39,FIND("(",KF39)+1,4))</f>
        <v/>
      </c>
      <c r="KA39" s="107" t="str">
        <f>IF(ISNUMBER(SEARCH("*female*",KF39)),"female",IF(ISNUMBER(SEARCH("*male*",KF39)),"male",""))</f>
        <v/>
      </c>
      <c r="KB39" s="108" t="str">
        <f>IF(KF39="","",IF(ISERROR(MID(KF39,FIND("male,",KF39)+6,(FIND(")",KF39)-(FIND("male,",KF39)+6))))=TRUE,"missing/error",MID(KF39,FIND("male,",KF39)+6,(FIND(")",KF39)-(FIND("male,",KF39)+6)))))</f>
        <v/>
      </c>
      <c r="KC39" s="109" t="str">
        <f>IF(JY39="","",(MID(JY39,(SEARCH("^^",SUBSTITUTE(JY39," ","^^",LEN(JY39)-LEN(SUBSTITUTE(JY39," ","")))))+1,99)&amp;"_"&amp;LEFT(JY39,FIND(" ",JY39)-1)&amp;"_"&amp;JZ39))</f>
        <v/>
      </c>
      <c r="KE39" s="101"/>
      <c r="KF39" s="101"/>
    </row>
    <row r="40" spans="1:292" ht="13.5" customHeight="1">
      <c r="A40" s="20"/>
      <c r="B40" s="101" t="s">
        <v>531</v>
      </c>
      <c r="C40" s="2" t="s">
        <v>532</v>
      </c>
      <c r="D40" s="154"/>
      <c r="E40" s="102">
        <v>33239</v>
      </c>
      <c r="F40" s="103" t="s">
        <v>421</v>
      </c>
      <c r="G40" s="104">
        <v>32819</v>
      </c>
      <c r="H40" s="104">
        <v>34568</v>
      </c>
      <c r="I40" s="105" t="s">
        <v>533</v>
      </c>
      <c r="J40" s="106">
        <v>1928</v>
      </c>
      <c r="K40" s="107" t="s">
        <v>440</v>
      </c>
      <c r="L40" s="108" t="s">
        <v>297</v>
      </c>
      <c r="M40" s="109" t="s">
        <v>534</v>
      </c>
      <c r="O40" s="101"/>
      <c r="P40" s="154"/>
      <c r="Q40" s="102">
        <v>34699</v>
      </c>
      <c r="R40" s="103" t="s">
        <v>422</v>
      </c>
      <c r="S40" s="104">
        <v>34568</v>
      </c>
      <c r="T40" s="104">
        <v>36010</v>
      </c>
      <c r="U40" s="105" t="s">
        <v>535</v>
      </c>
      <c r="V40" s="106">
        <v>1951</v>
      </c>
      <c r="W40" s="107" t="s">
        <v>440</v>
      </c>
      <c r="X40" s="108" t="s">
        <v>304</v>
      </c>
      <c r="Y40" s="109" t="s">
        <v>536</v>
      </c>
      <c r="AA40" s="101"/>
      <c r="AB40" s="101"/>
      <c r="AC40" s="102">
        <v>36160</v>
      </c>
      <c r="AD40" s="103" t="s">
        <v>423</v>
      </c>
      <c r="AE40" s="104">
        <v>36010</v>
      </c>
      <c r="AF40" s="104">
        <v>37459</v>
      </c>
      <c r="AG40" s="105" t="s">
        <v>456</v>
      </c>
      <c r="AH40" s="106">
        <v>1950</v>
      </c>
      <c r="AI40" s="107" t="s">
        <v>457</v>
      </c>
      <c r="AJ40" s="108" t="s">
        <v>301</v>
      </c>
      <c r="AK40" s="109" t="s">
        <v>458</v>
      </c>
      <c r="AM40" s="101"/>
      <c r="AN40" s="101"/>
      <c r="AO40" s="102">
        <v>37622</v>
      </c>
      <c r="AP40" s="103" t="s">
        <v>424</v>
      </c>
      <c r="AQ40" s="104">
        <v>37459</v>
      </c>
      <c r="AR40" s="104">
        <v>37545</v>
      </c>
      <c r="AS40" s="105" t="s">
        <v>537</v>
      </c>
      <c r="AT40" s="106">
        <v>1951</v>
      </c>
      <c r="AU40" s="107" t="s">
        <v>440</v>
      </c>
      <c r="AV40" s="108" t="s">
        <v>306</v>
      </c>
      <c r="AW40" s="109" t="s">
        <v>538</v>
      </c>
      <c r="AY40" s="101" t="s">
        <v>474</v>
      </c>
      <c r="AZ40" s="101"/>
      <c r="BA40" s="102">
        <v>37987</v>
      </c>
      <c r="BB40" s="103" t="s">
        <v>425</v>
      </c>
      <c r="BC40" s="104">
        <v>37768</v>
      </c>
      <c r="BD40" s="104">
        <v>38901</v>
      </c>
      <c r="BE40" s="105" t="s">
        <v>481</v>
      </c>
      <c r="BF40" s="106">
        <v>1937</v>
      </c>
      <c r="BG40" s="107" t="s">
        <v>440</v>
      </c>
      <c r="BH40" s="108" t="s">
        <v>304</v>
      </c>
      <c r="BI40" s="109" t="s">
        <v>482</v>
      </c>
      <c r="BK40" s="101" t="s">
        <v>474</v>
      </c>
      <c r="BL40" s="101"/>
      <c r="BM40" s="102" t="s">
        <v>292</v>
      </c>
      <c r="BN40" s="103" t="s">
        <v>292</v>
      </c>
      <c r="BO40" s="104"/>
      <c r="BP40" s="104" t="s">
        <v>292</v>
      </c>
      <c r="BQ40" s="105"/>
      <c r="BR40" s="106"/>
      <c r="BS40" s="107"/>
      <c r="BT40" s="108"/>
      <c r="BU40" s="109" t="s">
        <v>292</v>
      </c>
      <c r="BW40" s="101"/>
      <c r="BX40" s="101"/>
      <c r="BY40" s="102">
        <v>40465</v>
      </c>
      <c r="BZ40" s="103" t="s">
        <v>427</v>
      </c>
      <c r="CA40" s="104">
        <v>39135</v>
      </c>
      <c r="CB40" s="104">
        <v>40465</v>
      </c>
      <c r="CC40" s="105" t="s">
        <v>539</v>
      </c>
      <c r="CD40" s="106">
        <v>1949</v>
      </c>
      <c r="CE40" s="107" t="s">
        <v>457</v>
      </c>
      <c r="CF40" s="108" t="s">
        <v>297</v>
      </c>
      <c r="CG40" s="109" t="s">
        <v>540</v>
      </c>
      <c r="CI40" s="101"/>
      <c r="CJ40" s="101"/>
      <c r="CK40" s="102" t="s">
        <v>292</v>
      </c>
      <c r="CL40" s="103" t="s">
        <v>292</v>
      </c>
      <c r="CM40" s="104" t="s">
        <v>292</v>
      </c>
      <c r="CN40" s="104" t="s">
        <v>292</v>
      </c>
      <c r="CO40" s="105" t="s">
        <v>292</v>
      </c>
      <c r="CP40" s="106" t="s">
        <v>292</v>
      </c>
      <c r="CQ40" s="107" t="s">
        <v>292</v>
      </c>
      <c r="CR40" s="108" t="s">
        <v>292</v>
      </c>
      <c r="CS40" s="109" t="s">
        <v>292</v>
      </c>
      <c r="CT40" s="2" t="s">
        <v>292</v>
      </c>
      <c r="CU40" s="101"/>
      <c r="CV40" s="101"/>
      <c r="CW40" s="102" t="s">
        <v>292</v>
      </c>
      <c r="CX40" s="103" t="s">
        <v>292</v>
      </c>
      <c r="CY40" s="104" t="s">
        <v>292</v>
      </c>
      <c r="CZ40" s="104" t="s">
        <v>292</v>
      </c>
      <c r="DA40" s="105" t="s">
        <v>292</v>
      </c>
      <c r="DB40" s="106" t="s">
        <v>292</v>
      </c>
      <c r="DC40" s="107" t="s">
        <v>292</v>
      </c>
      <c r="DD40" s="108" t="s">
        <v>292</v>
      </c>
      <c r="DE40" s="109" t="s">
        <v>292</v>
      </c>
      <c r="DF40" s="2" t="s">
        <v>292</v>
      </c>
      <c r="DG40" s="101"/>
      <c r="DH40" s="101"/>
      <c r="DI40" s="102" t="str">
        <f>IF(DM40="","",DI$3)</f>
        <v/>
      </c>
      <c r="DJ40" s="103" t="str">
        <f>IF(DM40="","",DI$1)</f>
        <v/>
      </c>
      <c r="DK40" s="104" t="str">
        <f>IF(DM40="","",DI$2)</f>
        <v/>
      </c>
      <c r="DL40" s="104" t="str">
        <f>IF(DM40="","",DI$3)</f>
        <v/>
      </c>
      <c r="DM40" s="105" t="str">
        <f>IF(DT40="","",IF(ISNUMBER(SEARCH(":",DT40)),MID(DT40,FIND(":",DT40)+2,FIND("(",DT40)-FIND(":",DT40)-3),LEFT(DT40,FIND("(",DT40)-2)))</f>
        <v/>
      </c>
      <c r="DN40" s="106" t="str">
        <f>IF(DT40="","",MID(DT40,FIND("(",DT40)+1,4))</f>
        <v/>
      </c>
      <c r="DO40" s="107" t="str">
        <f>IF(ISNUMBER(SEARCH("*female*",DT40)),"female",IF(ISNUMBER(SEARCH("*male*",DT40)),"male",""))</f>
        <v/>
      </c>
      <c r="DP40" s="108" t="str">
        <f>IF(DT40="","",IF(ISERROR(MID(DT40,FIND("male,",DT40)+6,(FIND(")",DT40)-(FIND("male,",DT40)+6))))=TRUE,"missing/error",MID(DT40,FIND("male,",DT40)+6,(FIND(")",DT40)-(FIND("male,",DT40)+6)))))</f>
        <v/>
      </c>
      <c r="DQ40" s="109" t="str">
        <f>IF(DM40="","",(MID(DM40,(SEARCH("^^",SUBSTITUTE(DM40," ","^^",LEN(DM40)-LEN(SUBSTITUTE(DM40," ","")))))+1,99)&amp;"_"&amp;LEFT(DM40,FIND(" ",DM40)-1)&amp;"_"&amp;DN40))</f>
        <v/>
      </c>
      <c r="DS40" s="101"/>
      <c r="DT40" s="101"/>
      <c r="DU40" s="102" t="str">
        <f>IF(DY40="","",DU$3)</f>
        <v/>
      </c>
      <c r="DV40" s="103" t="str">
        <f>IF(DY40="","",DU$1)</f>
        <v/>
      </c>
      <c r="DW40" s="104" t="str">
        <f>IF(DY40="","",DU$2)</f>
        <v/>
      </c>
      <c r="DX40" s="104" t="str">
        <f>IF(DY40="","",DU$3)</f>
        <v/>
      </c>
      <c r="DY40" s="105" t="str">
        <f>IF(EF40="","",IF(ISNUMBER(SEARCH(":",EF40)),MID(EF40,FIND(":",EF40)+2,FIND("(",EF40)-FIND(":",EF40)-3),LEFT(EF40,FIND("(",EF40)-2)))</f>
        <v/>
      </c>
      <c r="DZ40" s="106" t="str">
        <f>IF(EF40="","",MID(EF40,FIND("(",EF40)+1,4))</f>
        <v/>
      </c>
      <c r="EA40" s="107" t="str">
        <f>IF(ISNUMBER(SEARCH("*female*",EF40)),"female",IF(ISNUMBER(SEARCH("*male*",EF40)),"male",""))</f>
        <v/>
      </c>
      <c r="EB40" s="108" t="str">
        <f>IF(EF40="","",IF(ISERROR(MID(EF40,FIND("male,",EF40)+6,(FIND(")",EF40)-(FIND("male,",EF40)+6))))=TRUE,"missing/error",MID(EF40,FIND("male,",EF40)+6,(FIND(")",EF40)-(FIND("male,",EF40)+6)))))</f>
        <v/>
      </c>
      <c r="EC40" s="109" t="str">
        <f>IF(DY40="","",(MID(DY40,(SEARCH("^^",SUBSTITUTE(DY40," ","^^",LEN(DY40)-LEN(SUBSTITUTE(DY40," ","")))))+1,99)&amp;"_"&amp;LEFT(DY40,FIND(" ",DY40)-1)&amp;"_"&amp;DZ40))</f>
        <v/>
      </c>
      <c r="EE40" s="101"/>
      <c r="EF40" s="101"/>
      <c r="EG40" s="102" t="str">
        <f>IF(EK40="","",EG$3)</f>
        <v/>
      </c>
      <c r="EH40" s="103" t="str">
        <f>IF(EK40="","",EG$1)</f>
        <v/>
      </c>
      <c r="EI40" s="104" t="str">
        <f>IF(EK40="","",EG$2)</f>
        <v/>
      </c>
      <c r="EJ40" s="104" t="str">
        <f>IF(EK40="","",EG$3)</f>
        <v/>
      </c>
      <c r="EK40" s="105" t="str">
        <f>IF(ER40="","",IF(ISNUMBER(SEARCH(":",ER40)),MID(ER40,FIND(":",ER40)+2,FIND("(",ER40)-FIND(":",ER40)-3),LEFT(ER40,FIND("(",ER40)-2)))</f>
        <v/>
      </c>
      <c r="EL40" s="106" t="str">
        <f>IF(ER40="","",MID(ER40,FIND("(",ER40)+1,4))</f>
        <v/>
      </c>
      <c r="EM40" s="107" t="str">
        <f>IF(ISNUMBER(SEARCH("*female*",ER40)),"female",IF(ISNUMBER(SEARCH("*male*",ER40)),"male",""))</f>
        <v/>
      </c>
      <c r="EN40" s="108" t="str">
        <f>IF(ER40="","",IF(ISERROR(MID(ER40,FIND("male,",ER40)+6,(FIND(")",ER40)-(FIND("male,",ER40)+6))))=TRUE,"missing/error",MID(ER40,FIND("male,",ER40)+6,(FIND(")",ER40)-(FIND("male,",ER40)+6)))))</f>
        <v/>
      </c>
      <c r="EO40" s="109" t="str">
        <f>IF(EK40="","",(MID(EK40,(SEARCH("^^",SUBSTITUTE(EK40," ","^^",LEN(EK40)-LEN(SUBSTITUTE(EK40," ","")))))+1,99)&amp;"_"&amp;LEFT(EK40,FIND(" ",EK40)-1)&amp;"_"&amp;EL40))</f>
        <v/>
      </c>
      <c r="EQ40" s="101"/>
      <c r="ER40" s="101"/>
      <c r="ES40" s="102" t="str">
        <f>IF(EW40="","",ES$3)</f>
        <v/>
      </c>
      <c r="ET40" s="103" t="str">
        <f>IF(EW40="","",ES$1)</f>
        <v/>
      </c>
      <c r="EU40" s="104" t="str">
        <f>IF(EW40="","",ES$2)</f>
        <v/>
      </c>
      <c r="EV40" s="104" t="str">
        <f>IF(EW40="","",ES$3)</f>
        <v/>
      </c>
      <c r="EW40" s="105" t="str">
        <f>IF(FD40="","",IF(ISNUMBER(SEARCH(":",FD40)),MID(FD40,FIND(":",FD40)+2,FIND("(",FD40)-FIND(":",FD40)-3),LEFT(FD40,FIND("(",FD40)-2)))</f>
        <v/>
      </c>
      <c r="EX40" s="106" t="str">
        <f>IF(FD40="","",MID(FD40,FIND("(",FD40)+1,4))</f>
        <v/>
      </c>
      <c r="EY40" s="107" t="str">
        <f>IF(ISNUMBER(SEARCH("*female*",FD40)),"female",IF(ISNUMBER(SEARCH("*male*",FD40)),"male",""))</f>
        <v/>
      </c>
      <c r="EZ40" s="108" t="str">
        <f>IF(FD40="","",IF(ISERROR(MID(FD40,FIND("male,",FD40)+6,(FIND(")",FD40)-(FIND("male,",FD40)+6))))=TRUE,"missing/error",MID(FD40,FIND("male,",FD40)+6,(FIND(")",FD40)-(FIND("male,",FD40)+6)))))</f>
        <v/>
      </c>
      <c r="FA40" s="109" t="str">
        <f>IF(EW40="","",(MID(EW40,(SEARCH("^^",SUBSTITUTE(EW40," ","^^",LEN(EW40)-LEN(SUBSTITUTE(EW40," ","")))))+1,99)&amp;"_"&amp;LEFT(EW40,FIND(" ",EW40)-1)&amp;"_"&amp;EX40))</f>
        <v/>
      </c>
      <c r="FC40" s="101"/>
      <c r="FD40" s="101"/>
      <c r="FE40" s="102" t="str">
        <f>IF(FI40="","",FE$3)</f>
        <v/>
      </c>
      <c r="FF40" s="103" t="str">
        <f>IF(FI40="","",FE$1)</f>
        <v/>
      </c>
      <c r="FG40" s="104" t="str">
        <f>IF(FI40="","",FE$2)</f>
        <v/>
      </c>
      <c r="FH40" s="104" t="str">
        <f>IF(FI40="","",FE$3)</f>
        <v/>
      </c>
      <c r="FI40" s="105" t="str">
        <f>IF(FP40="","",IF(ISNUMBER(SEARCH(":",FP40)),MID(FP40,FIND(":",FP40)+2,FIND("(",FP40)-FIND(":",FP40)-3),LEFT(FP40,FIND("(",FP40)-2)))</f>
        <v/>
      </c>
      <c r="FJ40" s="106" t="str">
        <f>IF(FP40="","",MID(FP40,FIND("(",FP40)+1,4))</f>
        <v/>
      </c>
      <c r="FK40" s="107" t="str">
        <f>IF(ISNUMBER(SEARCH("*female*",FP40)),"female",IF(ISNUMBER(SEARCH("*male*",FP40)),"male",""))</f>
        <v/>
      </c>
      <c r="FL40" s="108" t="str">
        <f>IF(FP40="","",IF(ISERROR(MID(FP40,FIND("male,",FP40)+6,(FIND(")",FP40)-(FIND("male,",FP40)+6))))=TRUE,"missing/error",MID(FP40,FIND("male,",FP40)+6,(FIND(")",FP40)-(FIND("male,",FP40)+6)))))</f>
        <v/>
      </c>
      <c r="FM40" s="109" t="str">
        <f>IF(FI40="","",(MID(FI40,(SEARCH("^^",SUBSTITUTE(FI40," ","^^",LEN(FI40)-LEN(SUBSTITUTE(FI40," ","")))))+1,99)&amp;"_"&amp;LEFT(FI40,FIND(" ",FI40)-1)&amp;"_"&amp;FJ40))</f>
        <v/>
      </c>
      <c r="FO40" s="101"/>
      <c r="FP40" s="101"/>
      <c r="FQ40" s="102" t="str">
        <f>IF(FU40="","",#REF!)</f>
        <v/>
      </c>
      <c r="FR40" s="103" t="str">
        <f>IF(FU40="","",FQ$1)</f>
        <v/>
      </c>
      <c r="FS40" s="104" t="str">
        <f>IF(FU40="","",FQ$2)</f>
        <v/>
      </c>
      <c r="FT40" s="104" t="str">
        <f>IF(FU40="","",FQ$3)</f>
        <v/>
      </c>
      <c r="FU40" s="105" t="str">
        <f>IF(GB40="","",IF(ISNUMBER(SEARCH(":",GB40)),MID(GB40,FIND(":",GB40)+2,FIND("(",GB40)-FIND(":",GB40)-3),LEFT(GB40,FIND("(",GB40)-2)))</f>
        <v/>
      </c>
      <c r="FV40" s="106" t="str">
        <f>IF(GB40="","",MID(GB40,FIND("(",GB40)+1,4))</f>
        <v/>
      </c>
      <c r="FW40" s="107" t="str">
        <f>IF(ISNUMBER(SEARCH("*female*",GB40)),"female",IF(ISNUMBER(SEARCH("*male*",GB40)),"male",""))</f>
        <v/>
      </c>
      <c r="FX40" s="108" t="str">
        <f>IF(GB40="","",IF(ISERROR(MID(GB40,FIND("male,",GB40)+6,(FIND(")",GB40)-(FIND("male,",GB40)+6))))=TRUE,"missing/error",MID(GB40,FIND("male,",GB40)+6,(FIND(")",GB40)-(FIND("male,",GB40)+6)))))</f>
        <v/>
      </c>
      <c r="FY40" s="109" t="str">
        <f>IF(FU40="","",(MID(FU40,(SEARCH("^^",SUBSTITUTE(FU40," ","^^",LEN(FU40)-LEN(SUBSTITUTE(FU40," ","")))))+1,99)&amp;"_"&amp;LEFT(FU40,FIND(" ",FU40)-1)&amp;"_"&amp;FV40))</f>
        <v/>
      </c>
      <c r="GA40" s="101"/>
      <c r="GB40" s="101"/>
      <c r="GC40" s="102" t="str">
        <f>IF(GG40="","",GC$3)</f>
        <v/>
      </c>
      <c r="GD40" s="103" t="str">
        <f>IF(GG40="","",GC$1)</f>
        <v/>
      </c>
      <c r="GE40" s="104" t="str">
        <f>IF(GG40="","",GC$2)</f>
        <v/>
      </c>
      <c r="GF40" s="104" t="str">
        <f>IF(GG40="","",GC$3)</f>
        <v/>
      </c>
      <c r="GG40" s="105" t="str">
        <f>IF(GN40="","",IF(ISNUMBER(SEARCH(":",GN40)),MID(GN40,FIND(":",GN40)+2,FIND("(",GN40)-FIND(":",GN40)-3),LEFT(GN40,FIND("(",GN40)-2)))</f>
        <v/>
      </c>
      <c r="GH40" s="106" t="str">
        <f>IF(GN40="","",MID(GN40,FIND("(",GN40)+1,4))</f>
        <v/>
      </c>
      <c r="GI40" s="107" t="str">
        <f>IF(ISNUMBER(SEARCH("*female*",GN40)),"female",IF(ISNUMBER(SEARCH("*male*",GN40)),"male",""))</f>
        <v/>
      </c>
      <c r="GJ40" s="108" t="str">
        <f>IF(GN40="","",IF(ISERROR(MID(GN40,FIND("male,",GN40)+6,(FIND(")",GN40)-(FIND("male,",GN40)+6))))=TRUE,"missing/error",MID(GN40,FIND("male,",GN40)+6,(FIND(")",GN40)-(FIND("male,",GN40)+6)))))</f>
        <v/>
      </c>
      <c r="GK40" s="109" t="str">
        <f>IF(GG40="","",(MID(GG40,(SEARCH("^^",SUBSTITUTE(GG40," ","^^",LEN(GG40)-LEN(SUBSTITUTE(GG40," ","")))))+1,99)&amp;"_"&amp;LEFT(GG40,FIND(" ",GG40)-1)&amp;"_"&amp;GH40))</f>
        <v/>
      </c>
      <c r="GM40" s="101"/>
      <c r="GN40" s="101" t="s">
        <v>292</v>
      </c>
      <c r="GO40" s="102" t="str">
        <f>IF(GS40="","",GO$3)</f>
        <v/>
      </c>
      <c r="GP40" s="103" t="str">
        <f>IF(GS40="","",GO$1)</f>
        <v/>
      </c>
      <c r="GQ40" s="104" t="str">
        <f>IF(GS40="","",GO$2)</f>
        <v/>
      </c>
      <c r="GR40" s="104" t="str">
        <f>IF(GS40="","",GO$3)</f>
        <v/>
      </c>
      <c r="GS40" s="105" t="str">
        <f>IF(GZ40="","",IF(ISNUMBER(SEARCH(":",GZ40)),MID(GZ40,FIND(":",GZ40)+2,FIND("(",GZ40)-FIND(":",GZ40)-3),LEFT(GZ40,FIND("(",GZ40)-2)))</f>
        <v/>
      </c>
      <c r="GT40" s="106" t="str">
        <f>IF(GZ40="","",MID(GZ40,FIND("(",GZ40)+1,4))</f>
        <v/>
      </c>
      <c r="GU40" s="107" t="str">
        <f>IF(ISNUMBER(SEARCH("*female*",GZ40)),"female",IF(ISNUMBER(SEARCH("*male*",GZ40)),"male",""))</f>
        <v/>
      </c>
      <c r="GV40" s="108" t="str">
        <f>IF(GZ40="","",IF(ISERROR(MID(GZ40,FIND("male,",GZ40)+6,(FIND(")",GZ40)-(FIND("male,",GZ40)+6))))=TRUE,"missing/error",MID(GZ40,FIND("male,",GZ40)+6,(FIND(")",GZ40)-(FIND("male,",GZ40)+6)))))</f>
        <v/>
      </c>
      <c r="GW40" s="109" t="str">
        <f>IF(GS40="","",(MID(GS40,(SEARCH("^^",SUBSTITUTE(GS40," ","^^",LEN(GS40)-LEN(SUBSTITUTE(GS40," ","")))))+1,99)&amp;"_"&amp;LEFT(GS40,FIND(" ",GS40)-1)&amp;"_"&amp;GT40))</f>
        <v/>
      </c>
      <c r="GY40" s="101"/>
      <c r="GZ40" s="101"/>
      <c r="HA40" s="102" t="str">
        <f>IF(HE40="","",HA$3)</f>
        <v/>
      </c>
      <c r="HB40" s="103" t="str">
        <f>IF(HE40="","",HA$1)</f>
        <v/>
      </c>
      <c r="HC40" s="104" t="str">
        <f>IF(HE40="","",HA$2)</f>
        <v/>
      </c>
      <c r="HD40" s="104" t="str">
        <f>IF(HE40="","",HA$3)</f>
        <v/>
      </c>
      <c r="HE40" s="105" t="str">
        <f>IF(HL40="","",IF(ISNUMBER(SEARCH(":",HL40)),MID(HL40,FIND(":",HL40)+2,FIND("(",HL40)-FIND(":",HL40)-3),LEFT(HL40,FIND("(",HL40)-2)))</f>
        <v/>
      </c>
      <c r="HF40" s="106" t="str">
        <f>IF(HL40="","",MID(HL40,FIND("(",HL40)+1,4))</f>
        <v/>
      </c>
      <c r="HG40" s="107" t="str">
        <f>IF(ISNUMBER(SEARCH("*female*",HL40)),"female",IF(ISNUMBER(SEARCH("*male*",HL40)),"male",""))</f>
        <v/>
      </c>
      <c r="HH40" s="108" t="str">
        <f>IF(HL40="","",IF(ISERROR(MID(HL40,FIND("male,",HL40)+6,(FIND(")",HL40)-(FIND("male,",HL40)+6))))=TRUE,"missing/error",MID(HL40,FIND("male,",HL40)+6,(FIND(")",HL40)-(FIND("male,",HL40)+6)))))</f>
        <v/>
      </c>
      <c r="HI40" s="109" t="str">
        <f>IF(HE40="","",(MID(HE40,(SEARCH("^^",SUBSTITUTE(HE40," ","^^",LEN(HE40)-LEN(SUBSTITUTE(HE40," ","")))))+1,99)&amp;"_"&amp;LEFT(HE40,FIND(" ",HE40)-1)&amp;"_"&amp;HF40))</f>
        <v/>
      </c>
      <c r="HK40" s="101"/>
      <c r="HL40" s="101" t="s">
        <v>292</v>
      </c>
      <c r="HM40" s="102" t="str">
        <f>IF(HQ40="","",HM$3)</f>
        <v/>
      </c>
      <c r="HN40" s="103" t="str">
        <f>IF(HQ40="","",HM$1)</f>
        <v/>
      </c>
      <c r="HO40" s="104" t="str">
        <f>IF(HQ40="","",HM$2)</f>
        <v/>
      </c>
      <c r="HP40" s="104" t="str">
        <f>IF(HQ40="","",HM$3)</f>
        <v/>
      </c>
      <c r="HQ40" s="105" t="str">
        <f>IF(HX40="","",IF(ISNUMBER(SEARCH(":",HX40)),MID(HX40,FIND(":",HX40)+2,FIND("(",HX40)-FIND(":",HX40)-3),LEFT(HX40,FIND("(",HX40)-2)))</f>
        <v/>
      </c>
      <c r="HR40" s="106" t="str">
        <f>IF(HX40="","",MID(HX40,FIND("(",HX40)+1,4))</f>
        <v/>
      </c>
      <c r="HS40" s="107" t="str">
        <f>IF(ISNUMBER(SEARCH("*female*",HX40)),"female",IF(ISNUMBER(SEARCH("*male*",HX40)),"male",""))</f>
        <v/>
      </c>
      <c r="HT40" s="108" t="str">
        <f>IF(HX40="","",IF(ISERROR(MID(HX40,FIND("male,",HX40)+6,(FIND(")",HX40)-(FIND("male,",HX40)+6))))=TRUE,"missing/error",MID(HX40,FIND("male,",HX40)+6,(FIND(")",HX40)-(FIND("male,",HX40)+6)))))</f>
        <v/>
      </c>
      <c r="HU40" s="109" t="str">
        <f>IF(HQ40="","",(MID(HQ40,(SEARCH("^^",SUBSTITUTE(HQ40," ","^^",LEN(HQ40)-LEN(SUBSTITUTE(HQ40," ","")))))+1,99)&amp;"_"&amp;LEFT(HQ40,FIND(" ",HQ40)-1)&amp;"_"&amp;HR40))</f>
        <v/>
      </c>
      <c r="HW40" s="101"/>
      <c r="HX40" s="101"/>
      <c r="HY40" s="102" t="str">
        <f>IF(IC40="","",HY$3)</f>
        <v/>
      </c>
      <c r="HZ40" s="103" t="str">
        <f>IF(IC40="","",HY$1)</f>
        <v/>
      </c>
      <c r="IA40" s="104" t="str">
        <f>IF(IC40="","",HY$2)</f>
        <v/>
      </c>
      <c r="IB40" s="104" t="str">
        <f>IF(IC40="","",HY$3)</f>
        <v/>
      </c>
      <c r="IC40" s="105" t="str">
        <f>IF(IJ40="","",IF(ISNUMBER(SEARCH(":",IJ40)),MID(IJ40,FIND(":",IJ40)+2,FIND("(",IJ40)-FIND(":",IJ40)-3),LEFT(IJ40,FIND("(",IJ40)-2)))</f>
        <v/>
      </c>
      <c r="ID40" s="106" t="str">
        <f>IF(IJ40="","",MID(IJ40,FIND("(",IJ40)+1,4))</f>
        <v/>
      </c>
      <c r="IE40" s="107" t="str">
        <f>IF(ISNUMBER(SEARCH("*female*",IJ40)),"female",IF(ISNUMBER(SEARCH("*male*",IJ40)),"male",""))</f>
        <v/>
      </c>
      <c r="IF40" s="108" t="str">
        <f>IF(IJ40="","",IF(ISERROR(MID(IJ40,FIND("male,",IJ40)+6,(FIND(")",IJ40)-(FIND("male,",IJ40)+6))))=TRUE,"missing/error",MID(IJ40,FIND("male,",IJ40)+6,(FIND(")",IJ40)-(FIND("male,",IJ40)+6)))))</f>
        <v/>
      </c>
      <c r="IG40" s="109" t="str">
        <f>IF(IC40="","",(MID(IC40,(SEARCH("^^",SUBSTITUTE(IC40," ","^^",LEN(IC40)-LEN(SUBSTITUTE(IC40," ","")))))+1,99)&amp;"_"&amp;LEFT(IC40,FIND(" ",IC40)-1)&amp;"_"&amp;ID40))</f>
        <v/>
      </c>
      <c r="II40" s="101"/>
      <c r="IJ40" s="101"/>
      <c r="IK40" s="102" t="str">
        <f>IF(IO40="","",IK$3)</f>
        <v/>
      </c>
      <c r="IL40" s="103" t="str">
        <f>IF(IO40="","",IK$1)</f>
        <v/>
      </c>
      <c r="IM40" s="104" t="str">
        <f>IF(IO40="","",IK$2)</f>
        <v/>
      </c>
      <c r="IN40" s="104" t="str">
        <f>IF(IO40="","",IK$3)</f>
        <v/>
      </c>
      <c r="IO40" s="105" t="str">
        <f>IF(IV40="","",IF(ISNUMBER(SEARCH(":",IV40)),MID(IV40,FIND(":",IV40)+2,FIND("(",IV40)-FIND(":",IV40)-3),LEFT(IV40,FIND("(",IV40)-2)))</f>
        <v/>
      </c>
      <c r="IP40" s="106" t="str">
        <f>IF(IV40="","",MID(IV40,FIND("(",IV40)+1,4))</f>
        <v/>
      </c>
      <c r="IQ40" s="107" t="str">
        <f>IF(ISNUMBER(SEARCH("*female*",IV40)),"female",IF(ISNUMBER(SEARCH("*male*",IV40)),"male",""))</f>
        <v/>
      </c>
      <c r="IR40" s="108" t="str">
        <f>IF(IV40="","",IF(ISERROR(MID(IV40,FIND("male,",IV40)+6,(FIND(")",IV40)-(FIND("male,",IV40)+6))))=TRUE,"missing/error",MID(IV40,FIND("male,",IV40)+6,(FIND(")",IV40)-(FIND("male,",IV40)+6)))))</f>
        <v/>
      </c>
      <c r="IS40" s="109" t="str">
        <f>IF(IO40="","",(MID(IO40,(SEARCH("^^",SUBSTITUTE(IO40," ","^^",LEN(IO40)-LEN(SUBSTITUTE(IO40," ","")))))+1,99)&amp;"_"&amp;LEFT(IO40,FIND(" ",IO40)-1)&amp;"_"&amp;IP40))</f>
        <v/>
      </c>
      <c r="IU40" s="101"/>
      <c r="IV40" s="101"/>
      <c r="IW40" s="102" t="str">
        <f>IF(JA40="","",IW$3)</f>
        <v/>
      </c>
      <c r="IX40" s="103" t="str">
        <f>IF(JA40="","",IW$1)</f>
        <v/>
      </c>
      <c r="IY40" s="104" t="str">
        <f>IF(JA40="","",IW$2)</f>
        <v/>
      </c>
      <c r="IZ40" s="104" t="str">
        <f>IF(JA40="","",IW$3)</f>
        <v/>
      </c>
      <c r="JA40" s="105" t="str">
        <f>IF(JH40="","",IF(ISNUMBER(SEARCH(":",JH40)),MID(JH40,FIND(":",JH40)+2,FIND("(",JH40)-FIND(":",JH40)-3),LEFT(JH40,FIND("(",JH40)-2)))</f>
        <v/>
      </c>
      <c r="JB40" s="106" t="str">
        <f>IF(JH40="","",MID(JH40,FIND("(",JH40)+1,4))</f>
        <v/>
      </c>
      <c r="JC40" s="107" t="str">
        <f>IF(ISNUMBER(SEARCH("*female*",JH40)),"female",IF(ISNUMBER(SEARCH("*male*",JH40)),"male",""))</f>
        <v/>
      </c>
      <c r="JD40" s="108" t="str">
        <f>IF(JH40="","",IF(ISERROR(MID(JH40,FIND("male,",JH40)+6,(FIND(")",JH40)-(FIND("male,",JH40)+6))))=TRUE,"missing/error",MID(JH40,FIND("male,",JH40)+6,(FIND(")",JH40)-(FIND("male,",JH40)+6)))))</f>
        <v/>
      </c>
      <c r="JE40" s="109" t="str">
        <f>IF(JA40="","",(MID(JA40,(SEARCH("^^",SUBSTITUTE(JA40," ","^^",LEN(JA40)-LEN(SUBSTITUTE(JA40," ","")))))+1,99)&amp;"_"&amp;LEFT(JA40,FIND(" ",JA40)-1)&amp;"_"&amp;JB40))</f>
        <v/>
      </c>
      <c r="JG40" s="101"/>
      <c r="JH40" s="101"/>
      <c r="JI40" s="102" t="str">
        <f>IF(JM40="","",JI$3)</f>
        <v/>
      </c>
      <c r="JJ40" s="103" t="str">
        <f>IF(JM40="","",JI$1)</f>
        <v/>
      </c>
      <c r="JK40" s="104" t="str">
        <f>IF(JM40="","",JI$2)</f>
        <v/>
      </c>
      <c r="JL40" s="104" t="str">
        <f>IF(JM40="","",JI$3)</f>
        <v/>
      </c>
      <c r="JM40" s="105" t="str">
        <f>IF(JT40="","",IF(ISNUMBER(SEARCH(":",JT40)),MID(JT40,FIND(":",JT40)+2,FIND("(",JT40)-FIND(":",JT40)-3),LEFT(JT40,FIND("(",JT40)-2)))</f>
        <v/>
      </c>
      <c r="JN40" s="106" t="str">
        <f>IF(JT40="","",MID(JT40,FIND("(",JT40)+1,4))</f>
        <v/>
      </c>
      <c r="JO40" s="107" t="str">
        <f>IF(ISNUMBER(SEARCH("*female*",JT40)),"female",IF(ISNUMBER(SEARCH("*male*",JT40)),"male",""))</f>
        <v/>
      </c>
      <c r="JP40" s="108" t="str">
        <f>IF(JT40="","",IF(ISERROR(MID(JT40,FIND("male,",JT40)+6,(FIND(")",JT40)-(FIND("male,",JT40)+6))))=TRUE,"missing/error",MID(JT40,FIND("male,",JT40)+6,(FIND(")",JT40)-(FIND("male,",JT40)+6)))))</f>
        <v/>
      </c>
      <c r="JQ40" s="109" t="str">
        <f>IF(JM40="","",(MID(JM40,(SEARCH("^^",SUBSTITUTE(JM40," ","^^",LEN(JM40)-LEN(SUBSTITUTE(JM40," ","")))))+1,99)&amp;"_"&amp;LEFT(JM40,FIND(" ",JM40)-1)&amp;"_"&amp;JN40))</f>
        <v/>
      </c>
      <c r="JS40" s="101"/>
      <c r="JT40" s="101"/>
      <c r="JU40" s="102" t="str">
        <f>IF(JY40="","",JU$3)</f>
        <v/>
      </c>
      <c r="JV40" s="103" t="str">
        <f>IF(JY40="","",JU$1)</f>
        <v/>
      </c>
      <c r="JW40" s="104" t="str">
        <f>IF(JY40="","",JU$2)</f>
        <v/>
      </c>
      <c r="JX40" s="104" t="str">
        <f>IF(JY40="","",JU$3)</f>
        <v/>
      </c>
      <c r="JY40" s="105" t="str">
        <f>IF(KF40="","",IF(ISNUMBER(SEARCH(":",KF40)),MID(KF40,FIND(":",KF40)+2,FIND("(",KF40)-FIND(":",KF40)-3),LEFT(KF40,FIND("(",KF40)-2)))</f>
        <v/>
      </c>
      <c r="JZ40" s="106" t="str">
        <f>IF(KF40="","",MID(KF40,FIND("(",KF40)+1,4))</f>
        <v/>
      </c>
      <c r="KA40" s="107" t="str">
        <f>IF(ISNUMBER(SEARCH("*female*",KF40)),"female",IF(ISNUMBER(SEARCH("*male*",KF40)),"male",""))</f>
        <v/>
      </c>
      <c r="KB40" s="108" t="str">
        <f>IF(KF40="","",IF(ISERROR(MID(KF40,FIND("male,",KF40)+6,(FIND(")",KF40)-(FIND("male,",KF40)+6))))=TRUE,"missing/error",MID(KF40,FIND("male,",KF40)+6,(FIND(")",KF40)-(FIND("male,",KF40)+6)))))</f>
        <v/>
      </c>
      <c r="KC40" s="109" t="str">
        <f>IF(JY40="","",(MID(JY40,(SEARCH("^^",SUBSTITUTE(JY40," ","^^",LEN(JY40)-LEN(SUBSTITUTE(JY40," ","")))))+1,99)&amp;"_"&amp;LEFT(JY40,FIND(" ",JY40)-1)&amp;"_"&amp;JZ40))</f>
        <v/>
      </c>
      <c r="KE40" s="101"/>
      <c r="KF40" s="101"/>
    </row>
    <row r="41" spans="1:292" ht="13.5" customHeight="1">
      <c r="A41" s="20"/>
      <c r="B41" s="101" t="s">
        <v>531</v>
      </c>
      <c r="C41" s="2" t="s">
        <v>532</v>
      </c>
      <c r="D41" s="154"/>
      <c r="E41" s="102" t="s">
        <v>292</v>
      </c>
      <c r="F41" s="103" t="s">
        <v>292</v>
      </c>
      <c r="G41" s="104"/>
      <c r="H41" s="104" t="s">
        <v>292</v>
      </c>
      <c r="I41" s="105"/>
      <c r="J41" s="106"/>
      <c r="K41" s="107"/>
      <c r="L41" s="108"/>
      <c r="M41" s="109" t="s">
        <v>292</v>
      </c>
      <c r="O41" s="101"/>
      <c r="P41" s="154"/>
      <c r="Q41" s="102" t="s">
        <v>292</v>
      </c>
      <c r="R41" s="103" t="s">
        <v>292</v>
      </c>
      <c r="S41" s="104"/>
      <c r="T41" s="104" t="s">
        <v>292</v>
      </c>
      <c r="U41" s="105"/>
      <c r="V41" s="106"/>
      <c r="W41" s="107"/>
      <c r="X41" s="108"/>
      <c r="Y41" s="109" t="s">
        <v>292</v>
      </c>
      <c r="AA41" s="101"/>
      <c r="AB41" s="101"/>
      <c r="AC41" s="102" t="s">
        <v>292</v>
      </c>
      <c r="AD41" s="103" t="s">
        <v>292</v>
      </c>
      <c r="AE41" s="104"/>
      <c r="AF41" s="104" t="s">
        <v>292</v>
      </c>
      <c r="AG41" s="105"/>
      <c r="AH41" s="106"/>
      <c r="AI41" s="107"/>
      <c r="AJ41" s="108"/>
      <c r="AK41" s="109" t="s">
        <v>292</v>
      </c>
      <c r="AM41" s="101"/>
      <c r="AN41" s="101"/>
      <c r="AO41" s="102">
        <v>37622</v>
      </c>
      <c r="AP41" s="103" t="s">
        <v>424</v>
      </c>
      <c r="AQ41" s="104">
        <v>37545</v>
      </c>
      <c r="AR41" s="104" t="s">
        <v>428</v>
      </c>
      <c r="AS41" s="105" t="s">
        <v>475</v>
      </c>
      <c r="AT41" s="106">
        <v>1956</v>
      </c>
      <c r="AU41" s="107" t="s">
        <v>440</v>
      </c>
      <c r="AV41" s="108" t="s">
        <v>301</v>
      </c>
      <c r="AW41" s="109" t="s">
        <v>476</v>
      </c>
      <c r="AY41" s="101"/>
      <c r="AZ41" s="101"/>
      <c r="BA41" s="102">
        <v>37987</v>
      </c>
      <c r="BB41" s="103" t="s">
        <v>425</v>
      </c>
      <c r="BC41" s="104">
        <v>38901</v>
      </c>
      <c r="BD41" s="104">
        <v>38905</v>
      </c>
      <c r="BE41" s="105" t="s">
        <v>527</v>
      </c>
      <c r="BF41" s="106">
        <v>1969</v>
      </c>
      <c r="BG41" s="107" t="s">
        <v>440</v>
      </c>
      <c r="BH41" s="108" t="s">
        <v>297</v>
      </c>
      <c r="BI41" s="109" t="s">
        <v>528</v>
      </c>
      <c r="BK41" s="101"/>
      <c r="BL41" s="101"/>
      <c r="BM41" s="102">
        <v>39083</v>
      </c>
      <c r="BN41" s="103" t="s">
        <v>426</v>
      </c>
      <c r="BO41" s="104">
        <v>38905</v>
      </c>
      <c r="BP41" s="104">
        <v>39135</v>
      </c>
      <c r="BQ41" s="105" t="s">
        <v>539</v>
      </c>
      <c r="BR41" s="106">
        <v>1949</v>
      </c>
      <c r="BS41" s="107" t="s">
        <v>457</v>
      </c>
      <c r="BT41" s="108" t="s">
        <v>297</v>
      </c>
      <c r="BU41" s="109" t="s">
        <v>540</v>
      </c>
      <c r="BW41" s="101"/>
      <c r="BX41" s="101"/>
      <c r="BY41" s="102" t="s">
        <v>292</v>
      </c>
      <c r="BZ41" s="103" t="s">
        <v>292</v>
      </c>
      <c r="CA41" s="104"/>
      <c r="CB41" s="104" t="s">
        <v>292</v>
      </c>
      <c r="CC41" s="105"/>
      <c r="CD41" s="106"/>
      <c r="CE41" s="107"/>
      <c r="CF41" s="108"/>
      <c r="CG41" s="109" t="s">
        <v>292</v>
      </c>
      <c r="CI41" s="101"/>
      <c r="CJ41" s="101"/>
      <c r="CK41" s="102" t="s">
        <v>292</v>
      </c>
      <c r="CL41" s="103" t="s">
        <v>292</v>
      </c>
      <c r="CM41" s="104" t="s">
        <v>292</v>
      </c>
      <c r="CN41" s="104" t="s">
        <v>292</v>
      </c>
      <c r="CO41" s="105" t="s">
        <v>292</v>
      </c>
      <c r="CP41" s="106" t="s">
        <v>292</v>
      </c>
      <c r="CQ41" s="107" t="s">
        <v>292</v>
      </c>
      <c r="CR41" s="108" t="s">
        <v>292</v>
      </c>
      <c r="CS41" s="109" t="s">
        <v>292</v>
      </c>
      <c r="CT41" s="2" t="s">
        <v>292</v>
      </c>
      <c r="CU41" s="101"/>
      <c r="CV41" s="101"/>
      <c r="CW41" s="102">
        <v>41517</v>
      </c>
      <c r="CX41" s="103" t="s">
        <v>436</v>
      </c>
      <c r="CY41" s="104">
        <v>41218</v>
      </c>
      <c r="CZ41" s="104">
        <f>CW$3</f>
        <v>43034</v>
      </c>
      <c r="DA41" s="105" t="str">
        <f>IF(DH41="","",IF(ISNUMBER(SEARCH(":",DH41)),MID(DH41,FIND(":",DH41)+2,FIND("(",DH41)-FIND(":",DH41)-3),LEFT(DH41,FIND("(",DH41)-2)))</f>
        <v>Henk Kamp</v>
      </c>
      <c r="DB41" s="106" t="str">
        <f>IF(DH41="","",MID(DH41,FIND("(",DH41)+1,4))</f>
        <v>1952</v>
      </c>
      <c r="DC41" s="107" t="str">
        <f>IF(ISNUMBER(SEARCH("*female*",DH41)),"female",IF(ISNUMBER(SEARCH("*male*",DH41)),"male",""))</f>
        <v>male</v>
      </c>
      <c r="DD41" s="108" t="s">
        <v>299</v>
      </c>
      <c r="DE41" s="109" t="str">
        <f>IF(DA41="","",(MID(DA41,(SEARCH("^^",SUBSTITUTE(DA41," ","^^",LEN(DA41)-LEN(SUBSTITUTE(DA41," ","")))))+1,99)&amp;"_"&amp;LEFT(DA41,FIND(" ",DA41)-1)&amp;"_"&amp;DB41))</f>
        <v>Kamp_Henk_1952</v>
      </c>
      <c r="DF41" s="2" t="s">
        <v>292</v>
      </c>
      <c r="DG41" s="101"/>
      <c r="DH41" s="101" t="s">
        <v>542</v>
      </c>
      <c r="DI41" s="102" t="str">
        <f>IF(DM41="","",DI$3)</f>
        <v/>
      </c>
      <c r="DJ41" s="103" t="str">
        <f>IF(DM41="","",DI$1)</f>
        <v/>
      </c>
      <c r="DK41" s="104" t="str">
        <f>IF(DM41="","",DI$2)</f>
        <v/>
      </c>
      <c r="DL41" s="104" t="str">
        <f>IF(DM41="","",DI$3)</f>
        <v/>
      </c>
      <c r="DM41" s="105" t="str">
        <f>IF(DT41="","",IF(ISNUMBER(SEARCH(":",DT41)),MID(DT41,FIND(":",DT41)+2,FIND("(",DT41)-FIND(":",DT41)-3),LEFT(DT41,FIND("(",DT41)-2)))</f>
        <v/>
      </c>
      <c r="DN41" s="106" t="str">
        <f>IF(DT41="","",MID(DT41,FIND("(",DT41)+1,4))</f>
        <v/>
      </c>
      <c r="DO41" s="107" t="str">
        <f>IF(ISNUMBER(SEARCH("*female*",DT41)),"female",IF(ISNUMBER(SEARCH("*male*",DT41)),"male",""))</f>
        <v/>
      </c>
      <c r="DP41" s="108" t="str">
        <f>IF(DT41="","",IF(ISERROR(MID(DT41,FIND("male,",DT41)+6,(FIND(")",DT41)-(FIND("male,",DT41)+6))))=TRUE,"missing/error",MID(DT41,FIND("male,",DT41)+6,(FIND(")",DT41)-(FIND("male,",DT41)+6)))))</f>
        <v/>
      </c>
      <c r="DQ41" s="109" t="str">
        <f>IF(DM41="","",(MID(DM41,(SEARCH("^^",SUBSTITUTE(DM41," ","^^",LEN(DM41)-LEN(SUBSTITUTE(DM41," ","")))))+1,99)&amp;"_"&amp;LEFT(DM41,FIND(" ",DM41)-1)&amp;"_"&amp;DN41))</f>
        <v/>
      </c>
      <c r="DS41" s="101"/>
      <c r="DT41" s="101"/>
      <c r="DU41" s="102" t="str">
        <f>IF(DY41="","",DU$3)</f>
        <v/>
      </c>
      <c r="DV41" s="103" t="str">
        <f>IF(DY41="","",DU$1)</f>
        <v/>
      </c>
      <c r="DW41" s="104" t="str">
        <f>IF(DY41="","",DU$2)</f>
        <v/>
      </c>
      <c r="DX41" s="104" t="str">
        <f>IF(DY41="","",DU$3)</f>
        <v/>
      </c>
      <c r="DY41" s="105" t="str">
        <f>IF(EF41="","",IF(ISNUMBER(SEARCH(":",EF41)),MID(EF41,FIND(":",EF41)+2,FIND("(",EF41)-FIND(":",EF41)-3),LEFT(EF41,FIND("(",EF41)-2)))</f>
        <v/>
      </c>
      <c r="DZ41" s="106" t="str">
        <f>IF(EF41="","",MID(EF41,FIND("(",EF41)+1,4))</f>
        <v/>
      </c>
      <c r="EA41" s="107" t="str">
        <f>IF(ISNUMBER(SEARCH("*female*",EF41)),"female",IF(ISNUMBER(SEARCH("*male*",EF41)),"male",""))</f>
        <v/>
      </c>
      <c r="EB41" s="108" t="str">
        <f>IF(EF41="","",IF(ISERROR(MID(EF41,FIND("male,",EF41)+6,(FIND(")",EF41)-(FIND("male,",EF41)+6))))=TRUE,"missing/error",MID(EF41,FIND("male,",EF41)+6,(FIND(")",EF41)-(FIND("male,",EF41)+6)))))</f>
        <v/>
      </c>
      <c r="EC41" s="109" t="str">
        <f>IF(DY41="","",(MID(DY41,(SEARCH("^^",SUBSTITUTE(DY41," ","^^",LEN(DY41)-LEN(SUBSTITUTE(DY41," ","")))))+1,99)&amp;"_"&amp;LEFT(DY41,FIND(" ",DY41)-1)&amp;"_"&amp;DZ41))</f>
        <v/>
      </c>
      <c r="EE41" s="101"/>
      <c r="EF41" s="101"/>
      <c r="EG41" s="102" t="str">
        <f>IF(EK41="","",EG$3)</f>
        <v/>
      </c>
      <c r="EH41" s="103" t="str">
        <f>IF(EK41="","",EG$1)</f>
        <v/>
      </c>
      <c r="EI41" s="104" t="str">
        <f>IF(EK41="","",EG$2)</f>
        <v/>
      </c>
      <c r="EJ41" s="104" t="str">
        <f>IF(EK41="","",EG$3)</f>
        <v/>
      </c>
      <c r="EK41" s="105" t="str">
        <f>IF(ER41="","",IF(ISNUMBER(SEARCH(":",ER41)),MID(ER41,FIND(":",ER41)+2,FIND("(",ER41)-FIND(":",ER41)-3),LEFT(ER41,FIND("(",ER41)-2)))</f>
        <v/>
      </c>
      <c r="EL41" s="106" t="str">
        <f>IF(ER41="","",MID(ER41,FIND("(",ER41)+1,4))</f>
        <v/>
      </c>
      <c r="EM41" s="107" t="str">
        <f>IF(ISNUMBER(SEARCH("*female*",ER41)),"female",IF(ISNUMBER(SEARCH("*male*",ER41)),"male",""))</f>
        <v/>
      </c>
      <c r="EN41" s="108" t="str">
        <f>IF(ER41="","",IF(ISERROR(MID(ER41,FIND("male,",ER41)+6,(FIND(")",ER41)-(FIND("male,",ER41)+6))))=TRUE,"missing/error",MID(ER41,FIND("male,",ER41)+6,(FIND(")",ER41)-(FIND("male,",ER41)+6)))))</f>
        <v/>
      </c>
      <c r="EO41" s="109" t="str">
        <f>IF(EK41="","",(MID(EK41,(SEARCH("^^",SUBSTITUTE(EK41," ","^^",LEN(EK41)-LEN(SUBSTITUTE(EK41," ","")))))+1,99)&amp;"_"&amp;LEFT(EK41,FIND(" ",EK41)-1)&amp;"_"&amp;EL41))</f>
        <v/>
      </c>
      <c r="EQ41" s="101"/>
      <c r="ER41" s="101"/>
      <c r="ES41" s="102" t="str">
        <f>IF(EW41="","",ES$3)</f>
        <v/>
      </c>
      <c r="ET41" s="103" t="str">
        <f>IF(EW41="","",ES$1)</f>
        <v/>
      </c>
      <c r="EU41" s="104" t="str">
        <f>IF(EW41="","",ES$2)</f>
        <v/>
      </c>
      <c r="EV41" s="104" t="str">
        <f>IF(EW41="","",ES$3)</f>
        <v/>
      </c>
      <c r="EW41" s="105" t="str">
        <f>IF(FD41="","",IF(ISNUMBER(SEARCH(":",FD41)),MID(FD41,FIND(":",FD41)+2,FIND("(",FD41)-FIND(":",FD41)-3),LEFT(FD41,FIND("(",FD41)-2)))</f>
        <v/>
      </c>
      <c r="EX41" s="106" t="str">
        <f>IF(FD41="","",MID(FD41,FIND("(",FD41)+1,4))</f>
        <v/>
      </c>
      <c r="EY41" s="107" t="str">
        <f>IF(ISNUMBER(SEARCH("*female*",FD41)),"female",IF(ISNUMBER(SEARCH("*male*",FD41)),"male",""))</f>
        <v/>
      </c>
      <c r="EZ41" s="108" t="str">
        <f>IF(FD41="","",IF(ISERROR(MID(FD41,FIND("male,",FD41)+6,(FIND(")",FD41)-(FIND("male,",FD41)+6))))=TRUE,"missing/error",MID(FD41,FIND("male,",FD41)+6,(FIND(")",FD41)-(FIND("male,",FD41)+6)))))</f>
        <v/>
      </c>
      <c r="FA41" s="109" t="str">
        <f>IF(EW41="","",(MID(EW41,(SEARCH("^^",SUBSTITUTE(EW41," ","^^",LEN(EW41)-LEN(SUBSTITUTE(EW41," ","")))))+1,99)&amp;"_"&amp;LEFT(EW41,FIND(" ",EW41)-1)&amp;"_"&amp;EX41))</f>
        <v/>
      </c>
      <c r="FC41" s="101"/>
      <c r="FD41" s="101"/>
      <c r="FE41" s="102" t="str">
        <f>IF(FI41="","",FE$3)</f>
        <v/>
      </c>
      <c r="FF41" s="103" t="str">
        <f>IF(FI41="","",FE$1)</f>
        <v/>
      </c>
      <c r="FG41" s="104" t="str">
        <f>IF(FI41="","",FE$2)</f>
        <v/>
      </c>
      <c r="FH41" s="104" t="str">
        <f>IF(FI41="","",FE$3)</f>
        <v/>
      </c>
      <c r="FI41" s="105" t="str">
        <f>IF(FP41="","",IF(ISNUMBER(SEARCH(":",FP41)),MID(FP41,FIND(":",FP41)+2,FIND("(",FP41)-FIND(":",FP41)-3),LEFT(FP41,FIND("(",FP41)-2)))</f>
        <v/>
      </c>
      <c r="FJ41" s="106" t="str">
        <f>IF(FP41="","",MID(FP41,FIND("(",FP41)+1,4))</f>
        <v/>
      </c>
      <c r="FK41" s="107" t="str">
        <f>IF(ISNUMBER(SEARCH("*female*",FP41)),"female",IF(ISNUMBER(SEARCH("*male*",FP41)),"male",""))</f>
        <v/>
      </c>
      <c r="FL41" s="108" t="str">
        <f>IF(FP41="","",IF(ISERROR(MID(FP41,FIND("male,",FP41)+6,(FIND(")",FP41)-(FIND("male,",FP41)+6))))=TRUE,"missing/error",MID(FP41,FIND("male,",FP41)+6,(FIND(")",FP41)-(FIND("male,",FP41)+6)))))</f>
        <v/>
      </c>
      <c r="FM41" s="109" t="str">
        <f>IF(FI41="","",(MID(FI41,(SEARCH("^^",SUBSTITUTE(FI41," ","^^",LEN(FI41)-LEN(SUBSTITUTE(FI41," ","")))))+1,99)&amp;"_"&amp;LEFT(FI41,FIND(" ",FI41)-1)&amp;"_"&amp;FJ41))</f>
        <v/>
      </c>
      <c r="FO41" s="101"/>
      <c r="FP41" s="101"/>
      <c r="FQ41" s="102" t="str">
        <f>IF(FU41="","",#REF!)</f>
        <v/>
      </c>
      <c r="FR41" s="103" t="str">
        <f>IF(FU41="","",FQ$1)</f>
        <v/>
      </c>
      <c r="FS41" s="104" t="str">
        <f>IF(FU41="","",FQ$2)</f>
        <v/>
      </c>
      <c r="FT41" s="104" t="str">
        <f>IF(FU41="","",FQ$3)</f>
        <v/>
      </c>
      <c r="FU41" s="105" t="str">
        <f>IF(GB41="","",IF(ISNUMBER(SEARCH(":",GB41)),MID(GB41,FIND(":",GB41)+2,FIND("(",GB41)-FIND(":",GB41)-3),LEFT(GB41,FIND("(",GB41)-2)))</f>
        <v/>
      </c>
      <c r="FV41" s="106" t="str">
        <f>IF(GB41="","",MID(GB41,FIND("(",GB41)+1,4))</f>
        <v/>
      </c>
      <c r="FW41" s="107" t="str">
        <f>IF(ISNUMBER(SEARCH("*female*",GB41)),"female",IF(ISNUMBER(SEARCH("*male*",GB41)),"male",""))</f>
        <v/>
      </c>
      <c r="FX41" s="108" t="str">
        <f>IF(GB41="","",IF(ISERROR(MID(GB41,FIND("male,",GB41)+6,(FIND(")",GB41)-(FIND("male,",GB41)+6))))=TRUE,"missing/error",MID(GB41,FIND("male,",GB41)+6,(FIND(")",GB41)-(FIND("male,",GB41)+6)))))</f>
        <v/>
      </c>
      <c r="FY41" s="109" t="str">
        <f>IF(FU41="","",(MID(FU41,(SEARCH("^^",SUBSTITUTE(FU41," ","^^",LEN(FU41)-LEN(SUBSTITUTE(FU41," ","")))))+1,99)&amp;"_"&amp;LEFT(FU41,FIND(" ",FU41)-1)&amp;"_"&amp;FV41))</f>
        <v/>
      </c>
      <c r="GA41" s="101"/>
      <c r="GB41" s="101"/>
      <c r="GC41" s="102" t="str">
        <f>IF(GG41="","",GC$3)</f>
        <v/>
      </c>
      <c r="GD41" s="103" t="str">
        <f>IF(GG41="","",GC$1)</f>
        <v/>
      </c>
      <c r="GE41" s="104" t="str">
        <f>IF(GG41="","",GC$2)</f>
        <v/>
      </c>
      <c r="GF41" s="104" t="str">
        <f>IF(GG41="","",GC$3)</f>
        <v/>
      </c>
      <c r="GG41" s="105" t="str">
        <f>IF(GN41="","",IF(ISNUMBER(SEARCH(":",GN41)),MID(GN41,FIND(":",GN41)+2,FIND("(",GN41)-FIND(":",GN41)-3),LEFT(GN41,FIND("(",GN41)-2)))</f>
        <v/>
      </c>
      <c r="GH41" s="106" t="str">
        <f>IF(GN41="","",MID(GN41,FIND("(",GN41)+1,4))</f>
        <v/>
      </c>
      <c r="GI41" s="107" t="str">
        <f>IF(ISNUMBER(SEARCH("*female*",GN41)),"female",IF(ISNUMBER(SEARCH("*male*",GN41)),"male",""))</f>
        <v/>
      </c>
      <c r="GJ41" s="108" t="str">
        <f>IF(GN41="","",IF(ISERROR(MID(GN41,FIND("male,",GN41)+6,(FIND(")",GN41)-(FIND("male,",GN41)+6))))=TRUE,"missing/error",MID(GN41,FIND("male,",GN41)+6,(FIND(")",GN41)-(FIND("male,",GN41)+6)))))</f>
        <v/>
      </c>
      <c r="GK41" s="109" t="str">
        <f>IF(GG41="","",(MID(GG41,(SEARCH("^^",SUBSTITUTE(GG41," ","^^",LEN(GG41)-LEN(SUBSTITUTE(GG41," ","")))))+1,99)&amp;"_"&amp;LEFT(GG41,FIND(" ",GG41)-1)&amp;"_"&amp;GH41))</f>
        <v/>
      </c>
      <c r="GM41" s="101"/>
      <c r="GN41" s="101" t="s">
        <v>292</v>
      </c>
      <c r="GO41" s="102" t="str">
        <f>IF(GS41="","",GO$3)</f>
        <v/>
      </c>
      <c r="GP41" s="103" t="str">
        <f>IF(GS41="","",GO$1)</f>
        <v/>
      </c>
      <c r="GQ41" s="104" t="str">
        <f>IF(GS41="","",GO$2)</f>
        <v/>
      </c>
      <c r="GR41" s="104" t="str">
        <f>IF(GS41="","",GO$3)</f>
        <v/>
      </c>
      <c r="GS41" s="105" t="str">
        <f>IF(GZ41="","",IF(ISNUMBER(SEARCH(":",GZ41)),MID(GZ41,FIND(":",GZ41)+2,FIND("(",GZ41)-FIND(":",GZ41)-3),LEFT(GZ41,FIND("(",GZ41)-2)))</f>
        <v/>
      </c>
      <c r="GT41" s="106" t="str">
        <f>IF(GZ41="","",MID(GZ41,FIND("(",GZ41)+1,4))</f>
        <v/>
      </c>
      <c r="GU41" s="107" t="str">
        <f>IF(ISNUMBER(SEARCH("*female*",GZ41)),"female",IF(ISNUMBER(SEARCH("*male*",GZ41)),"male",""))</f>
        <v/>
      </c>
      <c r="GV41" s="108" t="str">
        <f>IF(GZ41="","",IF(ISERROR(MID(GZ41,FIND("male,",GZ41)+6,(FIND(")",GZ41)-(FIND("male,",GZ41)+6))))=TRUE,"missing/error",MID(GZ41,FIND("male,",GZ41)+6,(FIND(")",GZ41)-(FIND("male,",GZ41)+6)))))</f>
        <v/>
      </c>
      <c r="GW41" s="109" t="str">
        <f>IF(GS41="","",(MID(GS41,(SEARCH("^^",SUBSTITUTE(GS41," ","^^",LEN(GS41)-LEN(SUBSTITUTE(GS41," ","")))))+1,99)&amp;"_"&amp;LEFT(GS41,FIND(" ",GS41)-1)&amp;"_"&amp;GT41))</f>
        <v/>
      </c>
      <c r="GY41" s="101"/>
      <c r="GZ41" s="101"/>
      <c r="HA41" s="102" t="str">
        <f>IF(HE41="","",HA$3)</f>
        <v/>
      </c>
      <c r="HB41" s="103" t="str">
        <f>IF(HE41="","",HA$1)</f>
        <v/>
      </c>
      <c r="HC41" s="104" t="str">
        <f>IF(HE41="","",HA$2)</f>
        <v/>
      </c>
      <c r="HD41" s="104" t="str">
        <f>IF(HE41="","",HA$3)</f>
        <v/>
      </c>
      <c r="HE41" s="105" t="str">
        <f>IF(HL41="","",IF(ISNUMBER(SEARCH(":",HL41)),MID(HL41,FIND(":",HL41)+2,FIND("(",HL41)-FIND(":",HL41)-3),LEFT(HL41,FIND("(",HL41)-2)))</f>
        <v/>
      </c>
      <c r="HF41" s="106" t="str">
        <f>IF(HL41="","",MID(HL41,FIND("(",HL41)+1,4))</f>
        <v/>
      </c>
      <c r="HG41" s="107" t="str">
        <f>IF(ISNUMBER(SEARCH("*female*",HL41)),"female",IF(ISNUMBER(SEARCH("*male*",HL41)),"male",""))</f>
        <v/>
      </c>
      <c r="HH41" s="108" t="str">
        <f>IF(HL41="","",IF(ISERROR(MID(HL41,FIND("male,",HL41)+6,(FIND(")",HL41)-(FIND("male,",HL41)+6))))=TRUE,"missing/error",MID(HL41,FIND("male,",HL41)+6,(FIND(")",HL41)-(FIND("male,",HL41)+6)))))</f>
        <v/>
      </c>
      <c r="HI41" s="109" t="str">
        <f>IF(HE41="","",(MID(HE41,(SEARCH("^^",SUBSTITUTE(HE41," ","^^",LEN(HE41)-LEN(SUBSTITUTE(HE41," ","")))))+1,99)&amp;"_"&amp;LEFT(HE41,FIND(" ",HE41)-1)&amp;"_"&amp;HF41))</f>
        <v/>
      </c>
      <c r="HK41" s="101"/>
      <c r="HL41" s="101" t="s">
        <v>292</v>
      </c>
      <c r="HM41" s="102" t="str">
        <f>IF(HQ41="","",HM$3)</f>
        <v/>
      </c>
      <c r="HN41" s="103" t="str">
        <f>IF(HQ41="","",HM$1)</f>
        <v/>
      </c>
      <c r="HO41" s="104" t="str">
        <f>IF(HQ41="","",HM$2)</f>
        <v/>
      </c>
      <c r="HP41" s="104" t="str">
        <f>IF(HQ41="","",HM$3)</f>
        <v/>
      </c>
      <c r="HQ41" s="105" t="str">
        <f>IF(HX41="","",IF(ISNUMBER(SEARCH(":",HX41)),MID(HX41,FIND(":",HX41)+2,FIND("(",HX41)-FIND(":",HX41)-3),LEFT(HX41,FIND("(",HX41)-2)))</f>
        <v/>
      </c>
      <c r="HR41" s="106" t="str">
        <f>IF(HX41="","",MID(HX41,FIND("(",HX41)+1,4))</f>
        <v/>
      </c>
      <c r="HS41" s="107" t="str">
        <f>IF(ISNUMBER(SEARCH("*female*",HX41)),"female",IF(ISNUMBER(SEARCH("*male*",HX41)),"male",""))</f>
        <v/>
      </c>
      <c r="HT41" s="108" t="str">
        <f>IF(HX41="","",IF(ISERROR(MID(HX41,FIND("male,",HX41)+6,(FIND(")",HX41)-(FIND("male,",HX41)+6))))=TRUE,"missing/error",MID(HX41,FIND("male,",HX41)+6,(FIND(")",HX41)-(FIND("male,",HX41)+6)))))</f>
        <v/>
      </c>
      <c r="HU41" s="109" t="str">
        <f>IF(HQ41="","",(MID(HQ41,(SEARCH("^^",SUBSTITUTE(HQ41," ","^^",LEN(HQ41)-LEN(SUBSTITUTE(HQ41," ","")))))+1,99)&amp;"_"&amp;LEFT(HQ41,FIND(" ",HQ41)-1)&amp;"_"&amp;HR41))</f>
        <v/>
      </c>
      <c r="HW41" s="101"/>
      <c r="HX41" s="101"/>
      <c r="HY41" s="102" t="str">
        <f>IF(IC41="","",HY$3)</f>
        <v/>
      </c>
      <c r="HZ41" s="103" t="str">
        <f>IF(IC41="","",HY$1)</f>
        <v/>
      </c>
      <c r="IA41" s="104" t="str">
        <f>IF(IC41="","",HY$2)</f>
        <v/>
      </c>
      <c r="IB41" s="104" t="str">
        <f>IF(IC41="","",HY$3)</f>
        <v/>
      </c>
      <c r="IC41" s="105" t="str">
        <f>IF(IJ41="","",IF(ISNUMBER(SEARCH(":",IJ41)),MID(IJ41,FIND(":",IJ41)+2,FIND("(",IJ41)-FIND(":",IJ41)-3),LEFT(IJ41,FIND("(",IJ41)-2)))</f>
        <v/>
      </c>
      <c r="ID41" s="106" t="str">
        <f>IF(IJ41="","",MID(IJ41,FIND("(",IJ41)+1,4))</f>
        <v/>
      </c>
      <c r="IE41" s="107" t="str">
        <f>IF(ISNUMBER(SEARCH("*female*",IJ41)),"female",IF(ISNUMBER(SEARCH("*male*",IJ41)),"male",""))</f>
        <v/>
      </c>
      <c r="IF41" s="108" t="str">
        <f>IF(IJ41="","",IF(ISERROR(MID(IJ41,FIND("male,",IJ41)+6,(FIND(")",IJ41)-(FIND("male,",IJ41)+6))))=TRUE,"missing/error",MID(IJ41,FIND("male,",IJ41)+6,(FIND(")",IJ41)-(FIND("male,",IJ41)+6)))))</f>
        <v/>
      </c>
      <c r="IG41" s="109" t="str">
        <f>IF(IC41="","",(MID(IC41,(SEARCH("^^",SUBSTITUTE(IC41," ","^^",LEN(IC41)-LEN(SUBSTITUTE(IC41," ","")))))+1,99)&amp;"_"&amp;LEFT(IC41,FIND(" ",IC41)-1)&amp;"_"&amp;ID41))</f>
        <v/>
      </c>
      <c r="II41" s="101"/>
      <c r="IJ41" s="101"/>
      <c r="IK41" s="102" t="str">
        <f>IF(IO41="","",IK$3)</f>
        <v/>
      </c>
      <c r="IL41" s="103" t="str">
        <f>IF(IO41="","",IK$1)</f>
        <v/>
      </c>
      <c r="IM41" s="104" t="str">
        <f>IF(IO41="","",IK$2)</f>
        <v/>
      </c>
      <c r="IN41" s="104" t="str">
        <f>IF(IO41="","",IK$3)</f>
        <v/>
      </c>
      <c r="IO41" s="105" t="str">
        <f>IF(IV41="","",IF(ISNUMBER(SEARCH(":",IV41)),MID(IV41,FIND(":",IV41)+2,FIND("(",IV41)-FIND(":",IV41)-3),LEFT(IV41,FIND("(",IV41)-2)))</f>
        <v/>
      </c>
      <c r="IP41" s="106" t="str">
        <f>IF(IV41="","",MID(IV41,FIND("(",IV41)+1,4))</f>
        <v/>
      </c>
      <c r="IQ41" s="107" t="str">
        <f>IF(ISNUMBER(SEARCH("*female*",IV41)),"female",IF(ISNUMBER(SEARCH("*male*",IV41)),"male",""))</f>
        <v/>
      </c>
      <c r="IR41" s="108" t="str">
        <f>IF(IV41="","",IF(ISERROR(MID(IV41,FIND("male,",IV41)+6,(FIND(")",IV41)-(FIND("male,",IV41)+6))))=TRUE,"missing/error",MID(IV41,FIND("male,",IV41)+6,(FIND(")",IV41)-(FIND("male,",IV41)+6)))))</f>
        <v/>
      </c>
      <c r="IS41" s="109" t="str">
        <f>IF(IO41="","",(MID(IO41,(SEARCH("^^",SUBSTITUTE(IO41," ","^^",LEN(IO41)-LEN(SUBSTITUTE(IO41," ","")))))+1,99)&amp;"_"&amp;LEFT(IO41,FIND(" ",IO41)-1)&amp;"_"&amp;IP41))</f>
        <v/>
      </c>
      <c r="IU41" s="101"/>
      <c r="IV41" s="101"/>
      <c r="IW41" s="102" t="str">
        <f>IF(JA41="","",IW$3)</f>
        <v/>
      </c>
      <c r="IX41" s="103" t="str">
        <f>IF(JA41="","",IW$1)</f>
        <v/>
      </c>
      <c r="IY41" s="104" t="str">
        <f>IF(JA41="","",IW$2)</f>
        <v/>
      </c>
      <c r="IZ41" s="104" t="str">
        <f>IF(JA41="","",IW$3)</f>
        <v/>
      </c>
      <c r="JA41" s="105" t="str">
        <f>IF(JH41="","",IF(ISNUMBER(SEARCH(":",JH41)),MID(JH41,FIND(":",JH41)+2,FIND("(",JH41)-FIND(":",JH41)-3),LEFT(JH41,FIND("(",JH41)-2)))</f>
        <v/>
      </c>
      <c r="JB41" s="106" t="str">
        <f>IF(JH41="","",MID(JH41,FIND("(",JH41)+1,4))</f>
        <v/>
      </c>
      <c r="JC41" s="107" t="str">
        <f>IF(ISNUMBER(SEARCH("*female*",JH41)),"female",IF(ISNUMBER(SEARCH("*male*",JH41)),"male",""))</f>
        <v/>
      </c>
      <c r="JD41" s="108" t="str">
        <f>IF(JH41="","",IF(ISERROR(MID(JH41,FIND("male,",JH41)+6,(FIND(")",JH41)-(FIND("male,",JH41)+6))))=TRUE,"missing/error",MID(JH41,FIND("male,",JH41)+6,(FIND(")",JH41)-(FIND("male,",JH41)+6)))))</f>
        <v/>
      </c>
      <c r="JE41" s="109" t="str">
        <f>IF(JA41="","",(MID(JA41,(SEARCH("^^",SUBSTITUTE(JA41," ","^^",LEN(JA41)-LEN(SUBSTITUTE(JA41," ","")))))+1,99)&amp;"_"&amp;LEFT(JA41,FIND(" ",JA41)-1)&amp;"_"&amp;JB41))</f>
        <v/>
      </c>
      <c r="JG41" s="101"/>
      <c r="JH41" s="101"/>
      <c r="JI41" s="102" t="str">
        <f>IF(JM41="","",JI$3)</f>
        <v/>
      </c>
      <c r="JJ41" s="103" t="str">
        <f>IF(JM41="","",JI$1)</f>
        <v/>
      </c>
      <c r="JK41" s="104" t="str">
        <f>IF(JM41="","",JI$2)</f>
        <v/>
      </c>
      <c r="JL41" s="104" t="str">
        <f>IF(JM41="","",JI$3)</f>
        <v/>
      </c>
      <c r="JM41" s="105" t="str">
        <f>IF(JT41="","",IF(ISNUMBER(SEARCH(":",JT41)),MID(JT41,FIND(":",JT41)+2,FIND("(",JT41)-FIND(":",JT41)-3),LEFT(JT41,FIND("(",JT41)-2)))</f>
        <v/>
      </c>
      <c r="JN41" s="106" t="str">
        <f>IF(JT41="","",MID(JT41,FIND("(",JT41)+1,4))</f>
        <v/>
      </c>
      <c r="JO41" s="107" t="str">
        <f>IF(ISNUMBER(SEARCH("*female*",JT41)),"female",IF(ISNUMBER(SEARCH("*male*",JT41)),"male",""))</f>
        <v/>
      </c>
      <c r="JP41" s="108" t="str">
        <f>IF(JT41="","",IF(ISERROR(MID(JT41,FIND("male,",JT41)+6,(FIND(")",JT41)-(FIND("male,",JT41)+6))))=TRUE,"missing/error",MID(JT41,FIND("male,",JT41)+6,(FIND(")",JT41)-(FIND("male,",JT41)+6)))))</f>
        <v/>
      </c>
      <c r="JQ41" s="109" t="str">
        <f>IF(JM41="","",(MID(JM41,(SEARCH("^^",SUBSTITUTE(JM41," ","^^",LEN(JM41)-LEN(SUBSTITUTE(JM41," ","")))))+1,99)&amp;"_"&amp;LEFT(JM41,FIND(" ",JM41)-1)&amp;"_"&amp;JN41))</f>
        <v/>
      </c>
      <c r="JS41" s="101"/>
      <c r="JT41" s="101"/>
      <c r="JU41" s="102" t="str">
        <f>IF(JY41="","",JU$3)</f>
        <v/>
      </c>
      <c r="JV41" s="103" t="str">
        <f>IF(JY41="","",JU$1)</f>
        <v/>
      </c>
      <c r="JW41" s="104" t="str">
        <f>IF(JY41="","",JU$2)</f>
        <v/>
      </c>
      <c r="JX41" s="104" t="str">
        <f>IF(JY41="","",JU$3)</f>
        <v/>
      </c>
      <c r="JY41" s="105" t="str">
        <f>IF(KF41="","",IF(ISNUMBER(SEARCH(":",KF41)),MID(KF41,FIND(":",KF41)+2,FIND("(",KF41)-FIND(":",KF41)-3),LEFT(KF41,FIND("(",KF41)-2)))</f>
        <v/>
      </c>
      <c r="JZ41" s="106" t="str">
        <f>IF(KF41="","",MID(KF41,FIND("(",KF41)+1,4))</f>
        <v/>
      </c>
      <c r="KA41" s="107" t="str">
        <f>IF(ISNUMBER(SEARCH("*female*",KF41)),"female",IF(ISNUMBER(SEARCH("*male*",KF41)),"male",""))</f>
        <v/>
      </c>
      <c r="KB41" s="108" t="str">
        <f>IF(KF41="","",IF(ISERROR(MID(KF41,FIND("male,",KF41)+6,(FIND(")",KF41)-(FIND("male,",KF41)+6))))=TRUE,"missing/error",MID(KF41,FIND("male,",KF41)+6,(FIND(")",KF41)-(FIND("male,",KF41)+6)))))</f>
        <v/>
      </c>
      <c r="KC41" s="109" t="str">
        <f>IF(JY41="","",(MID(JY41,(SEARCH("^^",SUBSTITUTE(JY41," ","^^",LEN(JY41)-LEN(SUBSTITUTE(JY41," ","")))))+1,99)&amp;"_"&amp;LEFT(JY41,FIND(" ",JY41)-1)&amp;"_"&amp;JZ41))</f>
        <v/>
      </c>
      <c r="KE41" s="101"/>
      <c r="KF41" s="101"/>
    </row>
    <row r="42" spans="1:292" ht="13.5" customHeight="1">
      <c r="A42" s="20"/>
      <c r="B42" s="101" t="s">
        <v>1063</v>
      </c>
      <c r="D42" s="154"/>
      <c r="E42" s="102"/>
      <c r="F42" s="103"/>
      <c r="G42" s="104"/>
      <c r="H42" s="104"/>
      <c r="I42" s="105"/>
      <c r="J42" s="106"/>
      <c r="K42" s="107"/>
      <c r="L42" s="108"/>
      <c r="M42" s="109"/>
      <c r="O42" s="101"/>
      <c r="P42" s="154"/>
      <c r="Q42" s="102"/>
      <c r="R42" s="103"/>
      <c r="S42" s="104"/>
      <c r="T42" s="104"/>
      <c r="U42" s="105"/>
      <c r="V42" s="106"/>
      <c r="W42" s="107"/>
      <c r="X42" s="108"/>
      <c r="Y42" s="109"/>
      <c r="AA42" s="101"/>
      <c r="AB42" s="101"/>
      <c r="AC42" s="102"/>
      <c r="AD42" s="103"/>
      <c r="AE42" s="104"/>
      <c r="AF42" s="104"/>
      <c r="AG42" s="105"/>
      <c r="AH42" s="106"/>
      <c r="AI42" s="107"/>
      <c r="AJ42" s="108"/>
      <c r="AK42" s="109"/>
      <c r="AM42" s="101"/>
      <c r="AN42" s="101"/>
      <c r="AO42" s="102"/>
      <c r="AP42" s="103"/>
      <c r="AQ42" s="104"/>
      <c r="AR42" s="104"/>
      <c r="AS42" s="105"/>
      <c r="AT42" s="106"/>
      <c r="AU42" s="107"/>
      <c r="AV42" s="108"/>
      <c r="AW42" s="109"/>
      <c r="AY42" s="101"/>
      <c r="AZ42" s="101"/>
      <c r="BA42" s="102"/>
      <c r="BB42" s="103"/>
      <c r="BC42" s="104"/>
      <c r="BD42" s="104"/>
      <c r="BE42" s="105"/>
      <c r="BF42" s="106"/>
      <c r="BG42" s="107"/>
      <c r="BH42" s="108"/>
      <c r="BI42" s="109"/>
      <c r="BK42" s="101"/>
      <c r="BL42" s="101"/>
      <c r="BM42" s="102"/>
      <c r="BN42" s="103"/>
      <c r="BO42" s="104"/>
      <c r="BP42" s="104"/>
      <c r="BQ42" s="105"/>
      <c r="BR42" s="106"/>
      <c r="BS42" s="107"/>
      <c r="BT42" s="108"/>
      <c r="BU42" s="109"/>
      <c r="BW42" s="101"/>
      <c r="BX42" s="101"/>
      <c r="BY42" s="102"/>
      <c r="BZ42" s="103"/>
      <c r="CA42" s="104"/>
      <c r="CB42" s="104"/>
      <c r="CC42" s="105"/>
      <c r="CD42" s="106"/>
      <c r="CE42" s="107"/>
      <c r="CF42" s="108"/>
      <c r="CG42" s="109"/>
      <c r="CI42" s="101"/>
      <c r="CJ42" s="101"/>
      <c r="CK42" s="102"/>
      <c r="CL42" s="103"/>
      <c r="CM42" s="104"/>
      <c r="CN42" s="104"/>
      <c r="CO42" s="105"/>
      <c r="CP42" s="106"/>
      <c r="CQ42" s="107"/>
      <c r="CR42" s="108"/>
      <c r="CS42" s="109"/>
      <c r="CU42" s="101"/>
      <c r="CV42" s="101"/>
      <c r="CW42" s="102"/>
      <c r="CX42" s="103"/>
      <c r="CY42" s="104"/>
      <c r="CZ42" s="104"/>
      <c r="DA42" s="105"/>
      <c r="DB42" s="106"/>
      <c r="DC42" s="107"/>
      <c r="DD42" s="108"/>
      <c r="DE42" s="109"/>
      <c r="DG42" s="101"/>
      <c r="DH42" s="101"/>
      <c r="DI42" s="102">
        <f>IF(DM42="","",DI$3)</f>
        <v>44571</v>
      </c>
      <c r="DJ42" s="103" t="str">
        <f>IF(DM42="","",DI$1)</f>
        <v>Rutte III</v>
      </c>
      <c r="DK42" s="104">
        <f>IF(DM42="","",DI$2)</f>
        <v>43034</v>
      </c>
      <c r="DL42" s="104">
        <v>44211</v>
      </c>
      <c r="DM42" s="105" t="str">
        <f>IF(DT42="","",IF(ISNUMBER(SEARCH(":",DT42)),MID(DT42,FIND(":",DT42)+2,FIND("(",DT42)-FIND(":",DT42)-3),LEFT(DT42,FIND("(",DT42)-2)))</f>
        <v>Eric Wiebes</v>
      </c>
      <c r="DN42" s="106" t="str">
        <f>IF(DT42="","",MID(DT42,FIND("(",DT42)+1,4))</f>
        <v>1963</v>
      </c>
      <c r="DO42" s="107" t="str">
        <f>IF(ISNUMBER(SEARCH("*female*",DT42)),"female",IF(ISNUMBER(SEARCH("*male*",DT42)),"male",""))</f>
        <v>male</v>
      </c>
      <c r="DP42" s="108" t="str">
        <f>IF(DT42="","",IF(ISERROR(MID(DT42,FIND("male,",DT42)+6,(FIND(")",DT42)-(FIND("male,",DT42)+6))))=TRUE,"missing/error",MID(DT42,FIND("male,",DT42)+6,(FIND(")",DT42)-(FIND("male,",DT42)+6)))))</f>
        <v>nl_vvd01</v>
      </c>
      <c r="DQ42" s="109" t="str">
        <f>IF(DM42="","",(MID(DM42,(SEARCH("^^",SUBSTITUTE(DM42," ","^^",LEN(DM42)-LEN(SUBSTITUTE(DM42," ","")))))+1,99)&amp;"_"&amp;LEFT(DM42,FIND(" ",DM42)-1)&amp;"_"&amp;DN42))</f>
        <v>Wiebes_Eric_1963</v>
      </c>
      <c r="DS42" s="101"/>
      <c r="DT42" s="101" t="s">
        <v>1064</v>
      </c>
      <c r="DU42" s="102">
        <f>IF(DY42="","",DU$3)</f>
        <v>44926</v>
      </c>
      <c r="DV42" s="103" t="str">
        <f>IF(DY42="","",DU$1)</f>
        <v>Rutte IV</v>
      </c>
      <c r="DW42" s="104">
        <f>IF(DY42="","",DU$2)</f>
        <v>44571</v>
      </c>
      <c r="DX42" s="104">
        <f>IF(DY42="","",DU$3)</f>
        <v>44926</v>
      </c>
      <c r="DY42" s="105" t="str">
        <f>IF(EF42="","",IF(ISNUMBER(SEARCH(":",EF42)),MID(EF42,FIND(":",EF42)+2,FIND("(",EF42)-FIND(":",EF42)-3),LEFT(EF42,FIND("(",EF42)-2)))</f>
        <v>Micky Adriaansens</v>
      </c>
      <c r="DZ42" s="106" t="str">
        <f>IF(EF42="","",MID(EF42,FIND("(",EF42)+1,4))</f>
        <v>1964</v>
      </c>
      <c r="EA42" s="107" t="str">
        <f>IF(ISNUMBER(SEARCH("*female*",EF42)),"female",IF(ISNUMBER(SEARCH("*male*",EF42)),"male",""))</f>
        <v>female</v>
      </c>
      <c r="EB42" s="108" t="str">
        <f>IF(EF42="","",IF(ISERROR(MID(EF42,FIND("male,",EF42)+6,(FIND(")",EF42)-(FIND("male,",EF42)+6))))=TRUE,"missing/error",MID(EF42,FIND("male,",EF42)+6,(FIND(")",EF42)-(FIND("male,",EF42)+6)))))</f>
        <v>nl_vvd01</v>
      </c>
      <c r="EC42" s="109" t="str">
        <f>IF(DY42="","",(MID(DY42,(SEARCH("^^",SUBSTITUTE(DY42," ","^^",LEN(DY42)-LEN(SUBSTITUTE(DY42," ","")))))+1,99)&amp;"_"&amp;LEFT(DY42,FIND(" ",DY42)-1)&amp;"_"&amp;DZ42))</f>
        <v>Adriaansens_Micky_1964</v>
      </c>
      <c r="EE42" s="101"/>
      <c r="EF42" s="101" t="s">
        <v>1164</v>
      </c>
      <c r="EG42" s="102"/>
      <c r="EH42" s="103"/>
      <c r="EI42" s="104"/>
      <c r="EJ42" s="104"/>
      <c r="EK42" s="105"/>
      <c r="EL42" s="106"/>
      <c r="EM42" s="107"/>
      <c r="EN42" s="108"/>
      <c r="EO42" s="109"/>
      <c r="EQ42" s="101"/>
      <c r="ER42" s="101"/>
      <c r="ES42" s="102"/>
      <c r="ET42" s="103"/>
      <c r="EU42" s="104"/>
      <c r="EV42" s="104"/>
      <c r="EW42" s="105"/>
      <c r="EX42" s="106"/>
      <c r="EY42" s="107"/>
      <c r="EZ42" s="108"/>
      <c r="FA42" s="109"/>
      <c r="FC42" s="101"/>
      <c r="FD42" s="101"/>
      <c r="FE42" s="102"/>
      <c r="FF42" s="103"/>
      <c r="FG42" s="104"/>
      <c r="FH42" s="104"/>
      <c r="FI42" s="105"/>
      <c r="FJ42" s="106"/>
      <c r="FK42" s="107"/>
      <c r="FL42" s="108"/>
      <c r="FM42" s="109"/>
      <c r="FO42" s="101"/>
      <c r="FP42" s="101"/>
      <c r="FQ42" s="102"/>
      <c r="FR42" s="103"/>
      <c r="FS42" s="104"/>
      <c r="FT42" s="104"/>
      <c r="FU42" s="105"/>
      <c r="FV42" s="106"/>
      <c r="FW42" s="107"/>
      <c r="FX42" s="108"/>
      <c r="FY42" s="109"/>
      <c r="GA42" s="101"/>
      <c r="GB42" s="101"/>
      <c r="GC42" s="102"/>
      <c r="GD42" s="103"/>
      <c r="GE42" s="104"/>
      <c r="GF42" s="104"/>
      <c r="GG42" s="105"/>
      <c r="GH42" s="106"/>
      <c r="GI42" s="107"/>
      <c r="GJ42" s="108"/>
      <c r="GK42" s="109"/>
      <c r="GM42" s="101"/>
      <c r="GN42" s="101"/>
      <c r="GO42" s="102"/>
      <c r="GP42" s="103"/>
      <c r="GQ42" s="104"/>
      <c r="GR42" s="104"/>
      <c r="GS42" s="105"/>
      <c r="GT42" s="106"/>
      <c r="GU42" s="107"/>
      <c r="GV42" s="108"/>
      <c r="GW42" s="109"/>
      <c r="GY42" s="101"/>
      <c r="GZ42" s="101"/>
      <c r="HA42" s="102"/>
      <c r="HB42" s="103"/>
      <c r="HC42" s="104"/>
      <c r="HD42" s="104"/>
      <c r="HE42" s="105"/>
      <c r="HF42" s="106"/>
      <c r="HG42" s="107"/>
      <c r="HH42" s="108"/>
      <c r="HI42" s="109"/>
      <c r="HK42" s="101"/>
      <c r="HL42" s="101"/>
      <c r="HM42" s="102"/>
      <c r="HN42" s="103"/>
      <c r="HO42" s="104"/>
      <c r="HP42" s="104"/>
      <c r="HQ42" s="105"/>
      <c r="HR42" s="106"/>
      <c r="HS42" s="107"/>
      <c r="HT42" s="108"/>
      <c r="HU42" s="109"/>
      <c r="HW42" s="101"/>
      <c r="HX42" s="101"/>
      <c r="HY42" s="102"/>
      <c r="HZ42" s="103"/>
      <c r="IA42" s="104"/>
      <c r="IB42" s="104"/>
      <c r="IC42" s="105"/>
      <c r="ID42" s="106"/>
      <c r="IE42" s="107"/>
      <c r="IF42" s="108"/>
      <c r="IG42" s="109"/>
      <c r="II42" s="101"/>
      <c r="IJ42" s="101"/>
      <c r="IK42" s="102"/>
      <c r="IL42" s="103"/>
      <c r="IM42" s="104"/>
      <c r="IN42" s="104"/>
      <c r="IO42" s="105"/>
      <c r="IP42" s="106"/>
      <c r="IQ42" s="107"/>
      <c r="IR42" s="108"/>
      <c r="IS42" s="109"/>
      <c r="IU42" s="101"/>
      <c r="IV42" s="101"/>
      <c r="IW42" s="102"/>
      <c r="IX42" s="103"/>
      <c r="IY42" s="104"/>
      <c r="IZ42" s="104"/>
      <c r="JA42" s="105"/>
      <c r="JB42" s="106"/>
      <c r="JC42" s="107"/>
      <c r="JD42" s="108"/>
      <c r="JE42" s="109"/>
      <c r="JG42" s="101"/>
      <c r="JH42" s="101"/>
      <c r="JI42" s="102"/>
      <c r="JJ42" s="103"/>
      <c r="JK42" s="104"/>
      <c r="JL42" s="104"/>
      <c r="JM42" s="105"/>
      <c r="JN42" s="106"/>
      <c r="JO42" s="107"/>
      <c r="JP42" s="108"/>
      <c r="JQ42" s="109"/>
      <c r="JS42" s="101"/>
      <c r="JT42" s="101"/>
      <c r="JU42" s="102"/>
      <c r="JV42" s="103"/>
      <c r="JW42" s="104"/>
      <c r="JX42" s="104"/>
      <c r="JY42" s="105"/>
      <c r="JZ42" s="106"/>
      <c r="KA42" s="107"/>
      <c r="KB42" s="108"/>
      <c r="KC42" s="109"/>
      <c r="KE42" s="101"/>
      <c r="KF42" s="101"/>
    </row>
    <row r="43" spans="1:292" ht="13.5" customHeight="1">
      <c r="A43" s="20"/>
      <c r="B43" s="101" t="s">
        <v>1063</v>
      </c>
      <c r="D43" s="154"/>
      <c r="E43" s="102"/>
      <c r="F43" s="103"/>
      <c r="G43" s="104"/>
      <c r="H43" s="104"/>
      <c r="I43" s="105"/>
      <c r="J43" s="106"/>
      <c r="K43" s="107"/>
      <c r="L43" s="108"/>
      <c r="M43" s="109"/>
      <c r="O43" s="101"/>
      <c r="P43" s="154"/>
      <c r="Q43" s="102"/>
      <c r="R43" s="103"/>
      <c r="S43" s="104"/>
      <c r="T43" s="104"/>
      <c r="U43" s="105"/>
      <c r="V43" s="106"/>
      <c r="W43" s="107"/>
      <c r="X43" s="108"/>
      <c r="Y43" s="109"/>
      <c r="AA43" s="101"/>
      <c r="AB43" s="101"/>
      <c r="AC43" s="102"/>
      <c r="AD43" s="103"/>
      <c r="AE43" s="104"/>
      <c r="AF43" s="104"/>
      <c r="AG43" s="105"/>
      <c r="AH43" s="106"/>
      <c r="AI43" s="107"/>
      <c r="AJ43" s="108"/>
      <c r="AK43" s="109"/>
      <c r="AM43" s="101"/>
      <c r="AN43" s="101"/>
      <c r="AO43" s="102"/>
      <c r="AP43" s="103"/>
      <c r="AQ43" s="104"/>
      <c r="AR43" s="104"/>
      <c r="AS43" s="105"/>
      <c r="AT43" s="106"/>
      <c r="AU43" s="107"/>
      <c r="AV43" s="108"/>
      <c r="AW43" s="109"/>
      <c r="AY43" s="101"/>
      <c r="AZ43" s="101"/>
      <c r="BA43" s="102"/>
      <c r="BB43" s="103"/>
      <c r="BC43" s="104"/>
      <c r="BD43" s="104"/>
      <c r="BE43" s="105"/>
      <c r="BF43" s="106"/>
      <c r="BG43" s="107"/>
      <c r="BH43" s="108"/>
      <c r="BI43" s="109"/>
      <c r="BK43" s="101"/>
      <c r="BL43" s="101"/>
      <c r="BM43" s="102"/>
      <c r="BN43" s="103"/>
      <c r="BO43" s="104"/>
      <c r="BP43" s="104"/>
      <c r="BQ43" s="105"/>
      <c r="BR43" s="106"/>
      <c r="BS43" s="107"/>
      <c r="BT43" s="108"/>
      <c r="BU43" s="109"/>
      <c r="BW43" s="101"/>
      <c r="BX43" s="101"/>
      <c r="BY43" s="102"/>
      <c r="BZ43" s="103"/>
      <c r="CA43" s="104"/>
      <c r="CB43" s="104"/>
      <c r="CC43" s="105"/>
      <c r="CD43" s="106"/>
      <c r="CE43" s="107"/>
      <c r="CF43" s="108"/>
      <c r="CG43" s="109"/>
      <c r="CI43" s="101"/>
      <c r="CJ43" s="101"/>
      <c r="CK43" s="102"/>
      <c r="CL43" s="103"/>
      <c r="CM43" s="104"/>
      <c r="CN43" s="104"/>
      <c r="CO43" s="105"/>
      <c r="CP43" s="106"/>
      <c r="CQ43" s="107"/>
      <c r="CR43" s="108"/>
      <c r="CS43" s="109"/>
      <c r="CU43" s="101"/>
      <c r="CV43" s="101"/>
      <c r="CW43" s="102"/>
      <c r="CX43" s="103"/>
      <c r="CY43" s="104"/>
      <c r="CZ43" s="104"/>
      <c r="DA43" s="105"/>
      <c r="DB43" s="106"/>
      <c r="DC43" s="107"/>
      <c r="DD43" s="108"/>
      <c r="DE43" s="109"/>
      <c r="DG43" s="101"/>
      <c r="DH43" s="101"/>
      <c r="DI43" s="102">
        <f>IF(DM43="","",DI$3)</f>
        <v>44571</v>
      </c>
      <c r="DJ43" s="103" t="str">
        <f>IF(DM43="","",DI$1)</f>
        <v>Rutte III</v>
      </c>
      <c r="DK43" s="104">
        <v>44211</v>
      </c>
      <c r="DL43" s="104">
        <v>44341</v>
      </c>
      <c r="DM43" s="105" t="str">
        <f>IF(DT43="","",IF(ISNUMBER(SEARCH(":",DT43)),MID(DT43,FIND(":",DT43)+2,FIND("(",DT43)-FIND(":",DT43)-3),LEFT(DT43,FIND("(",DT43)-2)))</f>
        <v>Bas Van‘t Wout</v>
      </c>
      <c r="DN43" s="106" t="str">
        <f>IF(DT43="","",MID(DT43,FIND("(",DT43)+1,4))</f>
        <v>1979</v>
      </c>
      <c r="DO43" s="107" t="str">
        <f>IF(ISNUMBER(SEARCH("*female*",DT43)),"female",IF(ISNUMBER(SEARCH("*male*",DT43)),"male",""))</f>
        <v>male</v>
      </c>
      <c r="DP43" s="108" t="str">
        <f>IF(DT43="","",IF(ISERROR(MID(DT43,FIND("male,",DT43)+6,(FIND(")",DT43)-(FIND("male,",DT43)+6))))=TRUE,"missing/error",MID(DT43,FIND("male,",DT43)+6,(FIND(")",DT43)-(FIND("male,",DT43)+6)))))</f>
        <v>nl_vvd01</v>
      </c>
      <c r="DQ43" s="109" t="str">
        <f>IF(DM43="","",(MID(DM43,(SEARCH("^^",SUBSTITUTE(DM43," ","^^",LEN(DM43)-LEN(SUBSTITUTE(DM43," ","")))))+1,99)&amp;"_"&amp;LEFT(DM43,FIND(" ",DM43)-1)&amp;"_"&amp;DN43))</f>
        <v>Wout_Bas_1979</v>
      </c>
      <c r="DS43" s="101"/>
      <c r="DT43" s="101" t="s">
        <v>1095</v>
      </c>
      <c r="DU43" s="102" t="str">
        <f>IF(DY43="","",DU$3)</f>
        <v/>
      </c>
      <c r="DV43" s="103" t="str">
        <f>IF(DY43="","",DU$1)</f>
        <v/>
      </c>
      <c r="DW43" s="104" t="str">
        <f>IF(DY43="","",DU$2)</f>
        <v/>
      </c>
      <c r="DX43" s="104" t="str">
        <f>IF(DY43="","",DU$3)</f>
        <v/>
      </c>
      <c r="DY43" s="105" t="str">
        <f>IF(EF43="","",IF(ISNUMBER(SEARCH(":",EF43)),MID(EF43,FIND(":",EF43)+2,FIND("(",EF43)-FIND(":",EF43)-3),LEFT(EF43,FIND("(",EF43)-2)))</f>
        <v/>
      </c>
      <c r="DZ43" s="106" t="str">
        <f>IF(EF43="","",MID(EF43,FIND("(",EF43)+1,4))</f>
        <v/>
      </c>
      <c r="EA43" s="107" t="str">
        <f>IF(ISNUMBER(SEARCH("*female*",EF43)),"female",IF(ISNUMBER(SEARCH("*male*",EF43)),"male",""))</f>
        <v/>
      </c>
      <c r="EB43" s="108" t="str">
        <f>IF(EF43="","",IF(ISERROR(MID(EF43,FIND("male,",EF43)+6,(FIND(")",EF43)-(FIND("male,",EF43)+6))))=TRUE,"missing/error",MID(EF43,FIND("male,",EF43)+6,(FIND(")",EF43)-(FIND("male,",EF43)+6)))))</f>
        <v/>
      </c>
      <c r="EC43" s="109" t="str">
        <f>IF(DY43="","",(MID(DY43,(SEARCH("^^",SUBSTITUTE(DY43," ","^^",LEN(DY43)-LEN(SUBSTITUTE(DY43," ","")))))+1,99)&amp;"_"&amp;LEFT(DY43,FIND(" ",DY43)-1)&amp;"_"&amp;DZ43))</f>
        <v/>
      </c>
      <c r="EE43" s="101"/>
      <c r="EF43" s="101"/>
      <c r="EG43" s="102"/>
      <c r="EH43" s="103"/>
      <c r="EI43" s="104"/>
      <c r="EJ43" s="104"/>
      <c r="EK43" s="105"/>
      <c r="EL43" s="106"/>
      <c r="EM43" s="107"/>
      <c r="EN43" s="108"/>
      <c r="EO43" s="109"/>
      <c r="EQ43" s="101"/>
      <c r="ER43" s="101"/>
      <c r="ES43" s="102"/>
      <c r="ET43" s="103"/>
      <c r="EU43" s="104"/>
      <c r="EV43" s="104"/>
      <c r="EW43" s="105"/>
      <c r="EX43" s="106"/>
      <c r="EY43" s="107"/>
      <c r="EZ43" s="108"/>
      <c r="FA43" s="109"/>
      <c r="FC43" s="101"/>
      <c r="FD43" s="101"/>
      <c r="FE43" s="102"/>
      <c r="FF43" s="103"/>
      <c r="FG43" s="104"/>
      <c r="FH43" s="104"/>
      <c r="FI43" s="105"/>
      <c r="FJ43" s="106"/>
      <c r="FK43" s="107"/>
      <c r="FL43" s="108"/>
      <c r="FM43" s="109"/>
      <c r="FO43" s="101"/>
      <c r="FP43" s="101"/>
      <c r="FQ43" s="102"/>
      <c r="FR43" s="103"/>
      <c r="FS43" s="104"/>
      <c r="FT43" s="104"/>
      <c r="FU43" s="105"/>
      <c r="FV43" s="106"/>
      <c r="FW43" s="107"/>
      <c r="FX43" s="108"/>
      <c r="FY43" s="109"/>
      <c r="GA43" s="101"/>
      <c r="GB43" s="101"/>
      <c r="GC43" s="102"/>
      <c r="GD43" s="103"/>
      <c r="GE43" s="104"/>
      <c r="GF43" s="104"/>
      <c r="GG43" s="105"/>
      <c r="GH43" s="106"/>
      <c r="GI43" s="107"/>
      <c r="GJ43" s="108"/>
      <c r="GK43" s="109"/>
      <c r="GM43" s="101"/>
      <c r="GN43" s="101"/>
      <c r="GO43" s="102"/>
      <c r="GP43" s="103"/>
      <c r="GQ43" s="104"/>
      <c r="GR43" s="104"/>
      <c r="GS43" s="105"/>
      <c r="GT43" s="106"/>
      <c r="GU43" s="107"/>
      <c r="GV43" s="108"/>
      <c r="GW43" s="109"/>
      <c r="GY43" s="101"/>
      <c r="GZ43" s="101"/>
      <c r="HA43" s="102"/>
      <c r="HB43" s="103"/>
      <c r="HC43" s="104"/>
      <c r="HD43" s="104"/>
      <c r="HE43" s="105"/>
      <c r="HF43" s="106"/>
      <c r="HG43" s="107"/>
      <c r="HH43" s="108"/>
      <c r="HI43" s="109"/>
      <c r="HK43" s="101"/>
      <c r="HL43" s="101"/>
      <c r="HM43" s="102"/>
      <c r="HN43" s="103"/>
      <c r="HO43" s="104"/>
      <c r="HP43" s="104"/>
      <c r="HQ43" s="105"/>
      <c r="HR43" s="106"/>
      <c r="HS43" s="107"/>
      <c r="HT43" s="108"/>
      <c r="HU43" s="109"/>
      <c r="HW43" s="101"/>
      <c r="HX43" s="101"/>
      <c r="HY43" s="102"/>
      <c r="HZ43" s="103"/>
      <c r="IA43" s="104"/>
      <c r="IB43" s="104"/>
      <c r="IC43" s="105"/>
      <c r="ID43" s="106"/>
      <c r="IE43" s="107"/>
      <c r="IF43" s="108"/>
      <c r="IG43" s="109"/>
      <c r="II43" s="101"/>
      <c r="IJ43" s="101"/>
      <c r="IK43" s="102"/>
      <c r="IL43" s="103"/>
      <c r="IM43" s="104"/>
      <c r="IN43" s="104"/>
      <c r="IO43" s="105"/>
      <c r="IP43" s="106"/>
      <c r="IQ43" s="107"/>
      <c r="IR43" s="108"/>
      <c r="IS43" s="109"/>
      <c r="IU43" s="101"/>
      <c r="IV43" s="101"/>
      <c r="IW43" s="102"/>
      <c r="IX43" s="103"/>
      <c r="IY43" s="104"/>
      <c r="IZ43" s="104"/>
      <c r="JA43" s="105"/>
      <c r="JB43" s="106"/>
      <c r="JC43" s="107"/>
      <c r="JD43" s="108"/>
      <c r="JE43" s="109"/>
      <c r="JG43" s="101"/>
      <c r="JH43" s="101"/>
      <c r="JI43" s="102"/>
      <c r="JJ43" s="103"/>
      <c r="JK43" s="104"/>
      <c r="JL43" s="104"/>
      <c r="JM43" s="105"/>
      <c r="JN43" s="106"/>
      <c r="JO43" s="107"/>
      <c r="JP43" s="108"/>
      <c r="JQ43" s="109"/>
      <c r="JS43" s="101"/>
      <c r="JT43" s="101"/>
      <c r="JU43" s="102"/>
      <c r="JV43" s="103"/>
      <c r="JW43" s="104"/>
      <c r="JX43" s="104"/>
      <c r="JY43" s="105"/>
      <c r="JZ43" s="106"/>
      <c r="KA43" s="107"/>
      <c r="KB43" s="108"/>
      <c r="KC43" s="109"/>
      <c r="KE43" s="101"/>
      <c r="KF43" s="101"/>
    </row>
    <row r="44" spans="1:292" ht="13.5" customHeight="1">
      <c r="A44" s="20"/>
      <c r="B44" s="101" t="s">
        <v>1063</v>
      </c>
      <c r="D44" s="154"/>
      <c r="E44" s="102"/>
      <c r="F44" s="103"/>
      <c r="G44" s="104"/>
      <c r="H44" s="104"/>
      <c r="I44" s="105"/>
      <c r="J44" s="106"/>
      <c r="K44" s="107"/>
      <c r="L44" s="108"/>
      <c r="M44" s="109"/>
      <c r="O44" s="101"/>
      <c r="P44" s="154"/>
      <c r="Q44" s="102"/>
      <c r="R44" s="103"/>
      <c r="S44" s="104"/>
      <c r="T44" s="104"/>
      <c r="U44" s="105"/>
      <c r="V44" s="106"/>
      <c r="W44" s="107"/>
      <c r="X44" s="108"/>
      <c r="Y44" s="109"/>
      <c r="AA44" s="101"/>
      <c r="AB44" s="101"/>
      <c r="AC44" s="102"/>
      <c r="AD44" s="103"/>
      <c r="AE44" s="104"/>
      <c r="AF44" s="104"/>
      <c r="AG44" s="105"/>
      <c r="AH44" s="106"/>
      <c r="AI44" s="107"/>
      <c r="AJ44" s="108"/>
      <c r="AK44" s="109"/>
      <c r="AM44" s="101"/>
      <c r="AN44" s="101"/>
      <c r="AO44" s="102"/>
      <c r="AP44" s="103"/>
      <c r="AQ44" s="104"/>
      <c r="AR44" s="104"/>
      <c r="AS44" s="105"/>
      <c r="AT44" s="106"/>
      <c r="AU44" s="107"/>
      <c r="AV44" s="108"/>
      <c r="AW44" s="109"/>
      <c r="AY44" s="101"/>
      <c r="AZ44" s="101"/>
      <c r="BA44" s="102"/>
      <c r="BB44" s="103"/>
      <c r="BC44" s="104"/>
      <c r="BD44" s="104"/>
      <c r="BE44" s="105"/>
      <c r="BF44" s="106"/>
      <c r="BG44" s="107"/>
      <c r="BH44" s="108"/>
      <c r="BI44" s="109"/>
      <c r="BK44" s="101"/>
      <c r="BL44" s="101"/>
      <c r="BM44" s="102"/>
      <c r="BN44" s="103"/>
      <c r="BO44" s="104"/>
      <c r="BP44" s="104"/>
      <c r="BQ44" s="105"/>
      <c r="BR44" s="106"/>
      <c r="BS44" s="107"/>
      <c r="BT44" s="108"/>
      <c r="BU44" s="109"/>
      <c r="BW44" s="101"/>
      <c r="BX44" s="101"/>
      <c r="BY44" s="102"/>
      <c r="BZ44" s="103"/>
      <c r="CA44" s="104"/>
      <c r="CB44" s="104"/>
      <c r="CC44" s="105"/>
      <c r="CD44" s="106"/>
      <c r="CE44" s="107"/>
      <c r="CF44" s="108"/>
      <c r="CG44" s="109"/>
      <c r="CI44" s="101"/>
      <c r="CJ44" s="101"/>
      <c r="CK44" s="102"/>
      <c r="CL44" s="103"/>
      <c r="CM44" s="104"/>
      <c r="CN44" s="104"/>
      <c r="CO44" s="105"/>
      <c r="CP44" s="106"/>
      <c r="CQ44" s="107"/>
      <c r="CR44" s="108"/>
      <c r="CS44" s="109"/>
      <c r="CU44" s="101"/>
      <c r="CV44" s="101"/>
      <c r="CW44" s="102"/>
      <c r="CX44" s="103"/>
      <c r="CY44" s="104"/>
      <c r="CZ44" s="104"/>
      <c r="DA44" s="105"/>
      <c r="DB44" s="106"/>
      <c r="DC44" s="107"/>
      <c r="DD44" s="108"/>
      <c r="DE44" s="109"/>
      <c r="DG44" s="101"/>
      <c r="DH44" s="101"/>
      <c r="DI44" s="102">
        <f>IF(DM44="","",DI$3)</f>
        <v>44571</v>
      </c>
      <c r="DJ44" s="103" t="str">
        <f>IF(DM44="","",DI$1)</f>
        <v>Rutte III</v>
      </c>
      <c r="DK44" s="104">
        <v>44341</v>
      </c>
      <c r="DL44" s="104">
        <f>IF(DM44="","",DI$3)</f>
        <v>44571</v>
      </c>
      <c r="DM44" s="105" t="str">
        <f>IF(DT44="","",IF(ISNUMBER(SEARCH(":",DT44)),MID(DT44,FIND(":",DT44)+2,FIND("(",DT44)-FIND(":",DT44)-3),LEFT(DT44,FIND("(",DT44)-2)))</f>
        <v>Stef Blok</v>
      </c>
      <c r="DN44" s="106" t="str">
        <f>IF(DT44="","",MID(DT44,FIND("(",DT44)+1,4))</f>
        <v>1964</v>
      </c>
      <c r="DO44" s="107" t="str">
        <f>IF(ISNUMBER(SEARCH("*female*",DT44)),"female",IF(ISNUMBER(SEARCH("*male*",DT44)),"male",""))</f>
        <v>male</v>
      </c>
      <c r="DP44" s="108" t="str">
        <f>IF(DT44="","",IF(ISERROR(MID(DT44,FIND("male,",DT44)+6,(FIND(")",DT44)-(FIND("male,",DT44)+6))))=TRUE,"missing/error",MID(DT44,FIND("male,",DT44)+6,(FIND(")",DT44)-(FIND("male,",DT44)+6)))))</f>
        <v>nl_vvd01</v>
      </c>
      <c r="DQ44" s="109" t="str">
        <f>IF(DM44="","",(MID(DM44,(SEARCH("^^",SUBSTITUTE(DM44," ","^^",LEN(DM44)-LEN(SUBSTITUTE(DM44," ","")))))+1,99)&amp;"_"&amp;LEFT(DM44,FIND(" ",DM44)-1)&amp;"_"&amp;DN44))</f>
        <v>Blok_Stef_1964</v>
      </c>
      <c r="DS44" s="101"/>
      <c r="DT44" s="101" t="s">
        <v>655</v>
      </c>
      <c r="DU44" s="102" t="str">
        <f>IF(DY44="","",DU$3)</f>
        <v/>
      </c>
      <c r="DV44" s="103" t="str">
        <f>IF(DY44="","",DU$1)</f>
        <v/>
      </c>
      <c r="DW44" s="104" t="str">
        <f>IF(DY44="","",DU$2)</f>
        <v/>
      </c>
      <c r="DX44" s="104" t="str">
        <f>IF(DY44="","",DU$3)</f>
        <v/>
      </c>
      <c r="DY44" s="105" t="str">
        <f>IF(EF44="","",IF(ISNUMBER(SEARCH(":",EF44)),MID(EF44,FIND(":",EF44)+2,FIND("(",EF44)-FIND(":",EF44)-3),LEFT(EF44,FIND("(",EF44)-2)))</f>
        <v/>
      </c>
      <c r="DZ44" s="106" t="str">
        <f>IF(EF44="","",MID(EF44,FIND("(",EF44)+1,4))</f>
        <v/>
      </c>
      <c r="EA44" s="107" t="str">
        <f>IF(ISNUMBER(SEARCH("*female*",EF44)),"female",IF(ISNUMBER(SEARCH("*male*",EF44)),"male",""))</f>
        <v/>
      </c>
      <c r="EB44" s="108" t="str">
        <f>IF(EF44="","",IF(ISERROR(MID(EF44,FIND("male,",EF44)+6,(FIND(")",EF44)-(FIND("male,",EF44)+6))))=TRUE,"missing/error",MID(EF44,FIND("male,",EF44)+6,(FIND(")",EF44)-(FIND("male,",EF44)+6)))))</f>
        <v/>
      </c>
      <c r="EC44" s="109" t="str">
        <f>IF(DY44="","",(MID(DY44,(SEARCH("^^",SUBSTITUTE(DY44," ","^^",LEN(DY44)-LEN(SUBSTITUTE(DY44," ","")))))+1,99)&amp;"_"&amp;LEFT(DY44,FIND(" ",DY44)-1)&amp;"_"&amp;DZ44))</f>
        <v/>
      </c>
      <c r="EE44" s="101"/>
      <c r="EF44" s="101"/>
      <c r="EG44" s="102"/>
      <c r="EH44" s="103"/>
      <c r="EI44" s="104"/>
      <c r="EJ44" s="104"/>
      <c r="EK44" s="105"/>
      <c r="EL44" s="106"/>
      <c r="EM44" s="107"/>
      <c r="EN44" s="108"/>
      <c r="EO44" s="109"/>
      <c r="EQ44" s="101"/>
      <c r="ER44" s="101"/>
      <c r="ES44" s="102"/>
      <c r="ET44" s="103"/>
      <c r="EU44" s="104"/>
      <c r="EV44" s="104"/>
      <c r="EW44" s="105"/>
      <c r="EX44" s="106"/>
      <c r="EY44" s="107"/>
      <c r="EZ44" s="108"/>
      <c r="FA44" s="109"/>
      <c r="FC44" s="101"/>
      <c r="FD44" s="101"/>
      <c r="FE44" s="102"/>
      <c r="FF44" s="103"/>
      <c r="FG44" s="104"/>
      <c r="FH44" s="104"/>
      <c r="FI44" s="105"/>
      <c r="FJ44" s="106"/>
      <c r="FK44" s="107"/>
      <c r="FL44" s="108"/>
      <c r="FM44" s="109"/>
      <c r="FO44" s="101"/>
      <c r="FP44" s="101"/>
      <c r="FQ44" s="102"/>
      <c r="FR44" s="103"/>
      <c r="FS44" s="104"/>
      <c r="FT44" s="104"/>
      <c r="FU44" s="105"/>
      <c r="FV44" s="106"/>
      <c r="FW44" s="107"/>
      <c r="FX44" s="108"/>
      <c r="FY44" s="109"/>
      <c r="GA44" s="101"/>
      <c r="GB44" s="101"/>
      <c r="GC44" s="102"/>
      <c r="GD44" s="103"/>
      <c r="GE44" s="104"/>
      <c r="GF44" s="104"/>
      <c r="GG44" s="105"/>
      <c r="GH44" s="106"/>
      <c r="GI44" s="107"/>
      <c r="GJ44" s="108"/>
      <c r="GK44" s="109"/>
      <c r="GM44" s="101"/>
      <c r="GN44" s="101"/>
      <c r="GO44" s="102"/>
      <c r="GP44" s="103"/>
      <c r="GQ44" s="104"/>
      <c r="GR44" s="104"/>
      <c r="GS44" s="105"/>
      <c r="GT44" s="106"/>
      <c r="GU44" s="107"/>
      <c r="GV44" s="108"/>
      <c r="GW44" s="109"/>
      <c r="GY44" s="101"/>
      <c r="GZ44" s="101"/>
      <c r="HA44" s="102"/>
      <c r="HB44" s="103"/>
      <c r="HC44" s="104"/>
      <c r="HD44" s="104"/>
      <c r="HE44" s="105"/>
      <c r="HF44" s="106"/>
      <c r="HG44" s="107"/>
      <c r="HH44" s="108"/>
      <c r="HI44" s="109"/>
      <c r="HK44" s="101"/>
      <c r="HL44" s="101"/>
      <c r="HM44" s="102"/>
      <c r="HN44" s="103"/>
      <c r="HO44" s="104"/>
      <c r="HP44" s="104"/>
      <c r="HQ44" s="105"/>
      <c r="HR44" s="106"/>
      <c r="HS44" s="107"/>
      <c r="HT44" s="108"/>
      <c r="HU44" s="109"/>
      <c r="HW44" s="101"/>
      <c r="HX44" s="101"/>
      <c r="HY44" s="102"/>
      <c r="HZ44" s="103"/>
      <c r="IA44" s="104"/>
      <c r="IB44" s="104"/>
      <c r="IC44" s="105"/>
      <c r="ID44" s="106"/>
      <c r="IE44" s="107"/>
      <c r="IF44" s="108"/>
      <c r="IG44" s="109"/>
      <c r="II44" s="101"/>
      <c r="IJ44" s="101"/>
      <c r="IK44" s="102"/>
      <c r="IL44" s="103"/>
      <c r="IM44" s="104"/>
      <c r="IN44" s="104"/>
      <c r="IO44" s="105"/>
      <c r="IP44" s="106"/>
      <c r="IQ44" s="107"/>
      <c r="IR44" s="108"/>
      <c r="IS44" s="109"/>
      <c r="IU44" s="101"/>
      <c r="IV44" s="101"/>
      <c r="IW44" s="102"/>
      <c r="IX44" s="103"/>
      <c r="IY44" s="104"/>
      <c r="IZ44" s="104"/>
      <c r="JA44" s="105"/>
      <c r="JB44" s="106"/>
      <c r="JC44" s="107"/>
      <c r="JD44" s="108"/>
      <c r="JE44" s="109"/>
      <c r="JG44" s="101"/>
      <c r="JH44" s="101"/>
      <c r="JI44" s="102"/>
      <c r="JJ44" s="103"/>
      <c r="JK44" s="104"/>
      <c r="JL44" s="104"/>
      <c r="JM44" s="105"/>
      <c r="JN44" s="106"/>
      <c r="JO44" s="107"/>
      <c r="JP44" s="108"/>
      <c r="JQ44" s="109"/>
      <c r="JS44" s="101"/>
      <c r="JT44" s="101"/>
      <c r="JU44" s="102"/>
      <c r="JV44" s="103"/>
      <c r="JW44" s="104"/>
      <c r="JX44" s="104"/>
      <c r="JY44" s="105"/>
      <c r="JZ44" s="106"/>
      <c r="KA44" s="107"/>
      <c r="KB44" s="108"/>
      <c r="KC44" s="109"/>
      <c r="KE44" s="101"/>
      <c r="KF44" s="101"/>
    </row>
    <row r="45" spans="1:292" ht="13.5" customHeight="1">
      <c r="A45" s="20"/>
      <c r="B45" s="101" t="s">
        <v>543</v>
      </c>
      <c r="C45" s="2" t="s">
        <v>544</v>
      </c>
      <c r="D45" s="154"/>
      <c r="E45" s="102"/>
      <c r="F45" s="103"/>
      <c r="G45" s="104"/>
      <c r="H45" s="104"/>
      <c r="I45" s="105"/>
      <c r="J45" s="106"/>
      <c r="K45" s="107"/>
      <c r="L45" s="108"/>
      <c r="M45" s="109"/>
      <c r="O45" s="101"/>
      <c r="P45" s="154"/>
      <c r="Q45" s="102"/>
      <c r="R45" s="103"/>
      <c r="S45" s="104"/>
      <c r="T45" s="104"/>
      <c r="U45" s="105"/>
      <c r="V45" s="106"/>
      <c r="W45" s="107"/>
      <c r="X45" s="108"/>
      <c r="Y45" s="109"/>
      <c r="AA45" s="101"/>
      <c r="AB45" s="101"/>
      <c r="AC45" s="102"/>
      <c r="AD45" s="103"/>
      <c r="AE45" s="104"/>
      <c r="AF45" s="104"/>
      <c r="AG45" s="105"/>
      <c r="AH45" s="106"/>
      <c r="AI45" s="107"/>
      <c r="AJ45" s="108"/>
      <c r="AK45" s="109"/>
      <c r="AM45" s="101"/>
      <c r="AN45" s="101"/>
      <c r="AO45" s="102"/>
      <c r="AP45" s="103"/>
      <c r="AQ45" s="104"/>
      <c r="AR45" s="104"/>
      <c r="AS45" s="105"/>
      <c r="AT45" s="106"/>
      <c r="AU45" s="107"/>
      <c r="AV45" s="108"/>
      <c r="AW45" s="109"/>
      <c r="AY45" s="101"/>
      <c r="AZ45" s="101"/>
      <c r="BA45" s="102"/>
      <c r="BB45" s="103"/>
      <c r="BC45" s="104"/>
      <c r="BD45" s="104"/>
      <c r="BE45" s="105"/>
      <c r="BF45" s="106"/>
      <c r="BG45" s="107"/>
      <c r="BH45" s="108"/>
      <c r="BI45" s="109"/>
      <c r="BK45" s="101"/>
      <c r="BL45" s="101"/>
      <c r="BM45" s="102"/>
      <c r="BN45" s="103"/>
      <c r="BO45" s="104"/>
      <c r="BP45" s="104"/>
      <c r="BQ45" s="105"/>
      <c r="BR45" s="106"/>
      <c r="BS45" s="107"/>
      <c r="BT45" s="108"/>
      <c r="BU45" s="109"/>
      <c r="BW45" s="101"/>
      <c r="BX45" s="101"/>
      <c r="BY45" s="102"/>
      <c r="BZ45" s="103"/>
      <c r="CA45" s="104"/>
      <c r="CB45" s="104"/>
      <c r="CC45" s="105"/>
      <c r="CD45" s="106"/>
      <c r="CE45" s="107"/>
      <c r="CF45" s="108"/>
      <c r="CG45" s="109"/>
      <c r="CI45" s="101"/>
      <c r="CJ45" s="101"/>
      <c r="CK45" s="102">
        <v>41218</v>
      </c>
      <c r="CL45" s="103" t="s">
        <v>435</v>
      </c>
      <c r="CM45" s="104">
        <v>40465</v>
      </c>
      <c r="CN45" s="104">
        <v>41218</v>
      </c>
      <c r="CO45" s="105" t="s">
        <v>463</v>
      </c>
      <c r="CP45" s="106" t="s">
        <v>464</v>
      </c>
      <c r="CQ45" s="107" t="s">
        <v>440</v>
      </c>
      <c r="CR45" s="108" t="s">
        <v>297</v>
      </c>
      <c r="CS45" s="109" t="s">
        <v>465</v>
      </c>
      <c r="CT45" s="2" t="s">
        <v>292</v>
      </c>
      <c r="CU45" s="101"/>
      <c r="CV45" s="101" t="s">
        <v>466</v>
      </c>
      <c r="CW45" s="102" t="s">
        <v>292</v>
      </c>
      <c r="CX45" s="103" t="s">
        <v>292</v>
      </c>
      <c r="CY45" s="104" t="s">
        <v>292</v>
      </c>
      <c r="CZ45" s="104" t="s">
        <v>292</v>
      </c>
      <c r="DA45" s="105" t="s">
        <v>292</v>
      </c>
      <c r="DB45" s="106" t="s">
        <v>292</v>
      </c>
      <c r="DC45" s="107" t="s">
        <v>292</v>
      </c>
      <c r="DD45" s="108" t="s">
        <v>292</v>
      </c>
      <c r="DE45" s="109" t="s">
        <v>292</v>
      </c>
      <c r="DF45" s="2" t="s">
        <v>292</v>
      </c>
      <c r="DG45" s="101"/>
      <c r="DH45" s="101"/>
      <c r="DI45" s="102" t="str">
        <f>IF(DM45="","",DI$3)</f>
        <v/>
      </c>
      <c r="DJ45" s="103" t="str">
        <f>IF(DM45="","",DI$1)</f>
        <v/>
      </c>
      <c r="DK45" s="104" t="str">
        <f>IF(DM45="","",DI$2)</f>
        <v/>
      </c>
      <c r="DL45" s="104" t="str">
        <f>IF(DM45="","",DI$3)</f>
        <v/>
      </c>
      <c r="DM45" s="105" t="str">
        <f>IF(DT45="","",IF(ISNUMBER(SEARCH(":",DT45)),MID(DT45,FIND(":",DT45)+2,FIND("(",DT45)-FIND(":",DT45)-3),LEFT(DT45,FIND("(",DT45)-2)))</f>
        <v/>
      </c>
      <c r="DN45" s="106" t="str">
        <f>IF(DT45="","",MID(DT45,FIND("(",DT45)+1,4))</f>
        <v/>
      </c>
      <c r="DO45" s="107" t="str">
        <f>IF(ISNUMBER(SEARCH("*female*",DT45)),"female",IF(ISNUMBER(SEARCH("*male*",DT45)),"male",""))</f>
        <v/>
      </c>
      <c r="DP45" s="108" t="str">
        <f>IF(DT45="","",IF(ISERROR(MID(DT45,FIND("male,",DT45)+6,(FIND(")",DT45)-(FIND("male,",DT45)+6))))=TRUE,"missing/error",MID(DT45,FIND("male,",DT45)+6,(FIND(")",DT45)-(FIND("male,",DT45)+6)))))</f>
        <v/>
      </c>
      <c r="DQ45" s="109" t="str">
        <f>IF(DM45="","",(MID(DM45,(SEARCH("^^",SUBSTITUTE(DM45," ","^^",LEN(DM45)-LEN(SUBSTITUTE(DM45," ","")))))+1,99)&amp;"_"&amp;LEFT(DM45,FIND(" ",DM45)-1)&amp;"_"&amp;DN45))</f>
        <v/>
      </c>
      <c r="DS45" s="101"/>
      <c r="DT45" s="101"/>
      <c r="DU45" s="102" t="str">
        <f>IF(DY45="","",DU$3)</f>
        <v/>
      </c>
      <c r="DV45" s="103" t="str">
        <f>IF(DY45="","",DU$1)</f>
        <v/>
      </c>
      <c r="DW45" s="104" t="str">
        <f>IF(DY45="","",DU$2)</f>
        <v/>
      </c>
      <c r="DX45" s="104" t="str">
        <f>IF(DY45="","",DU$3)</f>
        <v/>
      </c>
      <c r="DY45" s="105" t="str">
        <f>IF(EF45="","",IF(ISNUMBER(SEARCH(":",EF45)),MID(EF45,FIND(":",EF45)+2,FIND("(",EF45)-FIND(":",EF45)-3),LEFT(EF45,FIND("(",EF45)-2)))</f>
        <v/>
      </c>
      <c r="DZ45" s="106" t="str">
        <f>IF(EF45="","",MID(EF45,FIND("(",EF45)+1,4))</f>
        <v/>
      </c>
      <c r="EA45" s="107" t="str">
        <f>IF(ISNUMBER(SEARCH("*female*",EF45)),"female",IF(ISNUMBER(SEARCH("*male*",EF45)),"male",""))</f>
        <v/>
      </c>
      <c r="EB45" s="108" t="str">
        <f>IF(EF45="","",IF(ISERROR(MID(EF45,FIND("male,",EF45)+6,(FIND(")",EF45)-(FIND("male,",EF45)+6))))=TRUE,"missing/error",MID(EF45,FIND("male,",EF45)+6,(FIND(")",EF45)-(FIND("male,",EF45)+6)))))</f>
        <v/>
      </c>
      <c r="EC45" s="109" t="str">
        <f>IF(DY45="","",(MID(DY45,(SEARCH("^^",SUBSTITUTE(DY45," ","^^",LEN(DY45)-LEN(SUBSTITUTE(DY45," ","")))))+1,99)&amp;"_"&amp;LEFT(DY45,FIND(" ",DY45)-1)&amp;"_"&amp;DZ45))</f>
        <v/>
      </c>
      <c r="EE45" s="101"/>
      <c r="EF45" s="101"/>
      <c r="EG45" s="102" t="str">
        <f>IF(EK45="","",EG$3)</f>
        <v/>
      </c>
      <c r="EH45" s="103" t="str">
        <f>IF(EK45="","",EG$1)</f>
        <v/>
      </c>
      <c r="EI45" s="104" t="str">
        <f>IF(EK45="","",EG$2)</f>
        <v/>
      </c>
      <c r="EJ45" s="104" t="str">
        <f>IF(EK45="","",EG$3)</f>
        <v/>
      </c>
      <c r="EK45" s="105" t="str">
        <f>IF(ER45="","",IF(ISNUMBER(SEARCH(":",ER45)),MID(ER45,FIND(":",ER45)+2,FIND("(",ER45)-FIND(":",ER45)-3),LEFT(ER45,FIND("(",ER45)-2)))</f>
        <v/>
      </c>
      <c r="EL45" s="106" t="str">
        <f>IF(ER45="","",MID(ER45,FIND("(",ER45)+1,4))</f>
        <v/>
      </c>
      <c r="EM45" s="107" t="str">
        <f>IF(ISNUMBER(SEARCH("*female*",ER45)),"female",IF(ISNUMBER(SEARCH("*male*",ER45)),"male",""))</f>
        <v/>
      </c>
      <c r="EN45" s="108" t="str">
        <f>IF(ER45="","",IF(ISERROR(MID(ER45,FIND("male,",ER45)+6,(FIND(")",ER45)-(FIND("male,",ER45)+6))))=TRUE,"missing/error",MID(ER45,FIND("male,",ER45)+6,(FIND(")",ER45)-(FIND("male,",ER45)+6)))))</f>
        <v/>
      </c>
      <c r="EO45" s="109" t="str">
        <f>IF(EK45="","",(MID(EK45,(SEARCH("^^",SUBSTITUTE(EK45," ","^^",LEN(EK45)-LEN(SUBSTITUTE(EK45," ","")))))+1,99)&amp;"_"&amp;LEFT(EK45,FIND(" ",EK45)-1)&amp;"_"&amp;EL45))</f>
        <v/>
      </c>
      <c r="EQ45" s="101"/>
      <c r="ER45" s="101"/>
      <c r="ES45" s="102" t="str">
        <f>IF(EW45="","",ES$3)</f>
        <v/>
      </c>
      <c r="ET45" s="103" t="str">
        <f>IF(EW45="","",ES$1)</f>
        <v/>
      </c>
      <c r="EU45" s="104" t="str">
        <f>IF(EW45="","",ES$2)</f>
        <v/>
      </c>
      <c r="EV45" s="104" t="str">
        <f>IF(EW45="","",ES$3)</f>
        <v/>
      </c>
      <c r="EW45" s="105" t="str">
        <f>IF(FD45="","",IF(ISNUMBER(SEARCH(":",FD45)),MID(FD45,FIND(":",FD45)+2,FIND("(",FD45)-FIND(":",FD45)-3),LEFT(FD45,FIND("(",FD45)-2)))</f>
        <v/>
      </c>
      <c r="EX45" s="106" t="str">
        <f>IF(FD45="","",MID(FD45,FIND("(",FD45)+1,4))</f>
        <v/>
      </c>
      <c r="EY45" s="107" t="str">
        <f>IF(ISNUMBER(SEARCH("*female*",FD45)),"female",IF(ISNUMBER(SEARCH("*male*",FD45)),"male",""))</f>
        <v/>
      </c>
      <c r="EZ45" s="108" t="str">
        <f>IF(FD45="","",IF(ISERROR(MID(FD45,FIND("male,",FD45)+6,(FIND(")",FD45)-(FIND("male,",FD45)+6))))=TRUE,"missing/error",MID(FD45,FIND("male,",FD45)+6,(FIND(")",FD45)-(FIND("male,",FD45)+6)))))</f>
        <v/>
      </c>
      <c r="FA45" s="109" t="str">
        <f>IF(EW45="","",(MID(EW45,(SEARCH("^^",SUBSTITUTE(EW45," ","^^",LEN(EW45)-LEN(SUBSTITUTE(EW45," ","")))))+1,99)&amp;"_"&amp;LEFT(EW45,FIND(" ",EW45)-1)&amp;"_"&amp;EX45))</f>
        <v/>
      </c>
      <c r="FC45" s="101"/>
      <c r="FD45" s="101"/>
      <c r="FE45" s="102" t="str">
        <f>IF(FI45="","",FE$3)</f>
        <v/>
      </c>
      <c r="FF45" s="103" t="str">
        <f>IF(FI45="","",FE$1)</f>
        <v/>
      </c>
      <c r="FG45" s="104" t="str">
        <f>IF(FI45="","",FE$2)</f>
        <v/>
      </c>
      <c r="FH45" s="104" t="str">
        <f>IF(FI45="","",FE$3)</f>
        <v/>
      </c>
      <c r="FI45" s="105" t="str">
        <f>IF(FP45="","",IF(ISNUMBER(SEARCH(":",FP45)),MID(FP45,FIND(":",FP45)+2,FIND("(",FP45)-FIND(":",FP45)-3),LEFT(FP45,FIND("(",FP45)-2)))</f>
        <v/>
      </c>
      <c r="FJ45" s="106" t="str">
        <f>IF(FP45="","",MID(FP45,FIND("(",FP45)+1,4))</f>
        <v/>
      </c>
      <c r="FK45" s="107" t="str">
        <f>IF(ISNUMBER(SEARCH("*female*",FP45)),"female",IF(ISNUMBER(SEARCH("*male*",FP45)),"male",""))</f>
        <v/>
      </c>
      <c r="FL45" s="108" t="str">
        <f>IF(FP45="","",IF(ISERROR(MID(FP45,FIND("male,",FP45)+6,(FIND(")",FP45)-(FIND("male,",FP45)+6))))=TRUE,"missing/error",MID(FP45,FIND("male,",FP45)+6,(FIND(")",FP45)-(FIND("male,",FP45)+6)))))</f>
        <v/>
      </c>
      <c r="FM45" s="109" t="str">
        <f>IF(FI45="","",(MID(FI45,(SEARCH("^^",SUBSTITUTE(FI45," ","^^",LEN(FI45)-LEN(SUBSTITUTE(FI45," ","")))))+1,99)&amp;"_"&amp;LEFT(FI45,FIND(" ",FI45)-1)&amp;"_"&amp;FJ45))</f>
        <v/>
      </c>
      <c r="FO45" s="101"/>
      <c r="FP45" s="101"/>
      <c r="FQ45" s="102" t="str">
        <f>IF(FU45="","",#REF!)</f>
        <v/>
      </c>
      <c r="FR45" s="103" t="str">
        <f>IF(FU45="","",FQ$1)</f>
        <v/>
      </c>
      <c r="FS45" s="104" t="str">
        <f>IF(FU45="","",FQ$2)</f>
        <v/>
      </c>
      <c r="FT45" s="104" t="str">
        <f>IF(FU45="","",FQ$3)</f>
        <v/>
      </c>
      <c r="FU45" s="105" t="str">
        <f>IF(GB45="","",IF(ISNUMBER(SEARCH(":",GB45)),MID(GB45,FIND(":",GB45)+2,FIND("(",GB45)-FIND(":",GB45)-3),LEFT(GB45,FIND("(",GB45)-2)))</f>
        <v/>
      </c>
      <c r="FV45" s="106" t="str">
        <f>IF(GB45="","",MID(GB45,FIND("(",GB45)+1,4))</f>
        <v/>
      </c>
      <c r="FW45" s="107" t="str">
        <f>IF(ISNUMBER(SEARCH("*female*",GB45)),"female",IF(ISNUMBER(SEARCH("*male*",GB45)),"male",""))</f>
        <v/>
      </c>
      <c r="FX45" s="108" t="str">
        <f>IF(GB45="","",IF(ISERROR(MID(GB45,FIND("male,",GB45)+6,(FIND(")",GB45)-(FIND("male,",GB45)+6))))=TRUE,"missing/error",MID(GB45,FIND("male,",GB45)+6,(FIND(")",GB45)-(FIND("male,",GB45)+6)))))</f>
        <v/>
      </c>
      <c r="FY45" s="109" t="str">
        <f>IF(FU45="","",(MID(FU45,(SEARCH("^^",SUBSTITUTE(FU45," ","^^",LEN(FU45)-LEN(SUBSTITUTE(FU45," ","")))))+1,99)&amp;"_"&amp;LEFT(FU45,FIND(" ",FU45)-1)&amp;"_"&amp;FV45))</f>
        <v/>
      </c>
      <c r="GA45" s="101"/>
      <c r="GB45" s="101"/>
      <c r="GC45" s="102" t="str">
        <f>IF(GG45="","",GC$3)</f>
        <v/>
      </c>
      <c r="GD45" s="103" t="str">
        <f>IF(GG45="","",GC$1)</f>
        <v/>
      </c>
      <c r="GE45" s="104" t="str">
        <f>IF(GG45="","",GC$2)</f>
        <v/>
      </c>
      <c r="GF45" s="104" t="str">
        <f>IF(GG45="","",GC$3)</f>
        <v/>
      </c>
      <c r="GG45" s="105" t="str">
        <f>IF(GN45="","",IF(ISNUMBER(SEARCH(":",GN45)),MID(GN45,FIND(":",GN45)+2,FIND("(",GN45)-FIND(":",GN45)-3),LEFT(GN45,FIND("(",GN45)-2)))</f>
        <v/>
      </c>
      <c r="GH45" s="106" t="str">
        <f>IF(GN45="","",MID(GN45,FIND("(",GN45)+1,4))</f>
        <v/>
      </c>
      <c r="GI45" s="107" t="str">
        <f>IF(ISNUMBER(SEARCH("*female*",GN45)),"female",IF(ISNUMBER(SEARCH("*male*",GN45)),"male",""))</f>
        <v/>
      </c>
      <c r="GJ45" s="108" t="str">
        <f>IF(GN45="","",IF(ISERROR(MID(GN45,FIND("male,",GN45)+6,(FIND(")",GN45)-(FIND("male,",GN45)+6))))=TRUE,"missing/error",MID(GN45,FIND("male,",GN45)+6,(FIND(")",GN45)-(FIND("male,",GN45)+6)))))</f>
        <v/>
      </c>
      <c r="GK45" s="109" t="str">
        <f>IF(GG45="","",(MID(GG45,(SEARCH("^^",SUBSTITUTE(GG45," ","^^",LEN(GG45)-LEN(SUBSTITUTE(GG45," ","")))))+1,99)&amp;"_"&amp;LEFT(GG45,FIND(" ",GG45)-1)&amp;"_"&amp;GH45))</f>
        <v/>
      </c>
      <c r="GM45" s="101"/>
      <c r="GN45" s="101" t="s">
        <v>292</v>
      </c>
      <c r="GO45" s="102" t="str">
        <f>IF(GS45="","",GO$3)</f>
        <v/>
      </c>
      <c r="GP45" s="103" t="str">
        <f>IF(GS45="","",GO$1)</f>
        <v/>
      </c>
      <c r="GQ45" s="104" t="str">
        <f>IF(GS45="","",GO$2)</f>
        <v/>
      </c>
      <c r="GR45" s="104" t="str">
        <f>IF(GS45="","",GO$3)</f>
        <v/>
      </c>
      <c r="GS45" s="105" t="str">
        <f>IF(GZ45="","",IF(ISNUMBER(SEARCH(":",GZ45)),MID(GZ45,FIND(":",GZ45)+2,FIND("(",GZ45)-FIND(":",GZ45)-3),LEFT(GZ45,FIND("(",GZ45)-2)))</f>
        <v/>
      </c>
      <c r="GT45" s="106" t="str">
        <f>IF(GZ45="","",MID(GZ45,FIND("(",GZ45)+1,4))</f>
        <v/>
      </c>
      <c r="GU45" s="107" t="str">
        <f>IF(ISNUMBER(SEARCH("*female*",GZ45)),"female",IF(ISNUMBER(SEARCH("*male*",GZ45)),"male",""))</f>
        <v/>
      </c>
      <c r="GV45" s="108" t="str">
        <f>IF(GZ45="","",IF(ISERROR(MID(GZ45,FIND("male,",GZ45)+6,(FIND(")",GZ45)-(FIND("male,",GZ45)+6))))=TRUE,"missing/error",MID(GZ45,FIND("male,",GZ45)+6,(FIND(")",GZ45)-(FIND("male,",GZ45)+6)))))</f>
        <v/>
      </c>
      <c r="GW45" s="109" t="str">
        <f>IF(GS45="","",(MID(GS45,(SEARCH("^^",SUBSTITUTE(GS45," ","^^",LEN(GS45)-LEN(SUBSTITUTE(GS45," ","")))))+1,99)&amp;"_"&amp;LEFT(GS45,FIND(" ",GS45)-1)&amp;"_"&amp;GT45))</f>
        <v/>
      </c>
      <c r="GY45" s="101"/>
      <c r="GZ45" s="101"/>
      <c r="HA45" s="102" t="str">
        <f>IF(HE45="","",HA$3)</f>
        <v/>
      </c>
      <c r="HB45" s="103" t="str">
        <f>IF(HE45="","",HA$1)</f>
        <v/>
      </c>
      <c r="HC45" s="104" t="str">
        <f>IF(HE45="","",HA$2)</f>
        <v/>
      </c>
      <c r="HD45" s="104" t="str">
        <f>IF(HE45="","",HA$3)</f>
        <v/>
      </c>
      <c r="HE45" s="105" t="str">
        <f>IF(HL45="","",IF(ISNUMBER(SEARCH(":",HL45)),MID(HL45,FIND(":",HL45)+2,FIND("(",HL45)-FIND(":",HL45)-3),LEFT(HL45,FIND("(",HL45)-2)))</f>
        <v/>
      </c>
      <c r="HF45" s="106" t="str">
        <f>IF(HL45="","",MID(HL45,FIND("(",HL45)+1,4))</f>
        <v/>
      </c>
      <c r="HG45" s="107" t="str">
        <f>IF(ISNUMBER(SEARCH("*female*",HL45)),"female",IF(ISNUMBER(SEARCH("*male*",HL45)),"male",""))</f>
        <v/>
      </c>
      <c r="HH45" s="108" t="str">
        <f>IF(HL45="","",IF(ISERROR(MID(HL45,FIND("male,",HL45)+6,(FIND(")",HL45)-(FIND("male,",HL45)+6))))=TRUE,"missing/error",MID(HL45,FIND("male,",HL45)+6,(FIND(")",HL45)-(FIND("male,",HL45)+6)))))</f>
        <v/>
      </c>
      <c r="HI45" s="109" t="str">
        <f>IF(HE45="","",(MID(HE45,(SEARCH("^^",SUBSTITUTE(HE45," ","^^",LEN(HE45)-LEN(SUBSTITUTE(HE45," ","")))))+1,99)&amp;"_"&amp;LEFT(HE45,FIND(" ",HE45)-1)&amp;"_"&amp;HF45))</f>
        <v/>
      </c>
      <c r="HK45" s="101"/>
      <c r="HL45" s="101" t="s">
        <v>292</v>
      </c>
      <c r="HM45" s="102" t="str">
        <f>IF(HQ45="","",HM$3)</f>
        <v/>
      </c>
      <c r="HN45" s="103" t="str">
        <f>IF(HQ45="","",HM$1)</f>
        <v/>
      </c>
      <c r="HO45" s="104" t="str">
        <f>IF(HQ45="","",HM$2)</f>
        <v/>
      </c>
      <c r="HP45" s="104" t="str">
        <f>IF(HQ45="","",HM$3)</f>
        <v/>
      </c>
      <c r="HQ45" s="105" t="str">
        <f>IF(HX45="","",IF(ISNUMBER(SEARCH(":",HX45)),MID(HX45,FIND(":",HX45)+2,FIND("(",HX45)-FIND(":",HX45)-3),LEFT(HX45,FIND("(",HX45)-2)))</f>
        <v/>
      </c>
      <c r="HR45" s="106" t="str">
        <f>IF(HX45="","",MID(HX45,FIND("(",HX45)+1,4))</f>
        <v/>
      </c>
      <c r="HS45" s="107" t="str">
        <f>IF(ISNUMBER(SEARCH("*female*",HX45)),"female",IF(ISNUMBER(SEARCH("*male*",HX45)),"male",""))</f>
        <v/>
      </c>
      <c r="HT45" s="108" t="str">
        <f>IF(HX45="","",IF(ISERROR(MID(HX45,FIND("male,",HX45)+6,(FIND(")",HX45)-(FIND("male,",HX45)+6))))=TRUE,"missing/error",MID(HX45,FIND("male,",HX45)+6,(FIND(")",HX45)-(FIND("male,",HX45)+6)))))</f>
        <v/>
      </c>
      <c r="HU45" s="109" t="str">
        <f>IF(HQ45="","",(MID(HQ45,(SEARCH("^^",SUBSTITUTE(HQ45," ","^^",LEN(HQ45)-LEN(SUBSTITUTE(HQ45," ","")))))+1,99)&amp;"_"&amp;LEFT(HQ45,FIND(" ",HQ45)-1)&amp;"_"&amp;HR45))</f>
        <v/>
      </c>
      <c r="HW45" s="101"/>
      <c r="HX45" s="101"/>
      <c r="HY45" s="102" t="str">
        <f>IF(IC45="","",HY$3)</f>
        <v/>
      </c>
      <c r="HZ45" s="103" t="str">
        <f>IF(IC45="","",HY$1)</f>
        <v/>
      </c>
      <c r="IA45" s="104" t="str">
        <f>IF(IC45="","",HY$2)</f>
        <v/>
      </c>
      <c r="IB45" s="104" t="str">
        <f>IF(IC45="","",HY$3)</f>
        <v/>
      </c>
      <c r="IC45" s="105" t="str">
        <f>IF(IJ45="","",IF(ISNUMBER(SEARCH(":",IJ45)),MID(IJ45,FIND(":",IJ45)+2,FIND("(",IJ45)-FIND(":",IJ45)-3),LEFT(IJ45,FIND("(",IJ45)-2)))</f>
        <v/>
      </c>
      <c r="ID45" s="106" t="str">
        <f>IF(IJ45="","",MID(IJ45,FIND("(",IJ45)+1,4))</f>
        <v/>
      </c>
      <c r="IE45" s="107" t="str">
        <f>IF(ISNUMBER(SEARCH("*female*",IJ45)),"female",IF(ISNUMBER(SEARCH("*male*",IJ45)),"male",""))</f>
        <v/>
      </c>
      <c r="IF45" s="108" t="str">
        <f>IF(IJ45="","",IF(ISERROR(MID(IJ45,FIND("male,",IJ45)+6,(FIND(")",IJ45)-(FIND("male,",IJ45)+6))))=TRUE,"missing/error",MID(IJ45,FIND("male,",IJ45)+6,(FIND(")",IJ45)-(FIND("male,",IJ45)+6)))))</f>
        <v/>
      </c>
      <c r="IG45" s="109" t="str">
        <f>IF(IC45="","",(MID(IC45,(SEARCH("^^",SUBSTITUTE(IC45," ","^^",LEN(IC45)-LEN(SUBSTITUTE(IC45," ","")))))+1,99)&amp;"_"&amp;LEFT(IC45,FIND(" ",IC45)-1)&amp;"_"&amp;ID45))</f>
        <v/>
      </c>
      <c r="II45" s="101"/>
      <c r="IJ45" s="101"/>
      <c r="IK45" s="102" t="str">
        <f>IF(IO45="","",IK$3)</f>
        <v/>
      </c>
      <c r="IL45" s="103" t="str">
        <f>IF(IO45="","",IK$1)</f>
        <v/>
      </c>
      <c r="IM45" s="104" t="str">
        <f>IF(IO45="","",IK$2)</f>
        <v/>
      </c>
      <c r="IN45" s="104" t="str">
        <f>IF(IO45="","",IK$3)</f>
        <v/>
      </c>
      <c r="IO45" s="105" t="str">
        <f>IF(IV45="","",IF(ISNUMBER(SEARCH(":",IV45)),MID(IV45,FIND(":",IV45)+2,FIND("(",IV45)-FIND(":",IV45)-3),LEFT(IV45,FIND("(",IV45)-2)))</f>
        <v/>
      </c>
      <c r="IP45" s="106" t="str">
        <f>IF(IV45="","",MID(IV45,FIND("(",IV45)+1,4))</f>
        <v/>
      </c>
      <c r="IQ45" s="107" t="str">
        <f>IF(ISNUMBER(SEARCH("*female*",IV45)),"female",IF(ISNUMBER(SEARCH("*male*",IV45)),"male",""))</f>
        <v/>
      </c>
      <c r="IR45" s="108" t="str">
        <f>IF(IV45="","",IF(ISERROR(MID(IV45,FIND("male,",IV45)+6,(FIND(")",IV45)-(FIND("male,",IV45)+6))))=TRUE,"missing/error",MID(IV45,FIND("male,",IV45)+6,(FIND(")",IV45)-(FIND("male,",IV45)+6)))))</f>
        <v/>
      </c>
      <c r="IS45" s="109" t="str">
        <f>IF(IO45="","",(MID(IO45,(SEARCH("^^",SUBSTITUTE(IO45," ","^^",LEN(IO45)-LEN(SUBSTITUTE(IO45," ","")))))+1,99)&amp;"_"&amp;LEFT(IO45,FIND(" ",IO45)-1)&amp;"_"&amp;IP45))</f>
        <v/>
      </c>
      <c r="IU45" s="101"/>
      <c r="IV45" s="101"/>
      <c r="IW45" s="102" t="str">
        <f>IF(JA45="","",IW$3)</f>
        <v/>
      </c>
      <c r="IX45" s="103" t="str">
        <f>IF(JA45="","",IW$1)</f>
        <v/>
      </c>
      <c r="IY45" s="104" t="str">
        <f>IF(JA45="","",IW$2)</f>
        <v/>
      </c>
      <c r="IZ45" s="104" t="str">
        <f>IF(JA45="","",IW$3)</f>
        <v/>
      </c>
      <c r="JA45" s="105" t="str">
        <f>IF(JH45="","",IF(ISNUMBER(SEARCH(":",JH45)),MID(JH45,FIND(":",JH45)+2,FIND("(",JH45)-FIND(":",JH45)-3),LEFT(JH45,FIND("(",JH45)-2)))</f>
        <v/>
      </c>
      <c r="JB45" s="106" t="str">
        <f>IF(JH45="","",MID(JH45,FIND("(",JH45)+1,4))</f>
        <v/>
      </c>
      <c r="JC45" s="107" t="str">
        <f>IF(ISNUMBER(SEARCH("*female*",JH45)),"female",IF(ISNUMBER(SEARCH("*male*",JH45)),"male",""))</f>
        <v/>
      </c>
      <c r="JD45" s="108" t="str">
        <f>IF(JH45="","",IF(ISERROR(MID(JH45,FIND("male,",JH45)+6,(FIND(")",JH45)-(FIND("male,",JH45)+6))))=TRUE,"missing/error",MID(JH45,FIND("male,",JH45)+6,(FIND(")",JH45)-(FIND("male,",JH45)+6)))))</f>
        <v/>
      </c>
      <c r="JE45" s="109" t="str">
        <f>IF(JA45="","",(MID(JA45,(SEARCH("^^",SUBSTITUTE(JA45," ","^^",LEN(JA45)-LEN(SUBSTITUTE(JA45," ","")))))+1,99)&amp;"_"&amp;LEFT(JA45,FIND(" ",JA45)-1)&amp;"_"&amp;JB45))</f>
        <v/>
      </c>
      <c r="JG45" s="101"/>
      <c r="JH45" s="101"/>
      <c r="JI45" s="102" t="str">
        <f>IF(JM45="","",JI$3)</f>
        <v/>
      </c>
      <c r="JJ45" s="103" t="str">
        <f>IF(JM45="","",JI$1)</f>
        <v/>
      </c>
      <c r="JK45" s="104" t="str">
        <f>IF(JM45="","",JI$2)</f>
        <v/>
      </c>
      <c r="JL45" s="104" t="str">
        <f>IF(JM45="","",JI$3)</f>
        <v/>
      </c>
      <c r="JM45" s="105" t="str">
        <f>IF(JT45="","",IF(ISNUMBER(SEARCH(":",JT45)),MID(JT45,FIND(":",JT45)+2,FIND("(",JT45)-FIND(":",JT45)-3),LEFT(JT45,FIND("(",JT45)-2)))</f>
        <v/>
      </c>
      <c r="JN45" s="106" t="str">
        <f>IF(JT45="","",MID(JT45,FIND("(",JT45)+1,4))</f>
        <v/>
      </c>
      <c r="JO45" s="107" t="str">
        <f>IF(ISNUMBER(SEARCH("*female*",JT45)),"female",IF(ISNUMBER(SEARCH("*male*",JT45)),"male",""))</f>
        <v/>
      </c>
      <c r="JP45" s="108" t="str">
        <f>IF(JT45="","",IF(ISERROR(MID(JT45,FIND("male,",JT45)+6,(FIND(")",JT45)-(FIND("male,",JT45)+6))))=TRUE,"missing/error",MID(JT45,FIND("male,",JT45)+6,(FIND(")",JT45)-(FIND("male,",JT45)+6)))))</f>
        <v/>
      </c>
      <c r="JQ45" s="109" t="str">
        <f>IF(JM45="","",(MID(JM45,(SEARCH("^^",SUBSTITUTE(JM45," ","^^",LEN(JM45)-LEN(SUBSTITUTE(JM45," ","")))))+1,99)&amp;"_"&amp;LEFT(JM45,FIND(" ",JM45)-1)&amp;"_"&amp;JN45))</f>
        <v/>
      </c>
      <c r="JS45" s="101"/>
      <c r="JT45" s="101"/>
      <c r="JU45" s="102" t="str">
        <f>IF(JY45="","",JU$3)</f>
        <v/>
      </c>
      <c r="JV45" s="103" t="str">
        <f>IF(JY45="","",JU$1)</f>
        <v/>
      </c>
      <c r="JW45" s="104" t="str">
        <f>IF(JY45="","",JU$2)</f>
        <v/>
      </c>
      <c r="JX45" s="104" t="str">
        <f>IF(JY45="","",JU$3)</f>
        <v/>
      </c>
      <c r="JY45" s="105" t="str">
        <f>IF(KF45="","",IF(ISNUMBER(SEARCH(":",KF45)),MID(KF45,FIND(":",KF45)+2,FIND("(",KF45)-FIND(":",KF45)-3),LEFT(KF45,FIND("(",KF45)-2)))</f>
        <v/>
      </c>
      <c r="JZ45" s="106" t="str">
        <f>IF(KF45="","",MID(KF45,FIND("(",KF45)+1,4))</f>
        <v/>
      </c>
      <c r="KA45" s="107" t="str">
        <f>IF(ISNUMBER(SEARCH("*female*",KF45)),"female",IF(ISNUMBER(SEARCH("*male*",KF45)),"male",""))</f>
        <v/>
      </c>
      <c r="KB45" s="108" t="str">
        <f>IF(KF45="","",IF(ISERROR(MID(KF45,FIND("male,",KF45)+6,(FIND(")",KF45)-(FIND("male,",KF45)+6))))=TRUE,"missing/error",MID(KF45,FIND("male,",KF45)+6,(FIND(")",KF45)-(FIND("male,",KF45)+6)))))</f>
        <v/>
      </c>
      <c r="KC45" s="109" t="str">
        <f>IF(JY45="","",(MID(JY45,(SEARCH("^^",SUBSTITUTE(JY45," ","^^",LEN(JY45)-LEN(SUBSTITUTE(JY45," ","")))))+1,99)&amp;"_"&amp;LEFT(JY45,FIND(" ",JY45)-1)&amp;"_"&amp;JZ45))</f>
        <v/>
      </c>
      <c r="KE45" s="101"/>
      <c r="KF45" s="101"/>
    </row>
    <row r="46" spans="1:292" ht="13.5" customHeight="1">
      <c r="A46" s="20"/>
      <c r="B46" s="101" t="s">
        <v>558</v>
      </c>
      <c r="C46" s="2" t="s">
        <v>559</v>
      </c>
      <c r="D46" s="154"/>
      <c r="E46" s="102">
        <v>33239</v>
      </c>
      <c r="F46" s="103" t="s">
        <v>421</v>
      </c>
      <c r="G46" s="104">
        <v>32819</v>
      </c>
      <c r="H46" s="104">
        <v>34568</v>
      </c>
      <c r="I46" s="105" t="s">
        <v>560</v>
      </c>
      <c r="J46" s="106">
        <v>1945</v>
      </c>
      <c r="K46" s="107" t="s">
        <v>440</v>
      </c>
      <c r="L46" s="108" t="s">
        <v>299</v>
      </c>
      <c r="M46" s="109" t="s">
        <v>561</v>
      </c>
      <c r="O46" s="101"/>
      <c r="P46" s="154"/>
      <c r="Q46" s="102" t="s">
        <v>292</v>
      </c>
      <c r="R46" s="103" t="s">
        <v>292</v>
      </c>
      <c r="S46" s="104"/>
      <c r="T46" s="104" t="s">
        <v>292</v>
      </c>
      <c r="U46" s="105"/>
      <c r="V46" s="106"/>
      <c r="W46" s="107"/>
      <c r="X46" s="108"/>
      <c r="Y46" s="109" t="s">
        <v>292</v>
      </c>
      <c r="AA46" s="101"/>
      <c r="AB46" s="101"/>
      <c r="AC46" s="102" t="s">
        <v>292</v>
      </c>
      <c r="AD46" s="103" t="s">
        <v>292</v>
      </c>
      <c r="AE46" s="104"/>
      <c r="AF46" s="104" t="s">
        <v>292</v>
      </c>
      <c r="AG46" s="105"/>
      <c r="AH46" s="106"/>
      <c r="AI46" s="107"/>
      <c r="AJ46" s="108"/>
      <c r="AK46" s="109" t="s">
        <v>292</v>
      </c>
      <c r="AM46" s="101"/>
      <c r="AN46" s="101"/>
      <c r="AO46" s="102" t="s">
        <v>292</v>
      </c>
      <c r="AP46" s="103" t="s">
        <v>292</v>
      </c>
      <c r="AQ46" s="104"/>
      <c r="AR46" s="104" t="s">
        <v>292</v>
      </c>
      <c r="AS46" s="105"/>
      <c r="AT46" s="106"/>
      <c r="AU46" s="107"/>
      <c r="AV46" s="108"/>
      <c r="AW46" s="109" t="s">
        <v>292</v>
      </c>
      <c r="AY46" s="101"/>
      <c r="AZ46" s="101"/>
      <c r="BA46" s="102" t="s">
        <v>292</v>
      </c>
      <c r="BB46" s="103" t="s">
        <v>292</v>
      </c>
      <c r="BC46" s="104"/>
      <c r="BD46" s="104" t="s">
        <v>292</v>
      </c>
      <c r="BE46" s="105"/>
      <c r="BF46" s="106"/>
      <c r="BG46" s="107"/>
      <c r="BH46" s="108"/>
      <c r="BI46" s="109" t="s">
        <v>292</v>
      </c>
      <c r="BK46" s="101"/>
      <c r="BL46" s="101"/>
      <c r="BM46" s="102">
        <v>39083</v>
      </c>
      <c r="BN46" s="103" t="s">
        <v>426</v>
      </c>
      <c r="BO46" s="104">
        <v>38905</v>
      </c>
      <c r="BP46" s="104">
        <v>39135</v>
      </c>
      <c r="BQ46" s="105" t="s">
        <v>446</v>
      </c>
      <c r="BR46" s="106">
        <v>1952</v>
      </c>
      <c r="BS46" s="107" t="s">
        <v>440</v>
      </c>
      <c r="BT46" s="108" t="s">
        <v>301</v>
      </c>
      <c r="BU46" s="109" t="s">
        <v>447</v>
      </c>
      <c r="BW46" s="101"/>
      <c r="BX46" s="101"/>
      <c r="BY46" s="102" t="s">
        <v>292</v>
      </c>
      <c r="BZ46" s="103" t="s">
        <v>292</v>
      </c>
      <c r="CA46" s="104"/>
      <c r="CB46" s="104" t="s">
        <v>292</v>
      </c>
      <c r="CC46" s="105"/>
      <c r="CD46" s="106"/>
      <c r="CE46" s="107"/>
      <c r="CF46" s="108"/>
      <c r="CG46" s="109" t="s">
        <v>292</v>
      </c>
      <c r="CI46" s="101"/>
      <c r="CJ46" s="101"/>
      <c r="CK46" s="102" t="s">
        <v>292</v>
      </c>
      <c r="CL46" s="103" t="s">
        <v>292</v>
      </c>
      <c r="CM46" s="104" t="s">
        <v>292</v>
      </c>
      <c r="CN46" s="104" t="s">
        <v>292</v>
      </c>
      <c r="CO46" s="105" t="s">
        <v>292</v>
      </c>
      <c r="CP46" s="106" t="s">
        <v>292</v>
      </c>
      <c r="CQ46" s="107" t="s">
        <v>292</v>
      </c>
      <c r="CR46" s="108" t="s">
        <v>292</v>
      </c>
      <c r="CS46" s="109" t="s">
        <v>292</v>
      </c>
      <c r="CT46" s="2" t="s">
        <v>292</v>
      </c>
      <c r="CU46" s="101"/>
      <c r="CV46" s="101"/>
      <c r="CW46" s="102" t="s">
        <v>292</v>
      </c>
      <c r="CX46" s="103" t="s">
        <v>292</v>
      </c>
      <c r="CY46" s="104" t="s">
        <v>292</v>
      </c>
      <c r="CZ46" s="104" t="s">
        <v>292</v>
      </c>
      <c r="DA46" s="105" t="s">
        <v>292</v>
      </c>
      <c r="DB46" s="106" t="s">
        <v>292</v>
      </c>
      <c r="DC46" s="107" t="s">
        <v>292</v>
      </c>
      <c r="DD46" s="108" t="s">
        <v>292</v>
      </c>
      <c r="DE46" s="109" t="s">
        <v>292</v>
      </c>
      <c r="DF46" s="2" t="s">
        <v>292</v>
      </c>
      <c r="DG46" s="101"/>
      <c r="DH46" s="101"/>
      <c r="DI46" s="102" t="str">
        <f>IF(DM46="","",DI$3)</f>
        <v/>
      </c>
      <c r="DJ46" s="103" t="str">
        <f>IF(DM46="","",DI$1)</f>
        <v/>
      </c>
      <c r="DK46" s="104" t="str">
        <f>IF(DM46="","",DI$2)</f>
        <v/>
      </c>
      <c r="DL46" s="104" t="str">
        <f>IF(DM46="","",DI$3)</f>
        <v/>
      </c>
      <c r="DM46" s="105" t="str">
        <f>IF(DT46="","",IF(ISNUMBER(SEARCH(":",DT46)),MID(DT46,FIND(":",DT46)+2,FIND("(",DT46)-FIND(":",DT46)-3),LEFT(DT46,FIND("(",DT46)-2)))</f>
        <v/>
      </c>
      <c r="DN46" s="106" t="str">
        <f>IF(DT46="","",MID(DT46,FIND("(",DT46)+1,4))</f>
        <v/>
      </c>
      <c r="DO46" s="107" t="str">
        <f>IF(ISNUMBER(SEARCH("*female*",DT46)),"female",IF(ISNUMBER(SEARCH("*male*",DT46)),"male",""))</f>
        <v/>
      </c>
      <c r="DP46" s="108" t="str">
        <f>IF(DT46="","",IF(ISERROR(MID(DT46,FIND("male,",DT46)+6,(FIND(")",DT46)-(FIND("male,",DT46)+6))))=TRUE,"missing/error",MID(DT46,FIND("male,",DT46)+6,(FIND(")",DT46)-(FIND("male,",DT46)+6)))))</f>
        <v/>
      </c>
      <c r="DQ46" s="109" t="str">
        <f>IF(DM46="","",(MID(DM46,(SEARCH("^^",SUBSTITUTE(DM46," ","^^",LEN(DM46)-LEN(SUBSTITUTE(DM46," ","")))))+1,99)&amp;"_"&amp;LEFT(DM46,FIND(" ",DM46)-1)&amp;"_"&amp;DN46))</f>
        <v/>
      </c>
      <c r="DS46" s="101"/>
      <c r="DT46" s="101"/>
      <c r="DU46" s="102" t="str">
        <f>IF(DY46="","",DU$3)</f>
        <v/>
      </c>
      <c r="DV46" s="103" t="str">
        <f>IF(DY46="","",DU$1)</f>
        <v/>
      </c>
      <c r="DW46" s="104" t="str">
        <f>IF(DY46="","",DU$2)</f>
        <v/>
      </c>
      <c r="DX46" s="104" t="str">
        <f>IF(DY46="","",DU$3)</f>
        <v/>
      </c>
      <c r="DY46" s="105" t="str">
        <f>IF(EF46="","",IF(ISNUMBER(SEARCH(":",EF46)),MID(EF46,FIND(":",EF46)+2,FIND("(",EF46)-FIND(":",EF46)-3),LEFT(EF46,FIND("(",EF46)-2)))</f>
        <v/>
      </c>
      <c r="DZ46" s="106" t="str">
        <f>IF(EF46="","",MID(EF46,FIND("(",EF46)+1,4))</f>
        <v/>
      </c>
      <c r="EA46" s="107" t="str">
        <f>IF(ISNUMBER(SEARCH("*female*",EF46)),"female",IF(ISNUMBER(SEARCH("*male*",EF46)),"male",""))</f>
        <v/>
      </c>
      <c r="EB46" s="108" t="str">
        <f>IF(EF46="","",IF(ISERROR(MID(EF46,FIND("male,",EF46)+6,(FIND(")",EF46)-(FIND("male,",EF46)+6))))=TRUE,"missing/error",MID(EF46,FIND("male,",EF46)+6,(FIND(")",EF46)-(FIND("male,",EF46)+6)))))</f>
        <v/>
      </c>
      <c r="EC46" s="109" t="str">
        <f>IF(DY46="","",(MID(DY46,(SEARCH("^^",SUBSTITUTE(DY46," ","^^",LEN(DY46)-LEN(SUBSTITUTE(DY46," ","")))))+1,99)&amp;"_"&amp;LEFT(DY46,FIND(" ",DY46)-1)&amp;"_"&amp;DZ46))</f>
        <v/>
      </c>
      <c r="EE46" s="101"/>
      <c r="EF46" s="101"/>
      <c r="EG46" s="102" t="str">
        <f>IF(EK46="","",EG$3)</f>
        <v/>
      </c>
      <c r="EH46" s="103" t="str">
        <f>IF(EK46="","",EG$1)</f>
        <v/>
      </c>
      <c r="EI46" s="104" t="str">
        <f>IF(EK46="","",EG$2)</f>
        <v/>
      </c>
      <c r="EJ46" s="104" t="str">
        <f>IF(EK46="","",EG$3)</f>
        <v/>
      </c>
      <c r="EK46" s="105" t="str">
        <f>IF(ER46="","",IF(ISNUMBER(SEARCH(":",ER46)),MID(ER46,FIND(":",ER46)+2,FIND("(",ER46)-FIND(":",ER46)-3),LEFT(ER46,FIND("(",ER46)-2)))</f>
        <v/>
      </c>
      <c r="EL46" s="106" t="str">
        <f>IF(ER46="","",MID(ER46,FIND("(",ER46)+1,4))</f>
        <v/>
      </c>
      <c r="EM46" s="107" t="str">
        <f>IF(ISNUMBER(SEARCH("*female*",ER46)),"female",IF(ISNUMBER(SEARCH("*male*",ER46)),"male",""))</f>
        <v/>
      </c>
      <c r="EN46" s="108" t="str">
        <f>IF(ER46="","",IF(ISERROR(MID(ER46,FIND("male,",ER46)+6,(FIND(")",ER46)-(FIND("male,",ER46)+6))))=TRUE,"missing/error",MID(ER46,FIND("male,",ER46)+6,(FIND(")",ER46)-(FIND("male,",ER46)+6)))))</f>
        <v/>
      </c>
      <c r="EO46" s="109" t="str">
        <f>IF(EK46="","",(MID(EK46,(SEARCH("^^",SUBSTITUTE(EK46," ","^^",LEN(EK46)-LEN(SUBSTITUTE(EK46," ","")))))+1,99)&amp;"_"&amp;LEFT(EK46,FIND(" ",EK46)-1)&amp;"_"&amp;EL46))</f>
        <v/>
      </c>
      <c r="EQ46" s="101"/>
      <c r="ER46" s="101"/>
      <c r="ES46" s="102" t="str">
        <f>IF(EW46="","",ES$3)</f>
        <v/>
      </c>
      <c r="ET46" s="103" t="str">
        <f>IF(EW46="","",ES$1)</f>
        <v/>
      </c>
      <c r="EU46" s="104" t="str">
        <f>IF(EW46="","",ES$2)</f>
        <v/>
      </c>
      <c r="EV46" s="104" t="str">
        <f>IF(EW46="","",ES$3)</f>
        <v/>
      </c>
      <c r="EW46" s="105" t="str">
        <f>IF(FD46="","",IF(ISNUMBER(SEARCH(":",FD46)),MID(FD46,FIND(":",FD46)+2,FIND("(",FD46)-FIND(":",FD46)-3),LEFT(FD46,FIND("(",FD46)-2)))</f>
        <v/>
      </c>
      <c r="EX46" s="106" t="str">
        <f>IF(FD46="","",MID(FD46,FIND("(",FD46)+1,4))</f>
        <v/>
      </c>
      <c r="EY46" s="107" t="str">
        <f>IF(ISNUMBER(SEARCH("*female*",FD46)),"female",IF(ISNUMBER(SEARCH("*male*",FD46)),"male",""))</f>
        <v/>
      </c>
      <c r="EZ46" s="108" t="str">
        <f>IF(FD46="","",IF(ISERROR(MID(FD46,FIND("male,",FD46)+6,(FIND(")",FD46)-(FIND("male,",FD46)+6))))=TRUE,"missing/error",MID(FD46,FIND("male,",FD46)+6,(FIND(")",FD46)-(FIND("male,",FD46)+6)))))</f>
        <v/>
      </c>
      <c r="FA46" s="109" t="str">
        <f>IF(EW46="","",(MID(EW46,(SEARCH("^^",SUBSTITUTE(EW46," ","^^",LEN(EW46)-LEN(SUBSTITUTE(EW46," ","")))))+1,99)&amp;"_"&amp;LEFT(EW46,FIND(" ",EW46)-1)&amp;"_"&amp;EX46))</f>
        <v/>
      </c>
      <c r="FC46" s="101"/>
      <c r="FD46" s="101"/>
      <c r="FE46" s="102" t="str">
        <f>IF(FI46="","",FE$3)</f>
        <v/>
      </c>
      <c r="FF46" s="103" t="str">
        <f>IF(FI46="","",FE$1)</f>
        <v/>
      </c>
      <c r="FG46" s="104" t="str">
        <f>IF(FI46="","",FE$2)</f>
        <v/>
      </c>
      <c r="FH46" s="104" t="str">
        <f>IF(FI46="","",FE$3)</f>
        <v/>
      </c>
      <c r="FI46" s="105" t="str">
        <f>IF(FP46="","",IF(ISNUMBER(SEARCH(":",FP46)),MID(FP46,FIND(":",FP46)+2,FIND("(",FP46)-FIND(":",FP46)-3),LEFT(FP46,FIND("(",FP46)-2)))</f>
        <v/>
      </c>
      <c r="FJ46" s="106" t="str">
        <f>IF(FP46="","",MID(FP46,FIND("(",FP46)+1,4))</f>
        <v/>
      </c>
      <c r="FK46" s="107" t="str">
        <f>IF(ISNUMBER(SEARCH("*female*",FP46)),"female",IF(ISNUMBER(SEARCH("*male*",FP46)),"male",""))</f>
        <v/>
      </c>
      <c r="FL46" s="108" t="str">
        <f>IF(FP46="","",IF(ISERROR(MID(FP46,FIND("male,",FP46)+6,(FIND(")",FP46)-(FIND("male,",FP46)+6))))=TRUE,"missing/error",MID(FP46,FIND("male,",FP46)+6,(FIND(")",FP46)-(FIND("male,",FP46)+6)))))</f>
        <v/>
      </c>
      <c r="FM46" s="109" t="str">
        <f>IF(FI46="","",(MID(FI46,(SEARCH("^^",SUBSTITUTE(FI46," ","^^",LEN(FI46)-LEN(SUBSTITUTE(FI46," ","")))))+1,99)&amp;"_"&amp;LEFT(FI46,FIND(" ",FI46)-1)&amp;"_"&amp;FJ46))</f>
        <v/>
      </c>
      <c r="FO46" s="101"/>
      <c r="FP46" s="101"/>
      <c r="FQ46" s="102" t="str">
        <f>IF(FU46="","",#REF!)</f>
        <v/>
      </c>
      <c r="FR46" s="103" t="str">
        <f>IF(FU46="","",FQ$1)</f>
        <v/>
      </c>
      <c r="FS46" s="104" t="str">
        <f>IF(FU46="","",FQ$2)</f>
        <v/>
      </c>
      <c r="FT46" s="104" t="str">
        <f>IF(FU46="","",FQ$3)</f>
        <v/>
      </c>
      <c r="FU46" s="105" t="str">
        <f>IF(GB46="","",IF(ISNUMBER(SEARCH(":",GB46)),MID(GB46,FIND(":",GB46)+2,FIND("(",GB46)-FIND(":",GB46)-3),LEFT(GB46,FIND("(",GB46)-2)))</f>
        <v/>
      </c>
      <c r="FV46" s="106" t="str">
        <f>IF(GB46="","",MID(GB46,FIND("(",GB46)+1,4))</f>
        <v/>
      </c>
      <c r="FW46" s="107" t="str">
        <f>IF(ISNUMBER(SEARCH("*female*",GB46)),"female",IF(ISNUMBER(SEARCH("*male*",GB46)),"male",""))</f>
        <v/>
      </c>
      <c r="FX46" s="108" t="str">
        <f>IF(GB46="","",IF(ISERROR(MID(GB46,FIND("male,",GB46)+6,(FIND(")",GB46)-(FIND("male,",GB46)+6))))=TRUE,"missing/error",MID(GB46,FIND("male,",GB46)+6,(FIND(")",GB46)-(FIND("male,",GB46)+6)))))</f>
        <v/>
      </c>
      <c r="FY46" s="109" t="str">
        <f>IF(FU46="","",(MID(FU46,(SEARCH("^^",SUBSTITUTE(FU46," ","^^",LEN(FU46)-LEN(SUBSTITUTE(FU46," ","")))))+1,99)&amp;"_"&amp;LEFT(FU46,FIND(" ",FU46)-1)&amp;"_"&amp;FV46))</f>
        <v/>
      </c>
      <c r="GA46" s="101"/>
      <c r="GB46" s="101"/>
      <c r="GC46" s="102" t="str">
        <f>IF(GG46="","",GC$3)</f>
        <v/>
      </c>
      <c r="GD46" s="103" t="str">
        <f>IF(GG46="","",GC$1)</f>
        <v/>
      </c>
      <c r="GE46" s="104" t="str">
        <f>IF(GG46="","",GC$2)</f>
        <v/>
      </c>
      <c r="GF46" s="104" t="str">
        <f>IF(GG46="","",GC$3)</f>
        <v/>
      </c>
      <c r="GG46" s="105" t="str">
        <f>IF(GN46="","",IF(ISNUMBER(SEARCH(":",GN46)),MID(GN46,FIND(":",GN46)+2,FIND("(",GN46)-FIND(":",GN46)-3),LEFT(GN46,FIND("(",GN46)-2)))</f>
        <v/>
      </c>
      <c r="GH46" s="106" t="str">
        <f>IF(GN46="","",MID(GN46,FIND("(",GN46)+1,4))</f>
        <v/>
      </c>
      <c r="GI46" s="107" t="str">
        <f>IF(ISNUMBER(SEARCH("*female*",GN46)),"female",IF(ISNUMBER(SEARCH("*male*",GN46)),"male",""))</f>
        <v/>
      </c>
      <c r="GJ46" s="108" t="str">
        <f>IF(GN46="","",IF(ISERROR(MID(GN46,FIND("male,",GN46)+6,(FIND(")",GN46)-(FIND("male,",GN46)+6))))=TRUE,"missing/error",MID(GN46,FIND("male,",GN46)+6,(FIND(")",GN46)-(FIND("male,",GN46)+6)))))</f>
        <v/>
      </c>
      <c r="GK46" s="109" t="str">
        <f>IF(GG46="","",(MID(GG46,(SEARCH("^^",SUBSTITUTE(GG46," ","^^",LEN(GG46)-LEN(SUBSTITUTE(GG46," ","")))))+1,99)&amp;"_"&amp;LEFT(GG46,FIND(" ",GG46)-1)&amp;"_"&amp;GH46))</f>
        <v/>
      </c>
      <c r="GM46" s="101"/>
      <c r="GN46" s="101" t="s">
        <v>292</v>
      </c>
      <c r="GO46" s="102" t="str">
        <f>IF(GS46="","",GO$3)</f>
        <v/>
      </c>
      <c r="GP46" s="103" t="str">
        <f>IF(GS46="","",GO$1)</f>
        <v/>
      </c>
      <c r="GQ46" s="104" t="str">
        <f>IF(GS46="","",GO$2)</f>
        <v/>
      </c>
      <c r="GR46" s="104" t="str">
        <f>IF(GS46="","",GO$3)</f>
        <v/>
      </c>
      <c r="GS46" s="105" t="str">
        <f>IF(GZ46="","",IF(ISNUMBER(SEARCH(":",GZ46)),MID(GZ46,FIND(":",GZ46)+2,FIND("(",GZ46)-FIND(":",GZ46)-3),LEFT(GZ46,FIND("(",GZ46)-2)))</f>
        <v/>
      </c>
      <c r="GT46" s="106" t="str">
        <f>IF(GZ46="","",MID(GZ46,FIND("(",GZ46)+1,4))</f>
        <v/>
      </c>
      <c r="GU46" s="107" t="str">
        <f>IF(ISNUMBER(SEARCH("*female*",GZ46)),"female",IF(ISNUMBER(SEARCH("*male*",GZ46)),"male",""))</f>
        <v/>
      </c>
      <c r="GV46" s="108" t="str">
        <f>IF(GZ46="","",IF(ISERROR(MID(GZ46,FIND("male,",GZ46)+6,(FIND(")",GZ46)-(FIND("male,",GZ46)+6))))=TRUE,"missing/error",MID(GZ46,FIND("male,",GZ46)+6,(FIND(")",GZ46)-(FIND("male,",GZ46)+6)))))</f>
        <v/>
      </c>
      <c r="GW46" s="109" t="str">
        <f>IF(GS46="","",(MID(GS46,(SEARCH("^^",SUBSTITUTE(GS46," ","^^",LEN(GS46)-LEN(SUBSTITUTE(GS46," ","")))))+1,99)&amp;"_"&amp;LEFT(GS46,FIND(" ",GS46)-1)&amp;"_"&amp;GT46))</f>
        <v/>
      </c>
      <c r="GY46" s="101"/>
      <c r="GZ46" s="101"/>
      <c r="HA46" s="102" t="str">
        <f>IF(HE46="","",HA$3)</f>
        <v/>
      </c>
      <c r="HB46" s="103" t="str">
        <f>IF(HE46="","",HA$1)</f>
        <v/>
      </c>
      <c r="HC46" s="104" t="str">
        <f>IF(HE46="","",HA$2)</f>
        <v/>
      </c>
      <c r="HD46" s="104" t="str">
        <f>IF(HE46="","",HA$3)</f>
        <v/>
      </c>
      <c r="HE46" s="105" t="str">
        <f>IF(HL46="","",IF(ISNUMBER(SEARCH(":",HL46)),MID(HL46,FIND(":",HL46)+2,FIND("(",HL46)-FIND(":",HL46)-3),LEFT(HL46,FIND("(",HL46)-2)))</f>
        <v/>
      </c>
      <c r="HF46" s="106" t="str">
        <f>IF(HL46="","",MID(HL46,FIND("(",HL46)+1,4))</f>
        <v/>
      </c>
      <c r="HG46" s="107" t="str">
        <f>IF(ISNUMBER(SEARCH("*female*",HL46)),"female",IF(ISNUMBER(SEARCH("*male*",HL46)),"male",""))</f>
        <v/>
      </c>
      <c r="HH46" s="108" t="str">
        <f>IF(HL46="","",IF(ISERROR(MID(HL46,FIND("male,",HL46)+6,(FIND(")",HL46)-(FIND("male,",HL46)+6))))=TRUE,"missing/error",MID(HL46,FIND("male,",HL46)+6,(FIND(")",HL46)-(FIND("male,",HL46)+6)))))</f>
        <v/>
      </c>
      <c r="HI46" s="109" t="str">
        <f>IF(HE46="","",(MID(HE46,(SEARCH("^^",SUBSTITUTE(HE46," ","^^",LEN(HE46)-LEN(SUBSTITUTE(HE46," ","")))))+1,99)&amp;"_"&amp;LEFT(HE46,FIND(" ",HE46)-1)&amp;"_"&amp;HF46))</f>
        <v/>
      </c>
      <c r="HK46" s="101"/>
      <c r="HL46" s="101" t="s">
        <v>292</v>
      </c>
      <c r="HM46" s="102" t="str">
        <f>IF(HQ46="","",HM$3)</f>
        <v/>
      </c>
      <c r="HN46" s="103" t="str">
        <f>IF(HQ46="","",HM$1)</f>
        <v/>
      </c>
      <c r="HO46" s="104" t="str">
        <f>IF(HQ46="","",HM$2)</f>
        <v/>
      </c>
      <c r="HP46" s="104" t="str">
        <f>IF(HQ46="","",HM$3)</f>
        <v/>
      </c>
      <c r="HQ46" s="105" t="str">
        <f>IF(HX46="","",IF(ISNUMBER(SEARCH(":",HX46)),MID(HX46,FIND(":",HX46)+2,FIND("(",HX46)-FIND(":",HX46)-3),LEFT(HX46,FIND("(",HX46)-2)))</f>
        <v/>
      </c>
      <c r="HR46" s="106" t="str">
        <f>IF(HX46="","",MID(HX46,FIND("(",HX46)+1,4))</f>
        <v/>
      </c>
      <c r="HS46" s="107" t="str">
        <f>IF(ISNUMBER(SEARCH("*female*",HX46)),"female",IF(ISNUMBER(SEARCH("*male*",HX46)),"male",""))</f>
        <v/>
      </c>
      <c r="HT46" s="108" t="str">
        <f>IF(HX46="","",IF(ISERROR(MID(HX46,FIND("male,",HX46)+6,(FIND(")",HX46)-(FIND("male,",HX46)+6))))=TRUE,"missing/error",MID(HX46,FIND("male,",HX46)+6,(FIND(")",HX46)-(FIND("male,",HX46)+6)))))</f>
        <v/>
      </c>
      <c r="HU46" s="109" t="str">
        <f>IF(HQ46="","",(MID(HQ46,(SEARCH("^^",SUBSTITUTE(HQ46," ","^^",LEN(HQ46)-LEN(SUBSTITUTE(HQ46," ","")))))+1,99)&amp;"_"&amp;LEFT(HQ46,FIND(" ",HQ46)-1)&amp;"_"&amp;HR46))</f>
        <v/>
      </c>
      <c r="HW46" s="101"/>
      <c r="HX46" s="101"/>
      <c r="HY46" s="102" t="str">
        <f>IF(IC46="","",HY$3)</f>
        <v/>
      </c>
      <c r="HZ46" s="103" t="str">
        <f>IF(IC46="","",HY$1)</f>
        <v/>
      </c>
      <c r="IA46" s="104" t="str">
        <f>IF(IC46="","",HY$2)</f>
        <v/>
      </c>
      <c r="IB46" s="104" t="str">
        <f>IF(IC46="","",HY$3)</f>
        <v/>
      </c>
      <c r="IC46" s="105" t="str">
        <f>IF(IJ46="","",IF(ISNUMBER(SEARCH(":",IJ46)),MID(IJ46,FIND(":",IJ46)+2,FIND("(",IJ46)-FIND(":",IJ46)-3),LEFT(IJ46,FIND("(",IJ46)-2)))</f>
        <v/>
      </c>
      <c r="ID46" s="106" t="str">
        <f>IF(IJ46="","",MID(IJ46,FIND("(",IJ46)+1,4))</f>
        <v/>
      </c>
      <c r="IE46" s="107" t="str">
        <f>IF(ISNUMBER(SEARCH("*female*",IJ46)),"female",IF(ISNUMBER(SEARCH("*male*",IJ46)),"male",""))</f>
        <v/>
      </c>
      <c r="IF46" s="108" t="str">
        <f>IF(IJ46="","",IF(ISERROR(MID(IJ46,FIND("male,",IJ46)+6,(FIND(")",IJ46)-(FIND("male,",IJ46)+6))))=TRUE,"missing/error",MID(IJ46,FIND("male,",IJ46)+6,(FIND(")",IJ46)-(FIND("male,",IJ46)+6)))))</f>
        <v/>
      </c>
      <c r="IG46" s="109" t="str">
        <f>IF(IC46="","",(MID(IC46,(SEARCH("^^",SUBSTITUTE(IC46," ","^^",LEN(IC46)-LEN(SUBSTITUTE(IC46," ","")))))+1,99)&amp;"_"&amp;LEFT(IC46,FIND(" ",IC46)-1)&amp;"_"&amp;ID46))</f>
        <v/>
      </c>
      <c r="II46" s="101"/>
      <c r="IJ46" s="101"/>
      <c r="IK46" s="102" t="str">
        <f>IF(IO46="","",IK$3)</f>
        <v/>
      </c>
      <c r="IL46" s="103" t="str">
        <f>IF(IO46="","",IK$1)</f>
        <v/>
      </c>
      <c r="IM46" s="104" t="str">
        <f>IF(IO46="","",IK$2)</f>
        <v/>
      </c>
      <c r="IN46" s="104" t="str">
        <f>IF(IO46="","",IK$3)</f>
        <v/>
      </c>
      <c r="IO46" s="105" t="str">
        <f>IF(IV46="","",IF(ISNUMBER(SEARCH(":",IV46)),MID(IV46,FIND(":",IV46)+2,FIND("(",IV46)-FIND(":",IV46)-3),LEFT(IV46,FIND("(",IV46)-2)))</f>
        <v/>
      </c>
      <c r="IP46" s="106" t="str">
        <f>IF(IV46="","",MID(IV46,FIND("(",IV46)+1,4))</f>
        <v/>
      </c>
      <c r="IQ46" s="107" t="str">
        <f>IF(ISNUMBER(SEARCH("*female*",IV46)),"female",IF(ISNUMBER(SEARCH("*male*",IV46)),"male",""))</f>
        <v/>
      </c>
      <c r="IR46" s="108" t="str">
        <f>IF(IV46="","",IF(ISERROR(MID(IV46,FIND("male,",IV46)+6,(FIND(")",IV46)-(FIND("male,",IV46)+6))))=TRUE,"missing/error",MID(IV46,FIND("male,",IV46)+6,(FIND(")",IV46)-(FIND("male,",IV46)+6)))))</f>
        <v/>
      </c>
      <c r="IS46" s="109" t="str">
        <f>IF(IO46="","",(MID(IO46,(SEARCH("^^",SUBSTITUTE(IO46," ","^^",LEN(IO46)-LEN(SUBSTITUTE(IO46," ","")))))+1,99)&amp;"_"&amp;LEFT(IO46,FIND(" ",IO46)-1)&amp;"_"&amp;IP46))</f>
        <v/>
      </c>
      <c r="IU46" s="101"/>
      <c r="IV46" s="101"/>
      <c r="IW46" s="102" t="str">
        <f>IF(JA46="","",IW$3)</f>
        <v/>
      </c>
      <c r="IX46" s="103" t="str">
        <f>IF(JA46="","",IW$1)</f>
        <v/>
      </c>
      <c r="IY46" s="104" t="str">
        <f>IF(JA46="","",IW$2)</f>
        <v/>
      </c>
      <c r="IZ46" s="104" t="str">
        <f>IF(JA46="","",IW$3)</f>
        <v/>
      </c>
      <c r="JA46" s="105" t="str">
        <f>IF(JH46="","",IF(ISNUMBER(SEARCH(":",JH46)),MID(JH46,FIND(":",JH46)+2,FIND("(",JH46)-FIND(":",JH46)-3),LEFT(JH46,FIND("(",JH46)-2)))</f>
        <v/>
      </c>
      <c r="JB46" s="106" t="str">
        <f>IF(JH46="","",MID(JH46,FIND("(",JH46)+1,4))</f>
        <v/>
      </c>
      <c r="JC46" s="107" t="str">
        <f>IF(ISNUMBER(SEARCH("*female*",JH46)),"female",IF(ISNUMBER(SEARCH("*male*",JH46)),"male",""))</f>
        <v/>
      </c>
      <c r="JD46" s="108" t="str">
        <f>IF(JH46="","",IF(ISERROR(MID(JH46,FIND("male,",JH46)+6,(FIND(")",JH46)-(FIND("male,",JH46)+6))))=TRUE,"missing/error",MID(JH46,FIND("male,",JH46)+6,(FIND(")",JH46)-(FIND("male,",JH46)+6)))))</f>
        <v/>
      </c>
      <c r="JE46" s="109" t="str">
        <f>IF(JA46="","",(MID(JA46,(SEARCH("^^",SUBSTITUTE(JA46," ","^^",LEN(JA46)-LEN(SUBSTITUTE(JA46," ","")))))+1,99)&amp;"_"&amp;LEFT(JA46,FIND(" ",JA46)-1)&amp;"_"&amp;JB46))</f>
        <v/>
      </c>
      <c r="JG46" s="101"/>
      <c r="JH46" s="101"/>
      <c r="JI46" s="102" t="str">
        <f>IF(JM46="","",JI$3)</f>
        <v/>
      </c>
      <c r="JJ46" s="103" t="str">
        <f>IF(JM46="","",JI$1)</f>
        <v/>
      </c>
      <c r="JK46" s="104" t="str">
        <f>IF(JM46="","",JI$2)</f>
        <v/>
      </c>
      <c r="JL46" s="104" t="str">
        <f>IF(JM46="","",JI$3)</f>
        <v/>
      </c>
      <c r="JM46" s="105" t="str">
        <f>IF(JT46="","",IF(ISNUMBER(SEARCH(":",JT46)),MID(JT46,FIND(":",JT46)+2,FIND("(",JT46)-FIND(":",JT46)-3),LEFT(JT46,FIND("(",JT46)-2)))</f>
        <v/>
      </c>
      <c r="JN46" s="106" t="str">
        <f>IF(JT46="","",MID(JT46,FIND("(",JT46)+1,4))</f>
        <v/>
      </c>
      <c r="JO46" s="107" t="str">
        <f>IF(ISNUMBER(SEARCH("*female*",JT46)),"female",IF(ISNUMBER(SEARCH("*male*",JT46)),"male",""))</f>
        <v/>
      </c>
      <c r="JP46" s="108" t="str">
        <f>IF(JT46="","",IF(ISERROR(MID(JT46,FIND("male,",JT46)+6,(FIND(")",JT46)-(FIND("male,",JT46)+6))))=TRUE,"missing/error",MID(JT46,FIND("male,",JT46)+6,(FIND(")",JT46)-(FIND("male,",JT46)+6)))))</f>
        <v/>
      </c>
      <c r="JQ46" s="109" t="str">
        <f>IF(JM46="","",(MID(JM46,(SEARCH("^^",SUBSTITUTE(JM46," ","^^",LEN(JM46)-LEN(SUBSTITUTE(JM46," ","")))))+1,99)&amp;"_"&amp;LEFT(JM46,FIND(" ",JM46)-1)&amp;"_"&amp;JN46))</f>
        <v/>
      </c>
      <c r="JS46" s="101"/>
      <c r="JT46" s="101"/>
      <c r="JU46" s="102" t="str">
        <f>IF(JY46="","",JU$3)</f>
        <v/>
      </c>
      <c r="JV46" s="103" t="str">
        <f>IF(JY46="","",JU$1)</f>
        <v/>
      </c>
      <c r="JW46" s="104" t="str">
        <f>IF(JY46="","",JU$2)</f>
        <v/>
      </c>
      <c r="JX46" s="104" t="str">
        <f>IF(JY46="","",JU$3)</f>
        <v/>
      </c>
      <c r="JY46" s="105" t="str">
        <f>IF(KF46="","",IF(ISNUMBER(SEARCH(":",KF46)),MID(KF46,FIND(":",KF46)+2,FIND("(",KF46)-FIND(":",KF46)-3),LEFT(KF46,FIND("(",KF46)-2)))</f>
        <v/>
      </c>
      <c r="JZ46" s="106" t="str">
        <f>IF(KF46="","",MID(KF46,FIND("(",KF46)+1,4))</f>
        <v/>
      </c>
      <c r="KA46" s="107" t="str">
        <f>IF(ISNUMBER(SEARCH("*female*",KF46)),"female",IF(ISNUMBER(SEARCH("*male*",KF46)),"male",""))</f>
        <v/>
      </c>
      <c r="KB46" s="108" t="str">
        <f>IF(KF46="","",IF(ISERROR(MID(KF46,FIND("male,",KF46)+6,(FIND(")",KF46)-(FIND("male,",KF46)+6))))=TRUE,"missing/error",MID(KF46,FIND("male,",KF46)+6,(FIND(")",KF46)-(FIND("male,",KF46)+6)))))</f>
        <v/>
      </c>
      <c r="KC46" s="109" t="str">
        <f>IF(JY46="","",(MID(JY46,(SEARCH("^^",SUBSTITUTE(JY46," ","^^",LEN(JY46)-LEN(SUBSTITUTE(JY46," ","")))))+1,99)&amp;"_"&amp;LEFT(JY46,FIND(" ",JY46)-1)&amp;"_"&amp;JZ46))</f>
        <v/>
      </c>
      <c r="KE46" s="101"/>
      <c r="KF46" s="101"/>
    </row>
    <row r="47" spans="1:292" ht="13.5" customHeight="1">
      <c r="A47" s="20"/>
      <c r="B47" s="101" t="s">
        <v>545</v>
      </c>
      <c r="C47" s="2" t="s">
        <v>546</v>
      </c>
      <c r="D47" s="154"/>
      <c r="E47" s="102" t="s">
        <v>292</v>
      </c>
      <c r="F47" s="103" t="s">
        <v>292</v>
      </c>
      <c r="G47" s="104"/>
      <c r="H47" s="104" t="s">
        <v>292</v>
      </c>
      <c r="I47" s="105"/>
      <c r="J47" s="106"/>
      <c r="K47" s="107"/>
      <c r="L47" s="108"/>
      <c r="M47" s="109" t="s">
        <v>292</v>
      </c>
      <c r="O47" s="101"/>
      <c r="P47" s="155"/>
      <c r="Q47" s="102">
        <v>34699</v>
      </c>
      <c r="R47" s="103" t="s">
        <v>422</v>
      </c>
      <c r="S47" s="104">
        <v>34568</v>
      </c>
      <c r="T47" s="104">
        <v>36010</v>
      </c>
      <c r="U47" s="105" t="s">
        <v>547</v>
      </c>
      <c r="V47" s="106">
        <v>1945</v>
      </c>
      <c r="W47" s="107" t="s">
        <v>440</v>
      </c>
      <c r="X47" s="108" t="s">
        <v>299</v>
      </c>
      <c r="Y47" s="109" t="s">
        <v>548</v>
      </c>
      <c r="AA47" s="101"/>
      <c r="AB47" s="101"/>
      <c r="AC47" s="102">
        <v>36160</v>
      </c>
      <c r="AD47" s="103" t="s">
        <v>423</v>
      </c>
      <c r="AE47" s="104">
        <v>36010</v>
      </c>
      <c r="AF47" s="104">
        <v>37459</v>
      </c>
      <c r="AG47" s="105" t="s">
        <v>549</v>
      </c>
      <c r="AH47" s="106">
        <v>1951</v>
      </c>
      <c r="AI47" s="107" t="s">
        <v>440</v>
      </c>
      <c r="AJ47" s="108" t="s">
        <v>301</v>
      </c>
      <c r="AK47" s="109" t="s">
        <v>550</v>
      </c>
      <c r="AM47" s="101"/>
      <c r="AN47" s="101"/>
      <c r="AO47" s="102">
        <v>37622</v>
      </c>
      <c r="AP47" s="103" t="s">
        <v>424</v>
      </c>
      <c r="AQ47" s="104">
        <v>37459</v>
      </c>
      <c r="AR47" s="104" t="s">
        <v>428</v>
      </c>
      <c r="AS47" s="105" t="s">
        <v>539</v>
      </c>
      <c r="AT47" s="106">
        <v>1949</v>
      </c>
      <c r="AU47" s="107" t="s">
        <v>457</v>
      </c>
      <c r="AV47" s="108" t="s">
        <v>297</v>
      </c>
      <c r="AW47" s="109" t="s">
        <v>540</v>
      </c>
      <c r="AY47" s="101"/>
      <c r="AZ47" s="101"/>
      <c r="BA47" s="102">
        <v>37987</v>
      </c>
      <c r="BB47" s="103" t="s">
        <v>425</v>
      </c>
      <c r="BC47" s="104">
        <v>37768</v>
      </c>
      <c r="BD47" s="104">
        <v>38905</v>
      </c>
      <c r="BE47" s="105" t="s">
        <v>539</v>
      </c>
      <c r="BF47" s="106">
        <v>1949</v>
      </c>
      <c r="BG47" s="107" t="s">
        <v>457</v>
      </c>
      <c r="BH47" s="108" t="s">
        <v>297</v>
      </c>
      <c r="BI47" s="109" t="s">
        <v>540</v>
      </c>
      <c r="BK47" s="101"/>
      <c r="BL47" s="101"/>
      <c r="BM47" s="102" t="s">
        <v>292</v>
      </c>
      <c r="BN47" s="103" t="s">
        <v>292</v>
      </c>
      <c r="BO47" s="104"/>
      <c r="BP47" s="104" t="s">
        <v>292</v>
      </c>
      <c r="BQ47" s="105"/>
      <c r="BR47" s="106"/>
      <c r="BS47" s="107"/>
      <c r="BT47" s="108"/>
      <c r="BU47" s="109" t="s">
        <v>292</v>
      </c>
      <c r="BW47" s="101"/>
      <c r="BX47" s="101"/>
      <c r="BY47" s="102">
        <v>40465</v>
      </c>
      <c r="BZ47" s="103" t="s">
        <v>427</v>
      </c>
      <c r="CA47" s="104">
        <v>39135</v>
      </c>
      <c r="CB47" s="104">
        <v>40465</v>
      </c>
      <c r="CC47" s="105" t="s">
        <v>551</v>
      </c>
      <c r="CD47" s="106">
        <v>1957</v>
      </c>
      <c r="CE47" s="107" t="s">
        <v>440</v>
      </c>
      <c r="CF47" s="108" t="s">
        <v>299</v>
      </c>
      <c r="CG47" s="109" t="s">
        <v>552</v>
      </c>
      <c r="CI47" s="101"/>
      <c r="CJ47" s="101"/>
      <c r="CK47" s="102">
        <v>41218</v>
      </c>
      <c r="CL47" s="103" t="s">
        <v>435</v>
      </c>
      <c r="CM47" s="104">
        <v>40465</v>
      </c>
      <c r="CN47" s="104">
        <v>41218</v>
      </c>
      <c r="CO47" s="105" t="s">
        <v>553</v>
      </c>
      <c r="CP47" s="106" t="s">
        <v>554</v>
      </c>
      <c r="CQ47" s="107" t="s">
        <v>457</v>
      </c>
      <c r="CR47" s="108" t="s">
        <v>297</v>
      </c>
      <c r="CS47" s="109" t="s">
        <v>555</v>
      </c>
      <c r="CT47" s="2" t="s">
        <v>292</v>
      </c>
      <c r="CU47" s="101"/>
      <c r="CV47" s="101" t="s">
        <v>556</v>
      </c>
      <c r="CW47" s="102">
        <v>41517</v>
      </c>
      <c r="CX47" s="103" t="s">
        <v>436</v>
      </c>
      <c r="CY47" s="104">
        <v>41218</v>
      </c>
      <c r="CZ47" s="104">
        <f>CW$3</f>
        <v>43034</v>
      </c>
      <c r="DA47" s="105" t="str">
        <f>IF(DH47="","",IF(ISNUMBER(SEARCH(":",DH47)),MID(DH47,FIND(":",DH47)+2,FIND("(",DH47)-FIND(":",DH47)-3),LEFT(DH47,FIND("(",DH47)-2)))</f>
        <v>Jet Bussemaker</v>
      </c>
      <c r="DB47" s="106" t="str">
        <f>IF(DH47="","",MID(DH47,FIND("(",DH47)+1,4))</f>
        <v>1961</v>
      </c>
      <c r="DC47" s="107" t="str">
        <f>IF(ISNUMBER(SEARCH("*female*",DH47)),"female",IF(ISNUMBER(SEARCH("*male*",DH47)),"male",""))</f>
        <v>female</v>
      </c>
      <c r="DD47" s="108" t="s">
        <v>299</v>
      </c>
      <c r="DE47" s="109" t="str">
        <f>IF(DA47="","",(MID(DA47,(SEARCH("^^",SUBSTITUTE(DA47," ","^^",LEN(DA47)-LEN(SUBSTITUTE(DA47," ","")))))+1,99)&amp;"_"&amp;LEFT(DA47,FIND(" ",DA47)-1)&amp;"_"&amp;DB47))</f>
        <v>Bussemaker_Jet_1961</v>
      </c>
      <c r="DF47" s="2" t="s">
        <v>292</v>
      </c>
      <c r="DG47" s="101"/>
      <c r="DH47" s="101" t="s">
        <v>557</v>
      </c>
      <c r="DI47" s="102">
        <f>IF(DM47="","",DI$3)</f>
        <v>44571</v>
      </c>
      <c r="DJ47" s="103" t="str">
        <f>IF(DM47="","",DI$1)</f>
        <v>Rutte III</v>
      </c>
      <c r="DK47" s="104">
        <f>IF(DM47="","",DI$2)</f>
        <v>43034</v>
      </c>
      <c r="DL47" s="104">
        <f>IF(DM47="","",DI$3)</f>
        <v>44571</v>
      </c>
      <c r="DM47" s="105" t="str">
        <f>IF(DT47="","",IF(ISNUMBER(SEARCH(":",DT47)),MID(DT47,FIND(":",DT47)+2,FIND("(",DT47)-FIND(":",DT47)-3),LEFT(DT47,FIND("(",DT47)-2)))</f>
        <v>Ingrid van Engelshoven</v>
      </c>
      <c r="DN47" s="106" t="str">
        <f>IF(DT47="","",MID(DT47,FIND("(",DT47)+1,4))</f>
        <v>1966</v>
      </c>
      <c r="DO47" s="107" t="str">
        <f>IF(ISNUMBER(SEARCH("*female*",DT47)),"female",IF(ISNUMBER(SEARCH("*male*",DT47)),"male",""))</f>
        <v>female</v>
      </c>
      <c r="DP47" s="108" t="str">
        <f>IF(DT47="","",IF(ISERROR(MID(DT47,FIND("male,",DT47)+6,(FIND(")",DT47)-(FIND("male,",DT47)+6))))=TRUE,"missing/error",MID(DT47,FIND("male,",DT47)+6,(FIND(")",DT47)-(FIND("male,",DT47)+6)))))</f>
        <v>nl_d6601</v>
      </c>
      <c r="DQ47" s="109" t="str">
        <f>IF(DM47="","",(MID(DM47,(SEARCH("^^",SUBSTITUTE(DM47," ","^^",LEN(DM47)-LEN(SUBSTITUTE(DM47," ","")))))+1,99)&amp;"_"&amp;LEFT(DM47,FIND(" ",DM47)-1)&amp;"_"&amp;DN47))</f>
        <v>Engelshoven_Ingrid_1966</v>
      </c>
      <c r="DS47" s="101"/>
      <c r="DT47" s="101" t="s">
        <v>1058</v>
      </c>
      <c r="DU47" s="102">
        <f>IF(DY47="","",DU$3)</f>
        <v>44926</v>
      </c>
      <c r="DV47" s="103" t="str">
        <f>IF(DY47="","",DU$1)</f>
        <v>Rutte IV</v>
      </c>
      <c r="DW47" s="104">
        <f>IF(DY47="","",DU$2)</f>
        <v>44571</v>
      </c>
      <c r="DX47" s="104">
        <f>IF(DY47="","",DU$3)</f>
        <v>44926</v>
      </c>
      <c r="DY47" s="105" t="str">
        <f>IF(EF47="","",IF(ISNUMBER(SEARCH(":",EF47)),MID(EF47,FIND(":",EF47)+2,FIND("(",EF47)-FIND(":",EF47)-3),LEFT(EF47,FIND("(",EF47)-2)))</f>
        <v>Robbert Dijkgraaf</v>
      </c>
      <c r="DZ47" s="106" t="str">
        <f>IF(EF47="","",MID(EF47,FIND("(",EF47)+1,4))</f>
        <v>1960</v>
      </c>
      <c r="EA47" s="107" t="str">
        <f>IF(ISNUMBER(SEARCH("*female*",EF47)),"female",IF(ISNUMBER(SEARCH("*male*",EF47)),"male",""))</f>
        <v>male</v>
      </c>
      <c r="EB47" s="108" t="str">
        <f>IF(EF47="","",IF(ISERROR(MID(EF47,FIND("male,",EF47)+6,(FIND(")",EF47)-(FIND("male,",EF47)+6))))=TRUE,"missing/error",MID(EF47,FIND("male,",EF47)+6,(FIND(")",EF47)-(FIND("male,",EF47)+6)))))</f>
        <v>nl_d6601</v>
      </c>
      <c r="EC47" s="109" t="str">
        <f>IF(DY47="","",(MID(DY47,(SEARCH("^^",SUBSTITUTE(DY47," ","^^",LEN(DY47)-LEN(SUBSTITUTE(DY47," ","")))))+1,99)&amp;"_"&amp;LEFT(DY47,FIND(" ",DY47)-1)&amp;"_"&amp;DZ47))</f>
        <v>Dijkgraaf_Robbert_1960</v>
      </c>
      <c r="EE47" s="101"/>
      <c r="EF47" s="101" t="s">
        <v>1170</v>
      </c>
      <c r="EG47" s="102" t="str">
        <f>IF(EK47="","",EG$3)</f>
        <v/>
      </c>
      <c r="EH47" s="103" t="str">
        <f>IF(EK47="","",EG$1)</f>
        <v/>
      </c>
      <c r="EI47" s="104" t="str">
        <f>IF(EK47="","",EG$2)</f>
        <v/>
      </c>
      <c r="EJ47" s="104" t="str">
        <f>IF(EK47="","",EG$3)</f>
        <v/>
      </c>
      <c r="EK47" s="105" t="str">
        <f>IF(ER47="","",IF(ISNUMBER(SEARCH(":",ER47)),MID(ER47,FIND(":",ER47)+2,FIND("(",ER47)-FIND(":",ER47)-3),LEFT(ER47,FIND("(",ER47)-2)))</f>
        <v/>
      </c>
      <c r="EL47" s="106" t="str">
        <f>IF(ER47="","",MID(ER47,FIND("(",ER47)+1,4))</f>
        <v/>
      </c>
      <c r="EM47" s="107" t="str">
        <f>IF(ISNUMBER(SEARCH("*female*",ER47)),"female",IF(ISNUMBER(SEARCH("*male*",ER47)),"male",""))</f>
        <v/>
      </c>
      <c r="EN47" s="108" t="str">
        <f>IF(ER47="","",IF(ISERROR(MID(ER47,FIND("male,",ER47)+6,(FIND(")",ER47)-(FIND("male,",ER47)+6))))=TRUE,"missing/error",MID(ER47,FIND("male,",ER47)+6,(FIND(")",ER47)-(FIND("male,",ER47)+6)))))</f>
        <v/>
      </c>
      <c r="EO47" s="109" t="str">
        <f>IF(EK47="","",(MID(EK47,(SEARCH("^^",SUBSTITUTE(EK47," ","^^",LEN(EK47)-LEN(SUBSTITUTE(EK47," ","")))))+1,99)&amp;"_"&amp;LEFT(EK47,FIND(" ",EK47)-1)&amp;"_"&amp;EL47))</f>
        <v/>
      </c>
      <c r="EQ47" s="101"/>
      <c r="ER47" s="101"/>
      <c r="ES47" s="102" t="str">
        <f>IF(EW47="","",ES$3)</f>
        <v/>
      </c>
      <c r="ET47" s="103" t="str">
        <f>IF(EW47="","",ES$1)</f>
        <v/>
      </c>
      <c r="EU47" s="104" t="str">
        <f>IF(EW47="","",ES$2)</f>
        <v/>
      </c>
      <c r="EV47" s="104" t="str">
        <f>IF(EW47="","",ES$3)</f>
        <v/>
      </c>
      <c r="EW47" s="105" t="str">
        <f>IF(FD47="","",IF(ISNUMBER(SEARCH(":",FD47)),MID(FD47,FIND(":",FD47)+2,FIND("(",FD47)-FIND(":",FD47)-3),LEFT(FD47,FIND("(",FD47)-2)))</f>
        <v/>
      </c>
      <c r="EX47" s="106" t="str">
        <f>IF(FD47="","",MID(FD47,FIND("(",FD47)+1,4))</f>
        <v/>
      </c>
      <c r="EY47" s="107" t="str">
        <f>IF(ISNUMBER(SEARCH("*female*",FD47)),"female",IF(ISNUMBER(SEARCH("*male*",FD47)),"male",""))</f>
        <v/>
      </c>
      <c r="EZ47" s="108" t="str">
        <f>IF(FD47="","",IF(ISERROR(MID(FD47,FIND("male,",FD47)+6,(FIND(")",FD47)-(FIND("male,",FD47)+6))))=TRUE,"missing/error",MID(FD47,FIND("male,",FD47)+6,(FIND(")",FD47)-(FIND("male,",FD47)+6)))))</f>
        <v/>
      </c>
      <c r="FA47" s="109" t="str">
        <f>IF(EW47="","",(MID(EW47,(SEARCH("^^",SUBSTITUTE(EW47," ","^^",LEN(EW47)-LEN(SUBSTITUTE(EW47," ","")))))+1,99)&amp;"_"&amp;LEFT(EW47,FIND(" ",EW47)-1)&amp;"_"&amp;EX47))</f>
        <v/>
      </c>
      <c r="FC47" s="101"/>
      <c r="FD47" s="101"/>
      <c r="FE47" s="102" t="str">
        <f>IF(FI47="","",FE$3)</f>
        <v/>
      </c>
      <c r="FF47" s="103" t="str">
        <f>IF(FI47="","",FE$1)</f>
        <v/>
      </c>
      <c r="FG47" s="104" t="str">
        <f>IF(FI47="","",FE$2)</f>
        <v/>
      </c>
      <c r="FH47" s="104" t="str">
        <f>IF(FI47="","",FE$3)</f>
        <v/>
      </c>
      <c r="FI47" s="105" t="str">
        <f>IF(FP47="","",IF(ISNUMBER(SEARCH(":",FP47)),MID(FP47,FIND(":",FP47)+2,FIND("(",FP47)-FIND(":",FP47)-3),LEFT(FP47,FIND("(",FP47)-2)))</f>
        <v/>
      </c>
      <c r="FJ47" s="106" t="str">
        <f>IF(FP47="","",MID(FP47,FIND("(",FP47)+1,4))</f>
        <v/>
      </c>
      <c r="FK47" s="107" t="str">
        <f>IF(ISNUMBER(SEARCH("*female*",FP47)),"female",IF(ISNUMBER(SEARCH("*male*",FP47)),"male",""))</f>
        <v/>
      </c>
      <c r="FL47" s="108" t="str">
        <f>IF(FP47="","",IF(ISERROR(MID(FP47,FIND("male,",FP47)+6,(FIND(")",FP47)-(FIND("male,",FP47)+6))))=TRUE,"missing/error",MID(FP47,FIND("male,",FP47)+6,(FIND(")",FP47)-(FIND("male,",FP47)+6)))))</f>
        <v/>
      </c>
      <c r="FM47" s="109" t="str">
        <f>IF(FI47="","",(MID(FI47,(SEARCH("^^",SUBSTITUTE(FI47," ","^^",LEN(FI47)-LEN(SUBSTITUTE(FI47," ","")))))+1,99)&amp;"_"&amp;LEFT(FI47,FIND(" ",FI47)-1)&amp;"_"&amp;FJ47))</f>
        <v/>
      </c>
      <c r="FO47" s="101"/>
      <c r="FP47" s="101"/>
      <c r="FQ47" s="102" t="str">
        <f>IF(FU47="","",#REF!)</f>
        <v/>
      </c>
      <c r="FR47" s="103" t="str">
        <f>IF(FU47="","",FQ$1)</f>
        <v/>
      </c>
      <c r="FS47" s="104" t="str">
        <f>IF(FU47="","",FQ$2)</f>
        <v/>
      </c>
      <c r="FT47" s="104" t="str">
        <f>IF(FU47="","",FQ$3)</f>
        <v/>
      </c>
      <c r="FU47" s="105" t="str">
        <f>IF(GB47="","",IF(ISNUMBER(SEARCH(":",GB47)),MID(GB47,FIND(":",GB47)+2,FIND("(",GB47)-FIND(":",GB47)-3),LEFT(GB47,FIND("(",GB47)-2)))</f>
        <v/>
      </c>
      <c r="FV47" s="106" t="str">
        <f>IF(GB47="","",MID(GB47,FIND("(",GB47)+1,4))</f>
        <v/>
      </c>
      <c r="FW47" s="107" t="str">
        <f>IF(ISNUMBER(SEARCH("*female*",GB47)),"female",IF(ISNUMBER(SEARCH("*male*",GB47)),"male",""))</f>
        <v/>
      </c>
      <c r="FX47" s="108" t="str">
        <f>IF(GB47="","",IF(ISERROR(MID(GB47,FIND("male,",GB47)+6,(FIND(")",GB47)-(FIND("male,",GB47)+6))))=TRUE,"missing/error",MID(GB47,FIND("male,",GB47)+6,(FIND(")",GB47)-(FIND("male,",GB47)+6)))))</f>
        <v/>
      </c>
      <c r="FY47" s="109" t="str">
        <f>IF(FU47="","",(MID(FU47,(SEARCH("^^",SUBSTITUTE(FU47," ","^^",LEN(FU47)-LEN(SUBSTITUTE(FU47," ","")))))+1,99)&amp;"_"&amp;LEFT(FU47,FIND(" ",FU47)-1)&amp;"_"&amp;FV47))</f>
        <v/>
      </c>
      <c r="GA47" s="101"/>
      <c r="GB47" s="101"/>
      <c r="GC47" s="102" t="str">
        <f>IF(GG47="","",GC$3)</f>
        <v/>
      </c>
      <c r="GD47" s="103" t="str">
        <f>IF(GG47="","",GC$1)</f>
        <v/>
      </c>
      <c r="GE47" s="104" t="str">
        <f>IF(GG47="","",GC$2)</f>
        <v/>
      </c>
      <c r="GF47" s="104" t="str">
        <f>IF(GG47="","",GC$3)</f>
        <v/>
      </c>
      <c r="GG47" s="105" t="str">
        <f>IF(GN47="","",IF(ISNUMBER(SEARCH(":",GN47)),MID(GN47,FIND(":",GN47)+2,FIND("(",GN47)-FIND(":",GN47)-3),LEFT(GN47,FIND("(",GN47)-2)))</f>
        <v/>
      </c>
      <c r="GH47" s="106" t="str">
        <f>IF(GN47="","",MID(GN47,FIND("(",GN47)+1,4))</f>
        <v/>
      </c>
      <c r="GI47" s="107" t="str">
        <f>IF(ISNUMBER(SEARCH("*female*",GN47)),"female",IF(ISNUMBER(SEARCH("*male*",GN47)),"male",""))</f>
        <v/>
      </c>
      <c r="GJ47" s="108" t="str">
        <f>IF(GN47="","",IF(ISERROR(MID(GN47,FIND("male,",GN47)+6,(FIND(")",GN47)-(FIND("male,",GN47)+6))))=TRUE,"missing/error",MID(GN47,FIND("male,",GN47)+6,(FIND(")",GN47)-(FIND("male,",GN47)+6)))))</f>
        <v/>
      </c>
      <c r="GK47" s="109" t="str">
        <f>IF(GG47="","",(MID(GG47,(SEARCH("^^",SUBSTITUTE(GG47," ","^^",LEN(GG47)-LEN(SUBSTITUTE(GG47," ","")))))+1,99)&amp;"_"&amp;LEFT(GG47,FIND(" ",GG47)-1)&amp;"_"&amp;GH47))</f>
        <v/>
      </c>
      <c r="GM47" s="101"/>
      <c r="GN47" s="101" t="s">
        <v>292</v>
      </c>
      <c r="GO47" s="102" t="str">
        <f>IF(GS47="","",GO$3)</f>
        <v/>
      </c>
      <c r="GP47" s="103" t="str">
        <f>IF(GS47="","",GO$1)</f>
        <v/>
      </c>
      <c r="GQ47" s="104" t="str">
        <f>IF(GS47="","",GO$2)</f>
        <v/>
      </c>
      <c r="GR47" s="104" t="str">
        <f>IF(GS47="","",GO$3)</f>
        <v/>
      </c>
      <c r="GS47" s="105" t="str">
        <f>IF(GZ47="","",IF(ISNUMBER(SEARCH(":",GZ47)),MID(GZ47,FIND(":",GZ47)+2,FIND("(",GZ47)-FIND(":",GZ47)-3),LEFT(GZ47,FIND("(",GZ47)-2)))</f>
        <v/>
      </c>
      <c r="GT47" s="106" t="str">
        <f>IF(GZ47="","",MID(GZ47,FIND("(",GZ47)+1,4))</f>
        <v/>
      </c>
      <c r="GU47" s="107" t="str">
        <f>IF(ISNUMBER(SEARCH("*female*",GZ47)),"female",IF(ISNUMBER(SEARCH("*male*",GZ47)),"male",""))</f>
        <v/>
      </c>
      <c r="GV47" s="108" t="str">
        <f>IF(GZ47="","",IF(ISERROR(MID(GZ47,FIND("male,",GZ47)+6,(FIND(")",GZ47)-(FIND("male,",GZ47)+6))))=TRUE,"missing/error",MID(GZ47,FIND("male,",GZ47)+6,(FIND(")",GZ47)-(FIND("male,",GZ47)+6)))))</f>
        <v/>
      </c>
      <c r="GW47" s="109" t="str">
        <f>IF(GS47="","",(MID(GS47,(SEARCH("^^",SUBSTITUTE(GS47," ","^^",LEN(GS47)-LEN(SUBSTITUTE(GS47," ","")))))+1,99)&amp;"_"&amp;LEFT(GS47,FIND(" ",GS47)-1)&amp;"_"&amp;GT47))</f>
        <v/>
      </c>
      <c r="GY47" s="101"/>
      <c r="GZ47" s="101"/>
      <c r="HA47" s="102" t="str">
        <f>IF(HE47="","",HA$3)</f>
        <v/>
      </c>
      <c r="HB47" s="103" t="str">
        <f>IF(HE47="","",HA$1)</f>
        <v/>
      </c>
      <c r="HC47" s="104" t="str">
        <f>IF(HE47="","",HA$2)</f>
        <v/>
      </c>
      <c r="HD47" s="104" t="str">
        <f>IF(HE47="","",HA$3)</f>
        <v/>
      </c>
      <c r="HE47" s="105" t="str">
        <f>IF(HL47="","",IF(ISNUMBER(SEARCH(":",HL47)),MID(HL47,FIND(":",HL47)+2,FIND("(",HL47)-FIND(":",HL47)-3),LEFT(HL47,FIND("(",HL47)-2)))</f>
        <v/>
      </c>
      <c r="HF47" s="106" t="str">
        <f>IF(HL47="","",MID(HL47,FIND("(",HL47)+1,4))</f>
        <v/>
      </c>
      <c r="HG47" s="107" t="str">
        <f>IF(ISNUMBER(SEARCH("*female*",HL47)),"female",IF(ISNUMBER(SEARCH("*male*",HL47)),"male",""))</f>
        <v/>
      </c>
      <c r="HH47" s="108" t="str">
        <f>IF(HL47="","",IF(ISERROR(MID(HL47,FIND("male,",HL47)+6,(FIND(")",HL47)-(FIND("male,",HL47)+6))))=TRUE,"missing/error",MID(HL47,FIND("male,",HL47)+6,(FIND(")",HL47)-(FIND("male,",HL47)+6)))))</f>
        <v/>
      </c>
      <c r="HI47" s="109" t="str">
        <f>IF(HE47="","",(MID(HE47,(SEARCH("^^",SUBSTITUTE(HE47," ","^^",LEN(HE47)-LEN(SUBSTITUTE(HE47," ","")))))+1,99)&amp;"_"&amp;LEFT(HE47,FIND(" ",HE47)-1)&amp;"_"&amp;HF47))</f>
        <v/>
      </c>
      <c r="HK47" s="101"/>
      <c r="HL47" s="101" t="s">
        <v>292</v>
      </c>
      <c r="HM47" s="102" t="str">
        <f>IF(HQ47="","",HM$3)</f>
        <v/>
      </c>
      <c r="HN47" s="103" t="str">
        <f>IF(HQ47="","",HM$1)</f>
        <v/>
      </c>
      <c r="HO47" s="104" t="str">
        <f>IF(HQ47="","",HM$2)</f>
        <v/>
      </c>
      <c r="HP47" s="104" t="str">
        <f>IF(HQ47="","",HM$3)</f>
        <v/>
      </c>
      <c r="HQ47" s="105" t="str">
        <f>IF(HX47="","",IF(ISNUMBER(SEARCH(":",HX47)),MID(HX47,FIND(":",HX47)+2,FIND("(",HX47)-FIND(":",HX47)-3),LEFT(HX47,FIND("(",HX47)-2)))</f>
        <v/>
      </c>
      <c r="HR47" s="106" t="str">
        <f>IF(HX47="","",MID(HX47,FIND("(",HX47)+1,4))</f>
        <v/>
      </c>
      <c r="HS47" s="107" t="str">
        <f>IF(ISNUMBER(SEARCH("*female*",HX47)),"female",IF(ISNUMBER(SEARCH("*male*",HX47)),"male",""))</f>
        <v/>
      </c>
      <c r="HT47" s="108" t="str">
        <f>IF(HX47="","",IF(ISERROR(MID(HX47,FIND("male,",HX47)+6,(FIND(")",HX47)-(FIND("male,",HX47)+6))))=TRUE,"missing/error",MID(HX47,FIND("male,",HX47)+6,(FIND(")",HX47)-(FIND("male,",HX47)+6)))))</f>
        <v/>
      </c>
      <c r="HU47" s="109" t="str">
        <f>IF(HQ47="","",(MID(HQ47,(SEARCH("^^",SUBSTITUTE(HQ47," ","^^",LEN(HQ47)-LEN(SUBSTITUTE(HQ47," ","")))))+1,99)&amp;"_"&amp;LEFT(HQ47,FIND(" ",HQ47)-1)&amp;"_"&amp;HR47))</f>
        <v/>
      </c>
      <c r="HW47" s="101"/>
      <c r="HX47" s="101"/>
      <c r="HY47" s="102" t="str">
        <f>IF(IC47="","",HY$3)</f>
        <v/>
      </c>
      <c r="HZ47" s="103" t="str">
        <f>IF(IC47="","",HY$1)</f>
        <v/>
      </c>
      <c r="IA47" s="104" t="str">
        <f>IF(IC47="","",HY$2)</f>
        <v/>
      </c>
      <c r="IB47" s="104" t="str">
        <f>IF(IC47="","",HY$3)</f>
        <v/>
      </c>
      <c r="IC47" s="105" t="str">
        <f>IF(IJ47="","",IF(ISNUMBER(SEARCH(":",IJ47)),MID(IJ47,FIND(":",IJ47)+2,FIND("(",IJ47)-FIND(":",IJ47)-3),LEFT(IJ47,FIND("(",IJ47)-2)))</f>
        <v/>
      </c>
      <c r="ID47" s="106" t="str">
        <f>IF(IJ47="","",MID(IJ47,FIND("(",IJ47)+1,4))</f>
        <v/>
      </c>
      <c r="IE47" s="107" t="str">
        <f>IF(ISNUMBER(SEARCH("*female*",IJ47)),"female",IF(ISNUMBER(SEARCH("*male*",IJ47)),"male",""))</f>
        <v/>
      </c>
      <c r="IF47" s="108" t="str">
        <f>IF(IJ47="","",IF(ISERROR(MID(IJ47,FIND("male,",IJ47)+6,(FIND(")",IJ47)-(FIND("male,",IJ47)+6))))=TRUE,"missing/error",MID(IJ47,FIND("male,",IJ47)+6,(FIND(")",IJ47)-(FIND("male,",IJ47)+6)))))</f>
        <v/>
      </c>
      <c r="IG47" s="109" t="str">
        <f>IF(IC47="","",(MID(IC47,(SEARCH("^^",SUBSTITUTE(IC47," ","^^",LEN(IC47)-LEN(SUBSTITUTE(IC47," ","")))))+1,99)&amp;"_"&amp;LEFT(IC47,FIND(" ",IC47)-1)&amp;"_"&amp;ID47))</f>
        <v/>
      </c>
      <c r="II47" s="101"/>
      <c r="IJ47" s="101"/>
      <c r="IK47" s="102" t="str">
        <f>IF(IO47="","",IK$3)</f>
        <v/>
      </c>
      <c r="IL47" s="103" t="str">
        <f>IF(IO47="","",IK$1)</f>
        <v/>
      </c>
      <c r="IM47" s="104" t="str">
        <f>IF(IO47="","",IK$2)</f>
        <v/>
      </c>
      <c r="IN47" s="104" t="str">
        <f>IF(IO47="","",IK$3)</f>
        <v/>
      </c>
      <c r="IO47" s="105" t="str">
        <f>IF(IV47="","",IF(ISNUMBER(SEARCH(":",IV47)),MID(IV47,FIND(":",IV47)+2,FIND("(",IV47)-FIND(":",IV47)-3),LEFT(IV47,FIND("(",IV47)-2)))</f>
        <v/>
      </c>
      <c r="IP47" s="106" t="str">
        <f>IF(IV47="","",MID(IV47,FIND("(",IV47)+1,4))</f>
        <v/>
      </c>
      <c r="IQ47" s="107" t="str">
        <f>IF(ISNUMBER(SEARCH("*female*",IV47)),"female",IF(ISNUMBER(SEARCH("*male*",IV47)),"male",""))</f>
        <v/>
      </c>
      <c r="IR47" s="108" t="str">
        <f>IF(IV47="","",IF(ISERROR(MID(IV47,FIND("male,",IV47)+6,(FIND(")",IV47)-(FIND("male,",IV47)+6))))=TRUE,"missing/error",MID(IV47,FIND("male,",IV47)+6,(FIND(")",IV47)-(FIND("male,",IV47)+6)))))</f>
        <v/>
      </c>
      <c r="IS47" s="109" t="str">
        <f>IF(IO47="","",(MID(IO47,(SEARCH("^^",SUBSTITUTE(IO47," ","^^",LEN(IO47)-LEN(SUBSTITUTE(IO47," ","")))))+1,99)&amp;"_"&amp;LEFT(IO47,FIND(" ",IO47)-1)&amp;"_"&amp;IP47))</f>
        <v/>
      </c>
      <c r="IU47" s="101"/>
      <c r="IV47" s="101"/>
      <c r="IW47" s="102" t="str">
        <f>IF(JA47="","",IW$3)</f>
        <v/>
      </c>
      <c r="IX47" s="103" t="str">
        <f>IF(JA47="","",IW$1)</f>
        <v/>
      </c>
      <c r="IY47" s="104" t="str">
        <f>IF(JA47="","",IW$2)</f>
        <v/>
      </c>
      <c r="IZ47" s="104" t="str">
        <f>IF(JA47="","",IW$3)</f>
        <v/>
      </c>
      <c r="JA47" s="105" t="str">
        <f>IF(JH47="","",IF(ISNUMBER(SEARCH(":",JH47)),MID(JH47,FIND(":",JH47)+2,FIND("(",JH47)-FIND(":",JH47)-3),LEFT(JH47,FIND("(",JH47)-2)))</f>
        <v/>
      </c>
      <c r="JB47" s="106" t="str">
        <f>IF(JH47="","",MID(JH47,FIND("(",JH47)+1,4))</f>
        <v/>
      </c>
      <c r="JC47" s="107" t="str">
        <f>IF(ISNUMBER(SEARCH("*female*",JH47)),"female",IF(ISNUMBER(SEARCH("*male*",JH47)),"male",""))</f>
        <v/>
      </c>
      <c r="JD47" s="108" t="str">
        <f>IF(JH47="","",IF(ISERROR(MID(JH47,FIND("male,",JH47)+6,(FIND(")",JH47)-(FIND("male,",JH47)+6))))=TRUE,"missing/error",MID(JH47,FIND("male,",JH47)+6,(FIND(")",JH47)-(FIND("male,",JH47)+6)))))</f>
        <v/>
      </c>
      <c r="JE47" s="109" t="str">
        <f>IF(JA47="","",(MID(JA47,(SEARCH("^^",SUBSTITUTE(JA47," ","^^",LEN(JA47)-LEN(SUBSTITUTE(JA47," ","")))))+1,99)&amp;"_"&amp;LEFT(JA47,FIND(" ",JA47)-1)&amp;"_"&amp;JB47))</f>
        <v/>
      </c>
      <c r="JG47" s="101"/>
      <c r="JH47" s="101"/>
      <c r="JI47" s="102" t="str">
        <f>IF(JM47="","",JI$3)</f>
        <v/>
      </c>
      <c r="JJ47" s="103" t="str">
        <f>IF(JM47="","",JI$1)</f>
        <v/>
      </c>
      <c r="JK47" s="104" t="str">
        <f>IF(JM47="","",JI$2)</f>
        <v/>
      </c>
      <c r="JL47" s="104" t="str">
        <f>IF(JM47="","",JI$3)</f>
        <v/>
      </c>
      <c r="JM47" s="105" t="str">
        <f>IF(JT47="","",IF(ISNUMBER(SEARCH(":",JT47)),MID(JT47,FIND(":",JT47)+2,FIND("(",JT47)-FIND(":",JT47)-3),LEFT(JT47,FIND("(",JT47)-2)))</f>
        <v/>
      </c>
      <c r="JN47" s="106" t="str">
        <f>IF(JT47="","",MID(JT47,FIND("(",JT47)+1,4))</f>
        <v/>
      </c>
      <c r="JO47" s="107" t="str">
        <f>IF(ISNUMBER(SEARCH("*female*",JT47)),"female",IF(ISNUMBER(SEARCH("*male*",JT47)),"male",""))</f>
        <v/>
      </c>
      <c r="JP47" s="108" t="str">
        <f>IF(JT47="","",IF(ISERROR(MID(JT47,FIND("male,",JT47)+6,(FIND(")",JT47)-(FIND("male,",JT47)+6))))=TRUE,"missing/error",MID(JT47,FIND("male,",JT47)+6,(FIND(")",JT47)-(FIND("male,",JT47)+6)))))</f>
        <v/>
      </c>
      <c r="JQ47" s="109" t="str">
        <f>IF(JM47="","",(MID(JM47,(SEARCH("^^",SUBSTITUTE(JM47," ","^^",LEN(JM47)-LEN(SUBSTITUTE(JM47," ","")))))+1,99)&amp;"_"&amp;LEFT(JM47,FIND(" ",JM47)-1)&amp;"_"&amp;JN47))</f>
        <v/>
      </c>
      <c r="JS47" s="101"/>
      <c r="JT47" s="101"/>
      <c r="JU47" s="102" t="str">
        <f>IF(JY47="","",JU$3)</f>
        <v/>
      </c>
      <c r="JV47" s="103" t="str">
        <f>IF(JY47="","",JU$1)</f>
        <v/>
      </c>
      <c r="JW47" s="104" t="str">
        <f>IF(JY47="","",JU$2)</f>
        <v/>
      </c>
      <c r="JX47" s="104" t="str">
        <f>IF(JY47="","",JU$3)</f>
        <v/>
      </c>
      <c r="JY47" s="105" t="str">
        <f>IF(KF47="","",IF(ISNUMBER(SEARCH(":",KF47)),MID(KF47,FIND(":",KF47)+2,FIND("(",KF47)-FIND(":",KF47)-3),LEFT(KF47,FIND("(",KF47)-2)))</f>
        <v/>
      </c>
      <c r="JZ47" s="106" t="str">
        <f>IF(KF47="","",MID(KF47,FIND("(",KF47)+1,4))</f>
        <v/>
      </c>
      <c r="KA47" s="107" t="str">
        <f>IF(ISNUMBER(SEARCH("*female*",KF47)),"female",IF(ISNUMBER(SEARCH("*male*",KF47)),"male",""))</f>
        <v/>
      </c>
      <c r="KB47" s="108" t="str">
        <f>IF(KF47="","",IF(ISERROR(MID(KF47,FIND("male,",KF47)+6,(FIND(")",KF47)-(FIND("male,",KF47)+6))))=TRUE,"missing/error",MID(KF47,FIND("male,",KF47)+6,(FIND(")",KF47)-(FIND("male,",KF47)+6)))))</f>
        <v/>
      </c>
      <c r="KC47" s="109" t="str">
        <f>IF(JY47="","",(MID(JY47,(SEARCH("^^",SUBSTITUTE(JY47," ","^^",LEN(JY47)-LEN(SUBSTITUTE(JY47," ","")))))+1,99)&amp;"_"&amp;LEFT(JY47,FIND(" ",JY47)-1)&amp;"_"&amp;JZ47))</f>
        <v/>
      </c>
      <c r="KE47" s="101"/>
      <c r="KF47" s="101"/>
    </row>
    <row r="48" spans="1:292" ht="13.5" customHeight="1">
      <c r="A48" s="20"/>
      <c r="B48" s="101" t="s">
        <v>562</v>
      </c>
      <c r="C48" s="2" t="s">
        <v>563</v>
      </c>
      <c r="D48" s="154"/>
      <c r="E48" s="102">
        <v>33239</v>
      </c>
      <c r="F48" s="103" t="s">
        <v>421</v>
      </c>
      <c r="G48" s="104">
        <v>32819</v>
      </c>
      <c r="H48" s="104">
        <v>34568</v>
      </c>
      <c r="I48" s="105" t="s">
        <v>564</v>
      </c>
      <c r="J48" s="106">
        <v>1938</v>
      </c>
      <c r="K48" s="107" t="s">
        <v>440</v>
      </c>
      <c r="L48" s="108" t="s">
        <v>299</v>
      </c>
      <c r="M48" s="109" t="s">
        <v>565</v>
      </c>
      <c r="O48" s="101"/>
      <c r="P48" s="154"/>
      <c r="Q48" s="102">
        <v>34699</v>
      </c>
      <c r="R48" s="103" t="s">
        <v>422</v>
      </c>
      <c r="S48" s="104">
        <v>34568</v>
      </c>
      <c r="T48" s="104">
        <v>36010</v>
      </c>
      <c r="U48" s="105" t="s">
        <v>446</v>
      </c>
      <c r="V48" s="106">
        <v>1952</v>
      </c>
      <c r="W48" s="107" t="s">
        <v>440</v>
      </c>
      <c r="X48" s="108" t="s">
        <v>301</v>
      </c>
      <c r="Y48" s="109" t="s">
        <v>447</v>
      </c>
      <c r="AA48" s="101"/>
      <c r="AB48" s="101"/>
      <c r="AC48" s="102">
        <v>36160</v>
      </c>
      <c r="AD48" s="103" t="s">
        <v>423</v>
      </c>
      <c r="AE48" s="104">
        <v>36010</v>
      </c>
      <c r="AF48" s="104">
        <v>37459</v>
      </c>
      <c r="AG48" s="105" t="s">
        <v>446</v>
      </c>
      <c r="AH48" s="106">
        <v>1952</v>
      </c>
      <c r="AI48" s="107" t="s">
        <v>440</v>
      </c>
      <c r="AJ48" s="108" t="s">
        <v>301</v>
      </c>
      <c r="AK48" s="109" t="s">
        <v>447</v>
      </c>
      <c r="AM48" s="101"/>
      <c r="AN48" s="101"/>
      <c r="AO48" s="102">
        <v>37622</v>
      </c>
      <c r="AP48" s="103" t="s">
        <v>424</v>
      </c>
      <c r="AQ48" s="104">
        <v>37459</v>
      </c>
      <c r="AR48" s="104" t="s">
        <v>428</v>
      </c>
      <c r="AS48" s="105" t="s">
        <v>475</v>
      </c>
      <c r="AT48" s="106">
        <v>1956</v>
      </c>
      <c r="AU48" s="107" t="s">
        <v>440</v>
      </c>
      <c r="AV48" s="108" t="s">
        <v>301</v>
      </c>
      <c r="AW48" s="109" t="s">
        <v>476</v>
      </c>
      <c r="AY48" s="101"/>
      <c r="AZ48" s="101"/>
      <c r="BA48" s="102">
        <v>37987</v>
      </c>
      <c r="BB48" s="103" t="s">
        <v>425</v>
      </c>
      <c r="BC48" s="104">
        <v>37768</v>
      </c>
      <c r="BD48" s="104">
        <v>38905</v>
      </c>
      <c r="BE48" s="105" t="s">
        <v>446</v>
      </c>
      <c r="BF48" s="106">
        <v>1952</v>
      </c>
      <c r="BG48" s="107" t="s">
        <v>440</v>
      </c>
      <c r="BH48" s="108" t="s">
        <v>301</v>
      </c>
      <c r="BI48" s="109" t="s">
        <v>447</v>
      </c>
      <c r="BK48" s="101"/>
      <c r="BL48" s="101"/>
      <c r="BM48" s="102">
        <v>39083</v>
      </c>
      <c r="BN48" s="103" t="s">
        <v>426</v>
      </c>
      <c r="BO48" s="104">
        <v>38905</v>
      </c>
      <c r="BP48" s="104">
        <v>39135</v>
      </c>
      <c r="BQ48" s="105" t="s">
        <v>566</v>
      </c>
      <c r="BR48" s="106">
        <v>1937</v>
      </c>
      <c r="BS48" s="107" t="s">
        <v>440</v>
      </c>
      <c r="BT48" s="108" t="s">
        <v>297</v>
      </c>
      <c r="BU48" s="109" t="s">
        <v>567</v>
      </c>
      <c r="BW48" s="101"/>
      <c r="BX48" s="101"/>
      <c r="BY48" s="102">
        <v>40465</v>
      </c>
      <c r="BZ48" s="103" t="s">
        <v>427</v>
      </c>
      <c r="CA48" s="104">
        <v>39135</v>
      </c>
      <c r="CB48" s="104">
        <v>40465</v>
      </c>
      <c r="CC48" s="105" t="s">
        <v>461</v>
      </c>
      <c r="CD48" s="106">
        <v>1963</v>
      </c>
      <c r="CE48" s="107" t="s">
        <v>440</v>
      </c>
      <c r="CF48" s="108" t="s">
        <v>299</v>
      </c>
      <c r="CG48" s="109" t="s">
        <v>462</v>
      </c>
      <c r="CI48" s="101"/>
      <c r="CJ48" s="101"/>
      <c r="CK48" s="102">
        <v>41218</v>
      </c>
      <c r="CL48" s="103" t="s">
        <v>435</v>
      </c>
      <c r="CM48" s="104">
        <v>40465</v>
      </c>
      <c r="CN48" s="104">
        <v>41218</v>
      </c>
      <c r="CO48" s="105" t="s">
        <v>568</v>
      </c>
      <c r="CP48" s="106" t="s">
        <v>569</v>
      </c>
      <c r="CQ48" s="107" t="s">
        <v>440</v>
      </c>
      <c r="CR48" s="108" t="s">
        <v>297</v>
      </c>
      <c r="CS48" s="109" t="s">
        <v>570</v>
      </c>
      <c r="CT48" s="2" t="s">
        <v>292</v>
      </c>
      <c r="CU48" s="101"/>
      <c r="CV48" s="101" t="s">
        <v>571</v>
      </c>
      <c r="CW48" s="102">
        <v>41517</v>
      </c>
      <c r="CX48" s="103" t="s">
        <v>436</v>
      </c>
      <c r="CY48" s="104">
        <v>41218</v>
      </c>
      <c r="CZ48" s="104">
        <f>CW$3</f>
        <v>43034</v>
      </c>
      <c r="DA48" s="105" t="str">
        <f>IF(DH48="","",IF(ISNUMBER(SEARCH(":",DH48)),MID(DH48,FIND(":",DH48)+2,FIND("(",DH48)-FIND(":",DH48)-3),LEFT(DH48,FIND("(",DH48)-2)))</f>
        <v>Jeroen Dijsselbloem</v>
      </c>
      <c r="DB48" s="106" t="str">
        <f>IF(DH48="","",MID(DH48,FIND("(",DH48)+1,4))</f>
        <v>1966</v>
      </c>
      <c r="DC48" s="107" t="str">
        <f>IF(ISNUMBER(SEARCH("*female*",DH48)),"female",IF(ISNUMBER(SEARCH("*male*",DH48)),"male",""))</f>
        <v>male</v>
      </c>
      <c r="DD48" s="108" t="s">
        <v>299</v>
      </c>
      <c r="DE48" s="109" t="str">
        <f>IF(DA48="","",(MID(DA48,(SEARCH("^^",SUBSTITUTE(DA48," ","^^",LEN(DA48)-LEN(SUBSTITUTE(DA48," ","")))))+1,99)&amp;"_"&amp;LEFT(DA48,FIND(" ",DA48)-1)&amp;"_"&amp;DB48))</f>
        <v>Dijsselbloem_Jeroen_1966</v>
      </c>
      <c r="DF48" s="2" t="s">
        <v>292</v>
      </c>
      <c r="DG48" s="101"/>
      <c r="DH48" s="101" t="s">
        <v>573</v>
      </c>
      <c r="DI48" s="102">
        <f>IF(DM48="","",DI$3)</f>
        <v>44571</v>
      </c>
      <c r="DJ48" s="103" t="str">
        <f>IF(DM48="","",DI$1)</f>
        <v>Rutte III</v>
      </c>
      <c r="DK48" s="104">
        <f>IF(DM48="","",DI$2)</f>
        <v>43034</v>
      </c>
      <c r="DL48" s="104">
        <f>IF(DM48="","",DI$3)</f>
        <v>44571</v>
      </c>
      <c r="DM48" s="105" t="str">
        <f>IF(DT48="","",IF(ISNUMBER(SEARCH(":",DT48)),MID(DT48,FIND(":",DT48)+2,FIND("(",DT48)-FIND(":",DT48)-3),LEFT(DT48,FIND("(",DT48)-2)))</f>
        <v>Wopke Hoekstra</v>
      </c>
      <c r="DN48" s="106" t="str">
        <f>IF(DT48="","",MID(DT48,FIND("(",DT48)+1,4))</f>
        <v>1975</v>
      </c>
      <c r="DO48" s="107" t="str">
        <f>IF(ISNUMBER(SEARCH("*female*",DT48)),"female",IF(ISNUMBER(SEARCH("*male*",DT48)),"male",""))</f>
        <v>male</v>
      </c>
      <c r="DP48" s="108" t="str">
        <f>IF(DT48="","",IF(ISERROR(MID(DT48,FIND("male,",DT48)+6,(FIND(")",DT48)-(FIND("male,",DT48)+6))))=TRUE,"missing/error",MID(DT48,FIND("male,",DT48)+6,(FIND(")",DT48)-(FIND("male,",DT48)+6)))))</f>
        <v>nl_cda01</v>
      </c>
      <c r="DQ48" s="109" t="str">
        <f>IF(DM48="","",(MID(DM48,(SEARCH("^^",SUBSTITUTE(DM48," ","^^",LEN(DM48)-LEN(SUBSTITUTE(DM48," ","")))))+1,99)&amp;"_"&amp;LEFT(DM48,FIND(" ",DM48)-1)&amp;"_"&amp;DN48))</f>
        <v>Hoekstra_Wopke_1975</v>
      </c>
      <c r="DS48" s="101"/>
      <c r="DT48" s="101" t="s">
        <v>1059</v>
      </c>
      <c r="DU48" s="102">
        <f>IF(DY48="","",DU$3)</f>
        <v>44926</v>
      </c>
      <c r="DV48" s="103" t="str">
        <f>IF(DY48="","",DU$1)</f>
        <v>Rutte IV</v>
      </c>
      <c r="DW48" s="104">
        <f>IF(DY48="","",DU$2)</f>
        <v>44571</v>
      </c>
      <c r="DX48" s="104">
        <f>IF(DY48="","",DU$3)</f>
        <v>44926</v>
      </c>
      <c r="DY48" s="105" t="str">
        <f>IF(EF48="","",IF(ISNUMBER(SEARCH(":",EF48)),MID(EF48,FIND(":",EF48)+2,FIND("(",EF48)-FIND(":",EF48)-3),LEFT(EF48,FIND("(",EF48)-2)))</f>
        <v>Sigrid Kaag</v>
      </c>
      <c r="DZ48" s="106" t="str">
        <f>IF(EF48="","",MID(EF48,FIND("(",EF48)+1,4))</f>
        <v>1961</v>
      </c>
      <c r="EA48" s="107" t="str">
        <f>IF(ISNUMBER(SEARCH("*female*",EF48)),"female",IF(ISNUMBER(SEARCH("*male*",EF48)),"male",""))</f>
        <v>female</v>
      </c>
      <c r="EB48" s="108" t="str">
        <f>IF(EF48="","",IF(ISERROR(MID(EF48,FIND("male,",EF48)+6,(FIND(")",EF48)-(FIND("male,",EF48)+6))))=TRUE,"missing/error",MID(EF48,FIND("male,",EF48)+6,(FIND(")",EF48)-(FIND("male,",EF48)+6)))))</f>
        <v>nl_d6601</v>
      </c>
      <c r="EC48" s="109" t="str">
        <f>IF(DY48="","",(MID(DY48,(SEARCH("^^",SUBSTITUTE(DY48," ","^^",LEN(DY48)-LEN(SUBSTITUTE(DY48," ","")))))+1,99)&amp;"_"&amp;LEFT(DY48,FIND(" ",DY48)-1)&amp;"_"&amp;DZ48))</f>
        <v>Kaag_Sigrid_1961</v>
      </c>
      <c r="EE48" s="101"/>
      <c r="EF48" s="101" t="s">
        <v>1067</v>
      </c>
      <c r="EG48" s="102" t="str">
        <f>IF(EK48="","",EG$3)</f>
        <v/>
      </c>
      <c r="EH48" s="103" t="str">
        <f>IF(EK48="","",EG$1)</f>
        <v/>
      </c>
      <c r="EI48" s="104" t="str">
        <f>IF(EK48="","",EG$2)</f>
        <v/>
      </c>
      <c r="EJ48" s="104" t="str">
        <f>IF(EK48="","",EG$3)</f>
        <v/>
      </c>
      <c r="EK48" s="105" t="str">
        <f>IF(ER48="","",IF(ISNUMBER(SEARCH(":",ER48)),MID(ER48,FIND(":",ER48)+2,FIND("(",ER48)-FIND(":",ER48)-3),LEFT(ER48,FIND("(",ER48)-2)))</f>
        <v/>
      </c>
      <c r="EL48" s="106" t="str">
        <f>IF(ER48="","",MID(ER48,FIND("(",ER48)+1,4))</f>
        <v/>
      </c>
      <c r="EM48" s="107" t="str">
        <f>IF(ISNUMBER(SEARCH("*female*",ER48)),"female",IF(ISNUMBER(SEARCH("*male*",ER48)),"male",""))</f>
        <v/>
      </c>
      <c r="EN48" s="108" t="str">
        <f>IF(ER48="","",IF(ISERROR(MID(ER48,FIND("male,",ER48)+6,(FIND(")",ER48)-(FIND("male,",ER48)+6))))=TRUE,"missing/error",MID(ER48,FIND("male,",ER48)+6,(FIND(")",ER48)-(FIND("male,",ER48)+6)))))</f>
        <v/>
      </c>
      <c r="EO48" s="109" t="str">
        <f>IF(EK48="","",(MID(EK48,(SEARCH("^^",SUBSTITUTE(EK48," ","^^",LEN(EK48)-LEN(SUBSTITUTE(EK48," ","")))))+1,99)&amp;"_"&amp;LEFT(EK48,FIND(" ",EK48)-1)&amp;"_"&amp;EL48))</f>
        <v/>
      </c>
      <c r="EQ48" s="101"/>
      <c r="ER48" s="101"/>
      <c r="ES48" s="102" t="str">
        <f>IF(EW48="","",ES$3)</f>
        <v/>
      </c>
      <c r="ET48" s="103" t="str">
        <f>IF(EW48="","",ES$1)</f>
        <v/>
      </c>
      <c r="EU48" s="104" t="str">
        <f>IF(EW48="","",ES$2)</f>
        <v/>
      </c>
      <c r="EV48" s="104" t="str">
        <f>IF(EW48="","",ES$3)</f>
        <v/>
      </c>
      <c r="EW48" s="105" t="str">
        <f>IF(FD48="","",IF(ISNUMBER(SEARCH(":",FD48)),MID(FD48,FIND(":",FD48)+2,FIND("(",FD48)-FIND(":",FD48)-3),LEFT(FD48,FIND("(",FD48)-2)))</f>
        <v/>
      </c>
      <c r="EX48" s="106" t="str">
        <f>IF(FD48="","",MID(FD48,FIND("(",FD48)+1,4))</f>
        <v/>
      </c>
      <c r="EY48" s="107" t="str">
        <f>IF(ISNUMBER(SEARCH("*female*",FD48)),"female",IF(ISNUMBER(SEARCH("*male*",FD48)),"male",""))</f>
        <v/>
      </c>
      <c r="EZ48" s="108" t="str">
        <f>IF(FD48="","",IF(ISERROR(MID(FD48,FIND("male,",FD48)+6,(FIND(")",FD48)-(FIND("male,",FD48)+6))))=TRUE,"missing/error",MID(FD48,FIND("male,",FD48)+6,(FIND(")",FD48)-(FIND("male,",FD48)+6)))))</f>
        <v/>
      </c>
      <c r="FA48" s="109" t="str">
        <f>IF(EW48="","",(MID(EW48,(SEARCH("^^",SUBSTITUTE(EW48," ","^^",LEN(EW48)-LEN(SUBSTITUTE(EW48," ","")))))+1,99)&amp;"_"&amp;LEFT(EW48,FIND(" ",EW48)-1)&amp;"_"&amp;EX48))</f>
        <v/>
      </c>
      <c r="FC48" s="101"/>
      <c r="FD48" s="101"/>
      <c r="FE48" s="102" t="str">
        <f>IF(FI48="","",FE$3)</f>
        <v/>
      </c>
      <c r="FF48" s="103" t="str">
        <f>IF(FI48="","",FE$1)</f>
        <v/>
      </c>
      <c r="FG48" s="104" t="str">
        <f>IF(FI48="","",FE$2)</f>
        <v/>
      </c>
      <c r="FH48" s="104" t="str">
        <f>IF(FI48="","",FE$3)</f>
        <v/>
      </c>
      <c r="FI48" s="105" t="str">
        <f>IF(FP48="","",IF(ISNUMBER(SEARCH(":",FP48)),MID(FP48,FIND(":",FP48)+2,FIND("(",FP48)-FIND(":",FP48)-3),LEFT(FP48,FIND("(",FP48)-2)))</f>
        <v/>
      </c>
      <c r="FJ48" s="106" t="str">
        <f>IF(FP48="","",MID(FP48,FIND("(",FP48)+1,4))</f>
        <v/>
      </c>
      <c r="FK48" s="107" t="str">
        <f>IF(ISNUMBER(SEARCH("*female*",FP48)),"female",IF(ISNUMBER(SEARCH("*male*",FP48)),"male",""))</f>
        <v/>
      </c>
      <c r="FL48" s="108" t="str">
        <f>IF(FP48="","",IF(ISERROR(MID(FP48,FIND("male,",FP48)+6,(FIND(")",FP48)-(FIND("male,",FP48)+6))))=TRUE,"missing/error",MID(FP48,FIND("male,",FP48)+6,(FIND(")",FP48)-(FIND("male,",FP48)+6)))))</f>
        <v/>
      </c>
      <c r="FM48" s="109" t="str">
        <f>IF(FI48="","",(MID(FI48,(SEARCH("^^",SUBSTITUTE(FI48," ","^^",LEN(FI48)-LEN(SUBSTITUTE(FI48," ","")))))+1,99)&amp;"_"&amp;LEFT(FI48,FIND(" ",FI48)-1)&amp;"_"&amp;FJ48))</f>
        <v/>
      </c>
      <c r="FO48" s="101"/>
      <c r="FP48" s="101"/>
      <c r="FQ48" s="102" t="str">
        <f>IF(FU48="","",#REF!)</f>
        <v/>
      </c>
      <c r="FR48" s="103" t="str">
        <f>IF(FU48="","",FQ$1)</f>
        <v/>
      </c>
      <c r="FS48" s="104" t="str">
        <f>IF(FU48="","",FQ$2)</f>
        <v/>
      </c>
      <c r="FT48" s="104" t="str">
        <f>IF(FU48="","",FQ$3)</f>
        <v/>
      </c>
      <c r="FU48" s="105" t="str">
        <f>IF(GB48="","",IF(ISNUMBER(SEARCH(":",GB48)),MID(GB48,FIND(":",GB48)+2,FIND("(",GB48)-FIND(":",GB48)-3),LEFT(GB48,FIND("(",GB48)-2)))</f>
        <v/>
      </c>
      <c r="FV48" s="106" t="str">
        <f>IF(GB48="","",MID(GB48,FIND("(",GB48)+1,4))</f>
        <v/>
      </c>
      <c r="FW48" s="107" t="str">
        <f>IF(ISNUMBER(SEARCH("*female*",GB48)),"female",IF(ISNUMBER(SEARCH("*male*",GB48)),"male",""))</f>
        <v/>
      </c>
      <c r="FX48" s="108" t="str">
        <f>IF(GB48="","",IF(ISERROR(MID(GB48,FIND("male,",GB48)+6,(FIND(")",GB48)-(FIND("male,",GB48)+6))))=TRUE,"missing/error",MID(GB48,FIND("male,",GB48)+6,(FIND(")",GB48)-(FIND("male,",GB48)+6)))))</f>
        <v/>
      </c>
      <c r="FY48" s="109" t="str">
        <f>IF(FU48="","",(MID(FU48,(SEARCH("^^",SUBSTITUTE(FU48," ","^^",LEN(FU48)-LEN(SUBSTITUTE(FU48," ","")))))+1,99)&amp;"_"&amp;LEFT(FU48,FIND(" ",FU48)-1)&amp;"_"&amp;FV48))</f>
        <v/>
      </c>
      <c r="GA48" s="101"/>
      <c r="GB48" s="101"/>
      <c r="GC48" s="102" t="str">
        <f>IF(GG48="","",GC$3)</f>
        <v/>
      </c>
      <c r="GD48" s="103" t="str">
        <f>IF(GG48="","",GC$1)</f>
        <v/>
      </c>
      <c r="GE48" s="104" t="str">
        <f>IF(GG48="","",GC$2)</f>
        <v/>
      </c>
      <c r="GF48" s="104" t="str">
        <f>IF(GG48="","",GC$3)</f>
        <v/>
      </c>
      <c r="GG48" s="105" t="str">
        <f>IF(GN48="","",IF(ISNUMBER(SEARCH(":",GN48)),MID(GN48,FIND(":",GN48)+2,FIND("(",GN48)-FIND(":",GN48)-3),LEFT(GN48,FIND("(",GN48)-2)))</f>
        <v/>
      </c>
      <c r="GH48" s="106" t="str">
        <f>IF(GN48="","",MID(GN48,FIND("(",GN48)+1,4))</f>
        <v/>
      </c>
      <c r="GI48" s="107" t="str">
        <f>IF(ISNUMBER(SEARCH("*female*",GN48)),"female",IF(ISNUMBER(SEARCH("*male*",GN48)),"male",""))</f>
        <v/>
      </c>
      <c r="GJ48" s="108" t="str">
        <f>IF(GN48="","",IF(ISERROR(MID(GN48,FIND("male,",GN48)+6,(FIND(")",GN48)-(FIND("male,",GN48)+6))))=TRUE,"missing/error",MID(GN48,FIND("male,",GN48)+6,(FIND(")",GN48)-(FIND("male,",GN48)+6)))))</f>
        <v/>
      </c>
      <c r="GK48" s="109" t="str">
        <f>IF(GG48="","",(MID(GG48,(SEARCH("^^",SUBSTITUTE(GG48," ","^^",LEN(GG48)-LEN(SUBSTITUTE(GG48," ","")))))+1,99)&amp;"_"&amp;LEFT(GG48,FIND(" ",GG48)-1)&amp;"_"&amp;GH48))</f>
        <v/>
      </c>
      <c r="GM48" s="101"/>
      <c r="GN48" s="101" t="s">
        <v>292</v>
      </c>
      <c r="GO48" s="102" t="str">
        <f>IF(GS48="","",GO$3)</f>
        <v/>
      </c>
      <c r="GP48" s="103" t="str">
        <f>IF(GS48="","",GO$1)</f>
        <v/>
      </c>
      <c r="GQ48" s="104" t="str">
        <f>IF(GS48="","",GO$2)</f>
        <v/>
      </c>
      <c r="GR48" s="104" t="str">
        <f>IF(GS48="","",GO$3)</f>
        <v/>
      </c>
      <c r="GS48" s="105" t="str">
        <f>IF(GZ48="","",IF(ISNUMBER(SEARCH(":",GZ48)),MID(GZ48,FIND(":",GZ48)+2,FIND("(",GZ48)-FIND(":",GZ48)-3),LEFT(GZ48,FIND("(",GZ48)-2)))</f>
        <v/>
      </c>
      <c r="GT48" s="106" t="str">
        <f>IF(GZ48="","",MID(GZ48,FIND("(",GZ48)+1,4))</f>
        <v/>
      </c>
      <c r="GU48" s="107" t="str">
        <f>IF(ISNUMBER(SEARCH("*female*",GZ48)),"female",IF(ISNUMBER(SEARCH("*male*",GZ48)),"male",""))</f>
        <v/>
      </c>
      <c r="GV48" s="108" t="str">
        <f>IF(GZ48="","",IF(ISERROR(MID(GZ48,FIND("male,",GZ48)+6,(FIND(")",GZ48)-(FIND("male,",GZ48)+6))))=TRUE,"missing/error",MID(GZ48,FIND("male,",GZ48)+6,(FIND(")",GZ48)-(FIND("male,",GZ48)+6)))))</f>
        <v/>
      </c>
      <c r="GW48" s="109" t="str">
        <f>IF(GS48="","",(MID(GS48,(SEARCH("^^",SUBSTITUTE(GS48," ","^^",LEN(GS48)-LEN(SUBSTITUTE(GS48," ","")))))+1,99)&amp;"_"&amp;LEFT(GS48,FIND(" ",GS48)-1)&amp;"_"&amp;GT48))</f>
        <v/>
      </c>
      <c r="GY48" s="101"/>
      <c r="GZ48" s="101"/>
      <c r="HA48" s="102" t="str">
        <f>IF(HE48="","",HA$3)</f>
        <v/>
      </c>
      <c r="HB48" s="103" t="str">
        <f>IF(HE48="","",HA$1)</f>
        <v/>
      </c>
      <c r="HC48" s="104" t="str">
        <f>IF(HE48="","",HA$2)</f>
        <v/>
      </c>
      <c r="HD48" s="104" t="str">
        <f>IF(HE48="","",HA$3)</f>
        <v/>
      </c>
      <c r="HE48" s="105" t="str">
        <f>IF(HL48="","",IF(ISNUMBER(SEARCH(":",HL48)),MID(HL48,FIND(":",HL48)+2,FIND("(",HL48)-FIND(":",HL48)-3),LEFT(HL48,FIND("(",HL48)-2)))</f>
        <v/>
      </c>
      <c r="HF48" s="106" t="str">
        <f>IF(HL48="","",MID(HL48,FIND("(",HL48)+1,4))</f>
        <v/>
      </c>
      <c r="HG48" s="107" t="str">
        <f>IF(ISNUMBER(SEARCH("*female*",HL48)),"female",IF(ISNUMBER(SEARCH("*male*",HL48)),"male",""))</f>
        <v/>
      </c>
      <c r="HH48" s="108" t="str">
        <f>IF(HL48="","",IF(ISERROR(MID(HL48,FIND("male,",HL48)+6,(FIND(")",HL48)-(FIND("male,",HL48)+6))))=TRUE,"missing/error",MID(HL48,FIND("male,",HL48)+6,(FIND(")",HL48)-(FIND("male,",HL48)+6)))))</f>
        <v/>
      </c>
      <c r="HI48" s="109" t="str">
        <f>IF(HE48="","",(MID(HE48,(SEARCH("^^",SUBSTITUTE(HE48," ","^^",LEN(HE48)-LEN(SUBSTITUTE(HE48," ","")))))+1,99)&amp;"_"&amp;LEFT(HE48,FIND(" ",HE48)-1)&amp;"_"&amp;HF48))</f>
        <v/>
      </c>
      <c r="HK48" s="101"/>
      <c r="HL48" s="101" t="s">
        <v>292</v>
      </c>
      <c r="HM48" s="102" t="str">
        <f>IF(HQ48="","",HM$3)</f>
        <v/>
      </c>
      <c r="HN48" s="103" t="str">
        <f>IF(HQ48="","",HM$1)</f>
        <v/>
      </c>
      <c r="HO48" s="104" t="str">
        <f>IF(HQ48="","",HM$2)</f>
        <v/>
      </c>
      <c r="HP48" s="104" t="str">
        <f>IF(HQ48="","",HM$3)</f>
        <v/>
      </c>
      <c r="HQ48" s="105" t="str">
        <f>IF(HX48="","",IF(ISNUMBER(SEARCH(":",HX48)),MID(HX48,FIND(":",HX48)+2,FIND("(",HX48)-FIND(":",HX48)-3),LEFT(HX48,FIND("(",HX48)-2)))</f>
        <v/>
      </c>
      <c r="HR48" s="106" t="str">
        <f>IF(HX48="","",MID(HX48,FIND("(",HX48)+1,4))</f>
        <v/>
      </c>
      <c r="HS48" s="107" t="str">
        <f>IF(ISNUMBER(SEARCH("*female*",HX48)),"female",IF(ISNUMBER(SEARCH("*male*",HX48)),"male",""))</f>
        <v/>
      </c>
      <c r="HT48" s="108" t="str">
        <f>IF(HX48="","",IF(ISERROR(MID(HX48,FIND("male,",HX48)+6,(FIND(")",HX48)-(FIND("male,",HX48)+6))))=TRUE,"missing/error",MID(HX48,FIND("male,",HX48)+6,(FIND(")",HX48)-(FIND("male,",HX48)+6)))))</f>
        <v/>
      </c>
      <c r="HU48" s="109" t="str">
        <f>IF(HQ48="","",(MID(HQ48,(SEARCH("^^",SUBSTITUTE(HQ48," ","^^",LEN(HQ48)-LEN(SUBSTITUTE(HQ48," ","")))))+1,99)&amp;"_"&amp;LEFT(HQ48,FIND(" ",HQ48)-1)&amp;"_"&amp;HR48))</f>
        <v/>
      </c>
      <c r="HW48" s="101"/>
      <c r="HX48" s="101"/>
      <c r="HY48" s="102" t="str">
        <f>IF(IC48="","",HY$3)</f>
        <v/>
      </c>
      <c r="HZ48" s="103" t="str">
        <f>IF(IC48="","",HY$1)</f>
        <v/>
      </c>
      <c r="IA48" s="104" t="str">
        <f>IF(IC48="","",HY$2)</f>
        <v/>
      </c>
      <c r="IB48" s="104" t="str">
        <f>IF(IC48="","",HY$3)</f>
        <v/>
      </c>
      <c r="IC48" s="105" t="str">
        <f>IF(IJ48="","",IF(ISNUMBER(SEARCH(":",IJ48)),MID(IJ48,FIND(":",IJ48)+2,FIND("(",IJ48)-FIND(":",IJ48)-3),LEFT(IJ48,FIND("(",IJ48)-2)))</f>
        <v/>
      </c>
      <c r="ID48" s="106" t="str">
        <f>IF(IJ48="","",MID(IJ48,FIND("(",IJ48)+1,4))</f>
        <v/>
      </c>
      <c r="IE48" s="107" t="str">
        <f>IF(ISNUMBER(SEARCH("*female*",IJ48)),"female",IF(ISNUMBER(SEARCH("*male*",IJ48)),"male",""))</f>
        <v/>
      </c>
      <c r="IF48" s="108" t="str">
        <f>IF(IJ48="","",IF(ISERROR(MID(IJ48,FIND("male,",IJ48)+6,(FIND(")",IJ48)-(FIND("male,",IJ48)+6))))=TRUE,"missing/error",MID(IJ48,FIND("male,",IJ48)+6,(FIND(")",IJ48)-(FIND("male,",IJ48)+6)))))</f>
        <v/>
      </c>
      <c r="IG48" s="109" t="str">
        <f>IF(IC48="","",(MID(IC48,(SEARCH("^^",SUBSTITUTE(IC48," ","^^",LEN(IC48)-LEN(SUBSTITUTE(IC48," ","")))))+1,99)&amp;"_"&amp;LEFT(IC48,FIND(" ",IC48)-1)&amp;"_"&amp;ID48))</f>
        <v/>
      </c>
      <c r="II48" s="101"/>
      <c r="IJ48" s="101"/>
      <c r="IK48" s="102" t="str">
        <f>IF(IO48="","",IK$3)</f>
        <v/>
      </c>
      <c r="IL48" s="103" t="str">
        <f>IF(IO48="","",IK$1)</f>
        <v/>
      </c>
      <c r="IM48" s="104" t="str">
        <f>IF(IO48="","",IK$2)</f>
        <v/>
      </c>
      <c r="IN48" s="104" t="str">
        <f>IF(IO48="","",IK$3)</f>
        <v/>
      </c>
      <c r="IO48" s="105" t="str">
        <f>IF(IV48="","",IF(ISNUMBER(SEARCH(":",IV48)),MID(IV48,FIND(":",IV48)+2,FIND("(",IV48)-FIND(":",IV48)-3),LEFT(IV48,FIND("(",IV48)-2)))</f>
        <v/>
      </c>
      <c r="IP48" s="106" t="str">
        <f>IF(IV48="","",MID(IV48,FIND("(",IV48)+1,4))</f>
        <v/>
      </c>
      <c r="IQ48" s="107" t="str">
        <f>IF(ISNUMBER(SEARCH("*female*",IV48)),"female",IF(ISNUMBER(SEARCH("*male*",IV48)),"male",""))</f>
        <v/>
      </c>
      <c r="IR48" s="108" t="str">
        <f>IF(IV48="","",IF(ISERROR(MID(IV48,FIND("male,",IV48)+6,(FIND(")",IV48)-(FIND("male,",IV48)+6))))=TRUE,"missing/error",MID(IV48,FIND("male,",IV48)+6,(FIND(")",IV48)-(FIND("male,",IV48)+6)))))</f>
        <v/>
      </c>
      <c r="IS48" s="109" t="str">
        <f>IF(IO48="","",(MID(IO48,(SEARCH("^^",SUBSTITUTE(IO48," ","^^",LEN(IO48)-LEN(SUBSTITUTE(IO48," ","")))))+1,99)&amp;"_"&amp;LEFT(IO48,FIND(" ",IO48)-1)&amp;"_"&amp;IP48))</f>
        <v/>
      </c>
      <c r="IU48" s="101"/>
      <c r="IV48" s="101"/>
      <c r="IW48" s="102" t="str">
        <f>IF(JA48="","",IW$3)</f>
        <v/>
      </c>
      <c r="IX48" s="103" t="str">
        <f>IF(JA48="","",IW$1)</f>
        <v/>
      </c>
      <c r="IY48" s="104" t="str">
        <f>IF(JA48="","",IW$2)</f>
        <v/>
      </c>
      <c r="IZ48" s="104" t="str">
        <f>IF(JA48="","",IW$3)</f>
        <v/>
      </c>
      <c r="JA48" s="105" t="str">
        <f>IF(JH48="","",IF(ISNUMBER(SEARCH(":",JH48)),MID(JH48,FIND(":",JH48)+2,FIND("(",JH48)-FIND(":",JH48)-3),LEFT(JH48,FIND("(",JH48)-2)))</f>
        <v/>
      </c>
      <c r="JB48" s="106" t="str">
        <f>IF(JH48="","",MID(JH48,FIND("(",JH48)+1,4))</f>
        <v/>
      </c>
      <c r="JC48" s="107" t="str">
        <f>IF(ISNUMBER(SEARCH("*female*",JH48)),"female",IF(ISNUMBER(SEARCH("*male*",JH48)),"male",""))</f>
        <v/>
      </c>
      <c r="JD48" s="108" t="str">
        <f>IF(JH48="","",IF(ISERROR(MID(JH48,FIND("male,",JH48)+6,(FIND(")",JH48)-(FIND("male,",JH48)+6))))=TRUE,"missing/error",MID(JH48,FIND("male,",JH48)+6,(FIND(")",JH48)-(FIND("male,",JH48)+6)))))</f>
        <v/>
      </c>
      <c r="JE48" s="109" t="str">
        <f>IF(JA48="","",(MID(JA48,(SEARCH("^^",SUBSTITUTE(JA48," ","^^",LEN(JA48)-LEN(SUBSTITUTE(JA48," ","")))))+1,99)&amp;"_"&amp;LEFT(JA48,FIND(" ",JA48)-1)&amp;"_"&amp;JB48))</f>
        <v/>
      </c>
      <c r="JG48" s="101"/>
      <c r="JH48" s="101"/>
      <c r="JI48" s="102" t="str">
        <f>IF(JM48="","",JI$3)</f>
        <v/>
      </c>
      <c r="JJ48" s="103" t="str">
        <f>IF(JM48="","",JI$1)</f>
        <v/>
      </c>
      <c r="JK48" s="104" t="str">
        <f>IF(JM48="","",JI$2)</f>
        <v/>
      </c>
      <c r="JL48" s="104" t="str">
        <f>IF(JM48="","",JI$3)</f>
        <v/>
      </c>
      <c r="JM48" s="105" t="str">
        <f>IF(JT48="","",IF(ISNUMBER(SEARCH(":",JT48)),MID(JT48,FIND(":",JT48)+2,FIND("(",JT48)-FIND(":",JT48)-3),LEFT(JT48,FIND("(",JT48)-2)))</f>
        <v/>
      </c>
      <c r="JN48" s="106" t="str">
        <f>IF(JT48="","",MID(JT48,FIND("(",JT48)+1,4))</f>
        <v/>
      </c>
      <c r="JO48" s="107" t="str">
        <f>IF(ISNUMBER(SEARCH("*female*",JT48)),"female",IF(ISNUMBER(SEARCH("*male*",JT48)),"male",""))</f>
        <v/>
      </c>
      <c r="JP48" s="108" t="str">
        <f>IF(JT48="","",IF(ISERROR(MID(JT48,FIND("male,",JT48)+6,(FIND(")",JT48)-(FIND("male,",JT48)+6))))=TRUE,"missing/error",MID(JT48,FIND("male,",JT48)+6,(FIND(")",JT48)-(FIND("male,",JT48)+6)))))</f>
        <v/>
      </c>
      <c r="JQ48" s="109" t="str">
        <f>IF(JM48="","",(MID(JM48,(SEARCH("^^",SUBSTITUTE(JM48," ","^^",LEN(JM48)-LEN(SUBSTITUTE(JM48," ","")))))+1,99)&amp;"_"&amp;LEFT(JM48,FIND(" ",JM48)-1)&amp;"_"&amp;JN48))</f>
        <v/>
      </c>
      <c r="JS48" s="101"/>
      <c r="JT48" s="101"/>
      <c r="JU48" s="102" t="str">
        <f>IF(JY48="","",JU$3)</f>
        <v/>
      </c>
      <c r="JV48" s="103" t="str">
        <f>IF(JY48="","",JU$1)</f>
        <v/>
      </c>
      <c r="JW48" s="104" t="str">
        <f>IF(JY48="","",JU$2)</f>
        <v/>
      </c>
      <c r="JX48" s="104" t="str">
        <f>IF(JY48="","",JU$3)</f>
        <v/>
      </c>
      <c r="JY48" s="105" t="str">
        <f>IF(KF48="","",IF(ISNUMBER(SEARCH(":",KF48)),MID(KF48,FIND(":",KF48)+2,FIND("(",KF48)-FIND(":",KF48)-3),LEFT(KF48,FIND("(",KF48)-2)))</f>
        <v/>
      </c>
      <c r="JZ48" s="106" t="str">
        <f>IF(KF48="","",MID(KF48,FIND("(",KF48)+1,4))</f>
        <v/>
      </c>
      <c r="KA48" s="107" t="str">
        <f>IF(ISNUMBER(SEARCH("*female*",KF48)),"female",IF(ISNUMBER(SEARCH("*male*",KF48)),"male",""))</f>
        <v/>
      </c>
      <c r="KB48" s="108" t="str">
        <f>IF(KF48="","",IF(ISERROR(MID(KF48,FIND("male,",KF48)+6,(FIND(")",KF48)-(FIND("male,",KF48)+6))))=TRUE,"missing/error",MID(KF48,FIND("male,",KF48)+6,(FIND(")",KF48)-(FIND("male,",KF48)+6)))))</f>
        <v/>
      </c>
      <c r="KC48" s="109" t="str">
        <f>IF(JY48="","",(MID(JY48,(SEARCH("^^",SUBSTITUTE(JY48," ","^^",LEN(JY48)-LEN(SUBSTITUTE(JY48," ","")))))+1,99)&amp;"_"&amp;LEFT(JY48,FIND(" ",JY48)-1)&amp;"_"&amp;JZ48))</f>
        <v/>
      </c>
      <c r="KE48" s="101"/>
      <c r="KF48" s="101"/>
    </row>
    <row r="49" spans="1:292" ht="13.5" customHeight="1">
      <c r="A49" s="20"/>
      <c r="B49" s="101" t="s">
        <v>574</v>
      </c>
      <c r="C49" s="2" t="s">
        <v>575</v>
      </c>
      <c r="D49" s="154"/>
      <c r="E49" s="102">
        <v>33239</v>
      </c>
      <c r="F49" s="103" t="s">
        <v>421</v>
      </c>
      <c r="G49" s="104">
        <v>32819</v>
      </c>
      <c r="H49" s="104">
        <v>33972</v>
      </c>
      <c r="I49" s="105" t="s">
        <v>576</v>
      </c>
      <c r="J49" s="106">
        <v>1936</v>
      </c>
      <c r="K49" s="107" t="s">
        <v>440</v>
      </c>
      <c r="L49" s="108" t="s">
        <v>297</v>
      </c>
      <c r="M49" s="109" t="s">
        <v>577</v>
      </c>
      <c r="O49" s="101" t="s">
        <v>474</v>
      </c>
      <c r="P49" s="154"/>
      <c r="Q49" s="102">
        <v>34699</v>
      </c>
      <c r="R49" s="103" t="s">
        <v>422</v>
      </c>
      <c r="S49" s="104">
        <v>34568</v>
      </c>
      <c r="T49" s="104">
        <v>36010</v>
      </c>
      <c r="U49" s="105" t="s">
        <v>468</v>
      </c>
      <c r="V49" s="106">
        <v>1931</v>
      </c>
      <c r="W49" s="107" t="s">
        <v>440</v>
      </c>
      <c r="X49" s="108" t="s">
        <v>304</v>
      </c>
      <c r="Y49" s="109" t="s">
        <v>469</v>
      </c>
      <c r="AA49" s="101"/>
      <c r="AB49" s="101"/>
      <c r="AC49" s="102">
        <v>36160</v>
      </c>
      <c r="AD49" s="103" t="s">
        <v>423</v>
      </c>
      <c r="AE49" s="104">
        <v>36010</v>
      </c>
      <c r="AF49" s="104">
        <v>37459</v>
      </c>
      <c r="AG49" s="105" t="s">
        <v>487</v>
      </c>
      <c r="AH49" s="106">
        <v>1947</v>
      </c>
      <c r="AI49" s="107" t="s">
        <v>440</v>
      </c>
      <c r="AJ49" s="108" t="s">
        <v>301</v>
      </c>
      <c r="AK49" s="109" t="s">
        <v>488</v>
      </c>
      <c r="AM49" s="101"/>
      <c r="AN49" s="101"/>
      <c r="AO49" s="102">
        <v>37622</v>
      </c>
      <c r="AP49" s="103" t="s">
        <v>424</v>
      </c>
      <c r="AQ49" s="104">
        <v>37459</v>
      </c>
      <c r="AR49" s="104" t="s">
        <v>428</v>
      </c>
      <c r="AS49" s="105" t="s">
        <v>578</v>
      </c>
      <c r="AT49" s="106">
        <v>1948</v>
      </c>
      <c r="AU49" s="107" t="s">
        <v>440</v>
      </c>
      <c r="AV49" s="108" t="s">
        <v>297</v>
      </c>
      <c r="AW49" s="109" t="s">
        <v>579</v>
      </c>
      <c r="AY49" s="101"/>
      <c r="AZ49" s="101"/>
      <c r="BA49" s="102">
        <v>37987</v>
      </c>
      <c r="BB49" s="103" t="s">
        <v>425</v>
      </c>
      <c r="BC49" s="104">
        <v>37768</v>
      </c>
      <c r="BD49" s="104">
        <v>37958</v>
      </c>
      <c r="BE49" s="105" t="s">
        <v>578</v>
      </c>
      <c r="BF49" s="106">
        <v>1948</v>
      </c>
      <c r="BG49" s="107" t="s">
        <v>440</v>
      </c>
      <c r="BH49" s="108" t="s">
        <v>297</v>
      </c>
      <c r="BI49" s="109" t="s">
        <v>579</v>
      </c>
      <c r="BK49" s="101" t="s">
        <v>580</v>
      </c>
      <c r="BL49" s="101"/>
      <c r="BM49" s="102" t="s">
        <v>292</v>
      </c>
      <c r="BN49" s="103" t="s">
        <v>292</v>
      </c>
      <c r="BO49" s="104"/>
      <c r="BP49" s="104" t="s">
        <v>292</v>
      </c>
      <c r="BQ49" s="105"/>
      <c r="BR49" s="106"/>
      <c r="BS49" s="107"/>
      <c r="BT49" s="108"/>
      <c r="BU49" s="109" t="s">
        <v>292</v>
      </c>
      <c r="BW49" s="101"/>
      <c r="BX49" s="101"/>
      <c r="BY49" s="102">
        <v>40465</v>
      </c>
      <c r="BZ49" s="103" t="s">
        <v>427</v>
      </c>
      <c r="CA49" s="104">
        <v>39135</v>
      </c>
      <c r="CB49" s="104">
        <v>40465</v>
      </c>
      <c r="CC49" s="105" t="s">
        <v>463</v>
      </c>
      <c r="CD49" s="106">
        <v>1956</v>
      </c>
      <c r="CE49" s="107" t="s">
        <v>440</v>
      </c>
      <c r="CF49" s="108" t="s">
        <v>297</v>
      </c>
      <c r="CG49" s="109" t="s">
        <v>465</v>
      </c>
      <c r="CI49" s="101"/>
      <c r="CJ49" s="101"/>
      <c r="CK49" s="102">
        <v>41218</v>
      </c>
      <c r="CL49" s="103" t="s">
        <v>435</v>
      </c>
      <c r="CM49" s="104">
        <v>40465</v>
      </c>
      <c r="CN49" s="104">
        <v>41218</v>
      </c>
      <c r="CO49" s="105" t="s">
        <v>581</v>
      </c>
      <c r="CP49" s="106" t="s">
        <v>582</v>
      </c>
      <c r="CQ49" s="107" t="s">
        <v>440</v>
      </c>
      <c r="CR49" s="108" t="s">
        <v>301</v>
      </c>
      <c r="CS49" s="109" t="s">
        <v>583</v>
      </c>
      <c r="CT49" s="2" t="s">
        <v>292</v>
      </c>
      <c r="CU49" s="101"/>
      <c r="CV49" s="101" t="s">
        <v>584</v>
      </c>
      <c r="CW49" s="102">
        <v>41517</v>
      </c>
      <c r="CX49" s="103" t="s">
        <v>436</v>
      </c>
      <c r="CY49" s="104">
        <v>41218</v>
      </c>
      <c r="CZ49" s="104">
        <v>41929</v>
      </c>
      <c r="DA49" s="105" t="str">
        <f>IF(DH49="","",IF(ISNUMBER(SEARCH(":",DH49)),MID(DH49,FIND(":",DH49)+2,FIND("(",DH49)-FIND(":",DH49)-3),LEFT(DH49,FIND("(",DH49)-2)))</f>
        <v>Frans Timmermans</v>
      </c>
      <c r="DB49" s="106" t="str">
        <f>IF(DH49="","",MID(DH49,FIND("(",DH49)+1,4))</f>
        <v>1961</v>
      </c>
      <c r="DC49" s="107" t="str">
        <f>IF(ISNUMBER(SEARCH("*female*",DH49)),"female",IF(ISNUMBER(SEARCH("*male*",DH49)),"male",""))</f>
        <v>male</v>
      </c>
      <c r="DD49" s="108" t="s">
        <v>299</v>
      </c>
      <c r="DE49" s="109" t="str">
        <f>IF(DA49="","",(MID(DA49,(SEARCH("^^",SUBSTITUTE(DA49," ","^^",LEN(DA49)-LEN(SUBSTITUTE(DA49," ","")))))+1,99)&amp;"_"&amp;LEFT(DA49,FIND(" ",DA49)-1)&amp;"_"&amp;DB49))</f>
        <v>Timmermans_Frans_1961</v>
      </c>
      <c r="DF49" s="2" t="s">
        <v>292</v>
      </c>
      <c r="DG49" s="101"/>
      <c r="DH49" s="101" t="s">
        <v>585</v>
      </c>
      <c r="DI49" s="102">
        <f>IF(DM49="","",DI$3)</f>
        <v>44571</v>
      </c>
      <c r="DJ49" s="103" t="str">
        <f>IF(DM49="","",DI$1)</f>
        <v>Rutte III</v>
      </c>
      <c r="DK49" s="104">
        <f>IF(DM49="","",DI$2)</f>
        <v>43034</v>
      </c>
      <c r="DL49" s="104">
        <v>43144</v>
      </c>
      <c r="DM49" s="105" t="str">
        <f>IF(DT49="","",IF(ISNUMBER(SEARCH(":",DT49)),MID(DT49,FIND(":",DT49)+2,FIND("(",DT49)-FIND(":",DT49)-3),LEFT(DT49,FIND("(",DT49)-2)))</f>
        <v>Halbe Zijlstra</v>
      </c>
      <c r="DN49" s="106" t="str">
        <f>IF(DT49="","",MID(DT49,FIND("(",DT49)+1,4))</f>
        <v>1969</v>
      </c>
      <c r="DO49" s="107" t="str">
        <f>IF(ISNUMBER(SEARCH("*female*",DT49)),"female",IF(ISNUMBER(SEARCH("*male*",DT49)),"male",""))</f>
        <v>male</v>
      </c>
      <c r="DP49" s="108" t="str">
        <f>IF(DT49="","",IF(ISERROR(MID(DT49,FIND("male,",DT49)+6,(FIND(")",DT49)-(FIND("male,",DT49)+6))))=TRUE,"missing/error",MID(DT49,FIND("male,",DT49)+6,(FIND(")",DT49)-(FIND("male,",DT49)+6)))))</f>
        <v>nl_vvd01</v>
      </c>
      <c r="DQ49" s="109" t="str">
        <f>IF(DM49="","",(MID(DM49,(SEARCH("^^",SUBSTITUTE(DM49," ","^^",LEN(DM49)-LEN(SUBSTITUTE(DM49," ","")))))+1,99)&amp;"_"&amp;LEFT(DM49,FIND(" ",DM49)-1)&amp;"_"&amp;DN49))</f>
        <v>Zijlstra_Halbe_1969</v>
      </c>
      <c r="DS49" s="101" t="s">
        <v>474</v>
      </c>
      <c r="DT49" s="101" t="s">
        <v>1056</v>
      </c>
      <c r="DU49" s="102">
        <f>IF(DY49="","",DU$3)</f>
        <v>44926</v>
      </c>
      <c r="DV49" s="103" t="str">
        <f>IF(DY49="","",DU$1)</f>
        <v>Rutte IV</v>
      </c>
      <c r="DW49" s="104">
        <f>IF(DY49="","",DU$2)</f>
        <v>44571</v>
      </c>
      <c r="DX49" s="104">
        <f>IF(DY49="","",DU$3)</f>
        <v>44926</v>
      </c>
      <c r="DY49" s="105" t="str">
        <f>IF(EF49="","",IF(ISNUMBER(SEARCH(":",EF49)),MID(EF49,FIND(":",EF49)+2,FIND("(",EF49)-FIND(":",EF49)-3),LEFT(EF49,FIND("(",EF49)-2)))</f>
        <v>Wopke Hoekstra</v>
      </c>
      <c r="DZ49" s="106" t="str">
        <f>IF(EF49="","",MID(EF49,FIND("(",EF49)+1,4))</f>
        <v>1975</v>
      </c>
      <c r="EA49" s="107" t="str">
        <f>IF(ISNUMBER(SEARCH("*female*",EF49)),"female",IF(ISNUMBER(SEARCH("*male*",EF49)),"male",""))</f>
        <v>male</v>
      </c>
      <c r="EB49" s="108" t="str">
        <f>IF(EF49="","",IF(ISERROR(MID(EF49,FIND("male,",EF49)+6,(FIND(")",EF49)-(FIND("male,",EF49)+6))))=TRUE,"missing/error",MID(EF49,FIND("male,",EF49)+6,(FIND(")",EF49)-(FIND("male,",EF49)+6)))))</f>
        <v>nl_cda01</v>
      </c>
      <c r="EC49" s="109" t="str">
        <f>IF(DY49="","",(MID(DY49,(SEARCH("^^",SUBSTITUTE(DY49," ","^^",LEN(DY49)-LEN(SUBSTITUTE(DY49," ","")))))+1,99)&amp;"_"&amp;LEFT(DY49,FIND(" ",DY49)-1)&amp;"_"&amp;DZ49))</f>
        <v>Hoekstra_Wopke_1975</v>
      </c>
      <c r="EE49" s="101"/>
      <c r="EF49" s="101" t="s">
        <v>1059</v>
      </c>
      <c r="EG49" s="102" t="str">
        <f>IF(EK49="","",EG$3)</f>
        <v/>
      </c>
      <c r="EH49" s="103" t="str">
        <f>IF(EK49="","",EG$1)</f>
        <v/>
      </c>
      <c r="EI49" s="104" t="str">
        <f>IF(EK49="","",EG$2)</f>
        <v/>
      </c>
      <c r="EJ49" s="104" t="str">
        <f>IF(EK49="","",EG$3)</f>
        <v/>
      </c>
      <c r="EK49" s="105" t="str">
        <f>IF(ER49="","",IF(ISNUMBER(SEARCH(":",ER49)),MID(ER49,FIND(":",ER49)+2,FIND("(",ER49)-FIND(":",ER49)-3),LEFT(ER49,FIND("(",ER49)-2)))</f>
        <v/>
      </c>
      <c r="EL49" s="106" t="str">
        <f>IF(ER49="","",MID(ER49,FIND("(",ER49)+1,4))</f>
        <v/>
      </c>
      <c r="EM49" s="107" t="str">
        <f>IF(ISNUMBER(SEARCH("*female*",ER49)),"female",IF(ISNUMBER(SEARCH("*male*",ER49)),"male",""))</f>
        <v/>
      </c>
      <c r="EN49" s="108" t="str">
        <f>IF(ER49="","",IF(ISERROR(MID(ER49,FIND("male,",ER49)+6,(FIND(")",ER49)-(FIND("male,",ER49)+6))))=TRUE,"missing/error",MID(ER49,FIND("male,",ER49)+6,(FIND(")",ER49)-(FIND("male,",ER49)+6)))))</f>
        <v/>
      </c>
      <c r="EO49" s="109" t="str">
        <f>IF(EK49="","",(MID(EK49,(SEARCH("^^",SUBSTITUTE(EK49," ","^^",LEN(EK49)-LEN(SUBSTITUTE(EK49," ","")))))+1,99)&amp;"_"&amp;LEFT(EK49,FIND(" ",EK49)-1)&amp;"_"&amp;EL49))</f>
        <v/>
      </c>
      <c r="EQ49" s="101"/>
      <c r="ER49" s="101"/>
      <c r="ES49" s="102" t="str">
        <f>IF(EW49="","",ES$3)</f>
        <v/>
      </c>
      <c r="ET49" s="103" t="str">
        <f>IF(EW49="","",ES$1)</f>
        <v/>
      </c>
      <c r="EU49" s="104" t="str">
        <f>IF(EW49="","",ES$2)</f>
        <v/>
      </c>
      <c r="EV49" s="104" t="str">
        <f>IF(EW49="","",ES$3)</f>
        <v/>
      </c>
      <c r="EW49" s="105" t="str">
        <f>IF(FD49="","",IF(ISNUMBER(SEARCH(":",FD49)),MID(FD49,FIND(":",FD49)+2,FIND("(",FD49)-FIND(":",FD49)-3),LEFT(FD49,FIND("(",FD49)-2)))</f>
        <v/>
      </c>
      <c r="EX49" s="106" t="str">
        <f>IF(FD49="","",MID(FD49,FIND("(",FD49)+1,4))</f>
        <v/>
      </c>
      <c r="EY49" s="107" t="str">
        <f>IF(ISNUMBER(SEARCH("*female*",FD49)),"female",IF(ISNUMBER(SEARCH("*male*",FD49)),"male",""))</f>
        <v/>
      </c>
      <c r="EZ49" s="108" t="str">
        <f>IF(FD49="","",IF(ISERROR(MID(FD49,FIND("male,",FD49)+6,(FIND(")",FD49)-(FIND("male,",FD49)+6))))=TRUE,"missing/error",MID(FD49,FIND("male,",FD49)+6,(FIND(")",FD49)-(FIND("male,",FD49)+6)))))</f>
        <v/>
      </c>
      <c r="FA49" s="109" t="str">
        <f>IF(EW49="","",(MID(EW49,(SEARCH("^^",SUBSTITUTE(EW49," ","^^",LEN(EW49)-LEN(SUBSTITUTE(EW49," ","")))))+1,99)&amp;"_"&amp;LEFT(EW49,FIND(" ",EW49)-1)&amp;"_"&amp;EX49))</f>
        <v/>
      </c>
      <c r="FC49" s="101"/>
      <c r="FD49" s="101"/>
      <c r="FE49" s="102" t="str">
        <f>IF(FI49="","",FE$3)</f>
        <v/>
      </c>
      <c r="FF49" s="103" t="str">
        <f>IF(FI49="","",FE$1)</f>
        <v/>
      </c>
      <c r="FG49" s="104" t="str">
        <f>IF(FI49="","",FE$2)</f>
        <v/>
      </c>
      <c r="FH49" s="104" t="str">
        <f>IF(FI49="","",FE$3)</f>
        <v/>
      </c>
      <c r="FI49" s="105" t="str">
        <f>IF(FP49="","",IF(ISNUMBER(SEARCH(":",FP49)),MID(FP49,FIND(":",FP49)+2,FIND("(",FP49)-FIND(":",FP49)-3),LEFT(FP49,FIND("(",FP49)-2)))</f>
        <v/>
      </c>
      <c r="FJ49" s="106" t="str">
        <f>IF(FP49="","",MID(FP49,FIND("(",FP49)+1,4))</f>
        <v/>
      </c>
      <c r="FK49" s="107" t="str">
        <f>IF(ISNUMBER(SEARCH("*female*",FP49)),"female",IF(ISNUMBER(SEARCH("*male*",FP49)),"male",""))</f>
        <v/>
      </c>
      <c r="FL49" s="108" t="str">
        <f>IF(FP49="","",IF(ISERROR(MID(FP49,FIND("male,",FP49)+6,(FIND(")",FP49)-(FIND("male,",FP49)+6))))=TRUE,"missing/error",MID(FP49,FIND("male,",FP49)+6,(FIND(")",FP49)-(FIND("male,",FP49)+6)))))</f>
        <v/>
      </c>
      <c r="FM49" s="109" t="str">
        <f>IF(FI49="","",(MID(FI49,(SEARCH("^^",SUBSTITUTE(FI49," ","^^",LEN(FI49)-LEN(SUBSTITUTE(FI49," ","")))))+1,99)&amp;"_"&amp;LEFT(FI49,FIND(" ",FI49)-1)&amp;"_"&amp;FJ49))</f>
        <v/>
      </c>
      <c r="FO49" s="101"/>
      <c r="FP49" s="101"/>
      <c r="FQ49" s="102" t="str">
        <f>IF(FU49="","",#REF!)</f>
        <v/>
      </c>
      <c r="FR49" s="103" t="str">
        <f>IF(FU49="","",FQ$1)</f>
        <v/>
      </c>
      <c r="FS49" s="104" t="str">
        <f>IF(FU49="","",FQ$2)</f>
        <v/>
      </c>
      <c r="FT49" s="104" t="str">
        <f>IF(FU49="","",FQ$3)</f>
        <v/>
      </c>
      <c r="FU49" s="105" t="str">
        <f>IF(GB49="","",IF(ISNUMBER(SEARCH(":",GB49)),MID(GB49,FIND(":",GB49)+2,FIND("(",GB49)-FIND(":",GB49)-3),LEFT(GB49,FIND("(",GB49)-2)))</f>
        <v/>
      </c>
      <c r="FV49" s="106" t="str">
        <f>IF(GB49="","",MID(GB49,FIND("(",GB49)+1,4))</f>
        <v/>
      </c>
      <c r="FW49" s="107" t="str">
        <f>IF(ISNUMBER(SEARCH("*female*",GB49)),"female",IF(ISNUMBER(SEARCH("*male*",GB49)),"male",""))</f>
        <v/>
      </c>
      <c r="FX49" s="108" t="str">
        <f>IF(GB49="","",IF(ISERROR(MID(GB49,FIND("male,",GB49)+6,(FIND(")",GB49)-(FIND("male,",GB49)+6))))=TRUE,"missing/error",MID(GB49,FIND("male,",GB49)+6,(FIND(")",GB49)-(FIND("male,",GB49)+6)))))</f>
        <v/>
      </c>
      <c r="FY49" s="109" t="str">
        <f>IF(FU49="","",(MID(FU49,(SEARCH("^^",SUBSTITUTE(FU49," ","^^",LEN(FU49)-LEN(SUBSTITUTE(FU49," ","")))))+1,99)&amp;"_"&amp;LEFT(FU49,FIND(" ",FU49)-1)&amp;"_"&amp;FV49))</f>
        <v/>
      </c>
      <c r="GA49" s="101"/>
      <c r="GB49" s="101"/>
      <c r="GC49" s="102" t="str">
        <f>IF(GG49="","",GC$3)</f>
        <v/>
      </c>
      <c r="GD49" s="103" t="str">
        <f>IF(GG49="","",GC$1)</f>
        <v/>
      </c>
      <c r="GE49" s="104" t="str">
        <f>IF(GG49="","",GC$2)</f>
        <v/>
      </c>
      <c r="GF49" s="104" t="str">
        <f>IF(GG49="","",GC$3)</f>
        <v/>
      </c>
      <c r="GG49" s="105" t="str">
        <f>IF(GN49="","",IF(ISNUMBER(SEARCH(":",GN49)),MID(GN49,FIND(":",GN49)+2,FIND("(",GN49)-FIND(":",GN49)-3),LEFT(GN49,FIND("(",GN49)-2)))</f>
        <v/>
      </c>
      <c r="GH49" s="106" t="str">
        <f>IF(GN49="","",MID(GN49,FIND("(",GN49)+1,4))</f>
        <v/>
      </c>
      <c r="GI49" s="107" t="str">
        <f>IF(ISNUMBER(SEARCH("*female*",GN49)),"female",IF(ISNUMBER(SEARCH("*male*",GN49)),"male",""))</f>
        <v/>
      </c>
      <c r="GJ49" s="108" t="str">
        <f>IF(GN49="","",IF(ISERROR(MID(GN49,FIND("male,",GN49)+6,(FIND(")",GN49)-(FIND("male,",GN49)+6))))=TRUE,"missing/error",MID(GN49,FIND("male,",GN49)+6,(FIND(")",GN49)-(FIND("male,",GN49)+6)))))</f>
        <v/>
      </c>
      <c r="GK49" s="109" t="str">
        <f>IF(GG49="","",(MID(GG49,(SEARCH("^^",SUBSTITUTE(GG49," ","^^",LEN(GG49)-LEN(SUBSTITUTE(GG49," ","")))))+1,99)&amp;"_"&amp;LEFT(GG49,FIND(" ",GG49)-1)&amp;"_"&amp;GH49))</f>
        <v/>
      </c>
      <c r="GM49" s="101"/>
      <c r="GN49" s="101"/>
      <c r="GO49" s="102" t="str">
        <f>IF(GS49="","",GO$3)</f>
        <v/>
      </c>
      <c r="GP49" s="103" t="str">
        <f>IF(GS49="","",GO$1)</f>
        <v/>
      </c>
      <c r="GQ49" s="104" t="str">
        <f>IF(GS49="","",GO$2)</f>
        <v/>
      </c>
      <c r="GR49" s="104" t="str">
        <f>IF(GS49="","",GO$3)</f>
        <v/>
      </c>
      <c r="GS49" s="105" t="str">
        <f>IF(GZ49="","",IF(ISNUMBER(SEARCH(":",GZ49)),MID(GZ49,FIND(":",GZ49)+2,FIND("(",GZ49)-FIND(":",GZ49)-3),LEFT(GZ49,FIND("(",GZ49)-2)))</f>
        <v/>
      </c>
      <c r="GT49" s="106" t="str">
        <f>IF(GZ49="","",MID(GZ49,FIND("(",GZ49)+1,4))</f>
        <v/>
      </c>
      <c r="GU49" s="107" t="str">
        <f>IF(ISNUMBER(SEARCH("*female*",GZ49)),"female",IF(ISNUMBER(SEARCH("*male*",GZ49)),"male",""))</f>
        <v/>
      </c>
      <c r="GV49" s="108" t="str">
        <f>IF(GZ49="","",IF(ISERROR(MID(GZ49,FIND("male,",GZ49)+6,(FIND(")",GZ49)-(FIND("male,",GZ49)+6))))=TRUE,"missing/error",MID(GZ49,FIND("male,",GZ49)+6,(FIND(")",GZ49)-(FIND("male,",GZ49)+6)))))</f>
        <v/>
      </c>
      <c r="GW49" s="109" t="str">
        <f>IF(GS49="","",(MID(GS49,(SEARCH("^^",SUBSTITUTE(GS49," ","^^",LEN(GS49)-LEN(SUBSTITUTE(GS49," ","")))))+1,99)&amp;"_"&amp;LEFT(GS49,FIND(" ",GS49)-1)&amp;"_"&amp;GT49))</f>
        <v/>
      </c>
      <c r="GY49" s="101"/>
      <c r="GZ49" s="101"/>
      <c r="HA49" s="102" t="str">
        <f>IF(HE49="","",HA$3)</f>
        <v/>
      </c>
      <c r="HB49" s="103" t="str">
        <f>IF(HE49="","",HA$1)</f>
        <v/>
      </c>
      <c r="HC49" s="104" t="str">
        <f>IF(HE49="","",HA$2)</f>
        <v/>
      </c>
      <c r="HD49" s="104" t="str">
        <f>IF(HE49="","",HA$3)</f>
        <v/>
      </c>
      <c r="HE49" s="105" t="str">
        <f>IF(HL49="","",IF(ISNUMBER(SEARCH(":",HL49)),MID(HL49,FIND(":",HL49)+2,FIND("(",HL49)-FIND(":",HL49)-3),LEFT(HL49,FIND("(",HL49)-2)))</f>
        <v/>
      </c>
      <c r="HF49" s="106" t="str">
        <f>IF(HL49="","",MID(HL49,FIND("(",HL49)+1,4))</f>
        <v/>
      </c>
      <c r="HG49" s="107" t="str">
        <f>IF(ISNUMBER(SEARCH("*female*",HL49)),"female",IF(ISNUMBER(SEARCH("*male*",HL49)),"male",""))</f>
        <v/>
      </c>
      <c r="HH49" s="108" t="str">
        <f>IF(HL49="","",IF(ISERROR(MID(HL49,FIND("male,",HL49)+6,(FIND(")",HL49)-(FIND("male,",HL49)+6))))=TRUE,"missing/error",MID(HL49,FIND("male,",HL49)+6,(FIND(")",HL49)-(FIND("male,",HL49)+6)))))</f>
        <v/>
      </c>
      <c r="HI49" s="109" t="str">
        <f>IF(HE49="","",(MID(HE49,(SEARCH("^^",SUBSTITUTE(HE49," ","^^",LEN(HE49)-LEN(SUBSTITUTE(HE49," ","")))))+1,99)&amp;"_"&amp;LEFT(HE49,FIND(" ",HE49)-1)&amp;"_"&amp;HF49))</f>
        <v/>
      </c>
      <c r="HK49" s="101"/>
      <c r="HL49" s="101" t="s">
        <v>292</v>
      </c>
      <c r="HM49" s="102" t="str">
        <f>IF(HQ49="","",HM$3)</f>
        <v/>
      </c>
      <c r="HN49" s="103" t="str">
        <f>IF(HQ49="","",HM$1)</f>
        <v/>
      </c>
      <c r="HO49" s="104" t="str">
        <f>IF(HQ49="","",HM$2)</f>
        <v/>
      </c>
      <c r="HP49" s="104" t="str">
        <f>IF(HQ49="","",HM$3)</f>
        <v/>
      </c>
      <c r="HQ49" s="105" t="str">
        <f>IF(HX49="","",IF(ISNUMBER(SEARCH(":",HX49)),MID(HX49,FIND(":",HX49)+2,FIND("(",HX49)-FIND(":",HX49)-3),LEFT(HX49,FIND("(",HX49)-2)))</f>
        <v/>
      </c>
      <c r="HR49" s="106" t="str">
        <f>IF(HX49="","",MID(HX49,FIND("(",HX49)+1,4))</f>
        <v/>
      </c>
      <c r="HS49" s="107" t="str">
        <f>IF(ISNUMBER(SEARCH("*female*",HX49)),"female",IF(ISNUMBER(SEARCH("*male*",HX49)),"male",""))</f>
        <v/>
      </c>
      <c r="HT49" s="108" t="str">
        <f>IF(HX49="","",IF(ISERROR(MID(HX49,FIND("male,",HX49)+6,(FIND(")",HX49)-(FIND("male,",HX49)+6))))=TRUE,"missing/error",MID(HX49,FIND("male,",HX49)+6,(FIND(")",HX49)-(FIND("male,",HX49)+6)))))</f>
        <v/>
      </c>
      <c r="HU49" s="109" t="str">
        <f>IF(HQ49="","",(MID(HQ49,(SEARCH("^^",SUBSTITUTE(HQ49," ","^^",LEN(HQ49)-LEN(SUBSTITUTE(HQ49," ","")))))+1,99)&amp;"_"&amp;LEFT(HQ49,FIND(" ",HQ49)-1)&amp;"_"&amp;HR49))</f>
        <v/>
      </c>
      <c r="HW49" s="101"/>
      <c r="HX49" s="101"/>
      <c r="HY49" s="102" t="str">
        <f>IF(IC49="","",HY$3)</f>
        <v/>
      </c>
      <c r="HZ49" s="103" t="str">
        <f>IF(IC49="","",HY$1)</f>
        <v/>
      </c>
      <c r="IA49" s="104" t="str">
        <f>IF(IC49="","",HY$2)</f>
        <v/>
      </c>
      <c r="IB49" s="104" t="str">
        <f>IF(IC49="","",HY$3)</f>
        <v/>
      </c>
      <c r="IC49" s="105" t="str">
        <f>IF(IJ49="","",IF(ISNUMBER(SEARCH(":",IJ49)),MID(IJ49,FIND(":",IJ49)+2,FIND("(",IJ49)-FIND(":",IJ49)-3),LEFT(IJ49,FIND("(",IJ49)-2)))</f>
        <v/>
      </c>
      <c r="ID49" s="106" t="str">
        <f>IF(IJ49="","",MID(IJ49,FIND("(",IJ49)+1,4))</f>
        <v/>
      </c>
      <c r="IE49" s="107" t="str">
        <f>IF(ISNUMBER(SEARCH("*female*",IJ49)),"female",IF(ISNUMBER(SEARCH("*male*",IJ49)),"male",""))</f>
        <v/>
      </c>
      <c r="IF49" s="108" t="str">
        <f>IF(IJ49="","",IF(ISERROR(MID(IJ49,FIND("male,",IJ49)+6,(FIND(")",IJ49)-(FIND("male,",IJ49)+6))))=TRUE,"missing/error",MID(IJ49,FIND("male,",IJ49)+6,(FIND(")",IJ49)-(FIND("male,",IJ49)+6)))))</f>
        <v/>
      </c>
      <c r="IG49" s="109" t="str">
        <f>IF(IC49="","",(MID(IC49,(SEARCH("^^",SUBSTITUTE(IC49," ","^^",LEN(IC49)-LEN(SUBSTITUTE(IC49," ","")))))+1,99)&amp;"_"&amp;LEFT(IC49,FIND(" ",IC49)-1)&amp;"_"&amp;ID49))</f>
        <v/>
      </c>
      <c r="II49" s="101"/>
      <c r="IJ49" s="101"/>
      <c r="IK49" s="102" t="str">
        <f>IF(IO49="","",IK$3)</f>
        <v/>
      </c>
      <c r="IL49" s="103" t="str">
        <f>IF(IO49="","",IK$1)</f>
        <v/>
      </c>
      <c r="IM49" s="104" t="str">
        <f>IF(IO49="","",IK$2)</f>
        <v/>
      </c>
      <c r="IN49" s="104" t="str">
        <f>IF(IO49="","",IK$3)</f>
        <v/>
      </c>
      <c r="IO49" s="105" t="str">
        <f>IF(IV49="","",IF(ISNUMBER(SEARCH(":",IV49)),MID(IV49,FIND(":",IV49)+2,FIND("(",IV49)-FIND(":",IV49)-3),LEFT(IV49,FIND("(",IV49)-2)))</f>
        <v/>
      </c>
      <c r="IP49" s="106" t="str">
        <f>IF(IV49="","",MID(IV49,FIND("(",IV49)+1,4))</f>
        <v/>
      </c>
      <c r="IQ49" s="107" t="str">
        <f>IF(ISNUMBER(SEARCH("*female*",IV49)),"female",IF(ISNUMBER(SEARCH("*male*",IV49)),"male",""))</f>
        <v/>
      </c>
      <c r="IR49" s="108" t="str">
        <f>IF(IV49="","",IF(ISERROR(MID(IV49,FIND("male,",IV49)+6,(FIND(")",IV49)-(FIND("male,",IV49)+6))))=TRUE,"missing/error",MID(IV49,FIND("male,",IV49)+6,(FIND(")",IV49)-(FIND("male,",IV49)+6)))))</f>
        <v/>
      </c>
      <c r="IS49" s="109" t="str">
        <f>IF(IO49="","",(MID(IO49,(SEARCH("^^",SUBSTITUTE(IO49," ","^^",LEN(IO49)-LEN(SUBSTITUTE(IO49," ","")))))+1,99)&amp;"_"&amp;LEFT(IO49,FIND(" ",IO49)-1)&amp;"_"&amp;IP49))</f>
        <v/>
      </c>
      <c r="IU49" s="101"/>
      <c r="IV49" s="101"/>
      <c r="IW49" s="102" t="str">
        <f>IF(JA49="","",IW$3)</f>
        <v/>
      </c>
      <c r="IX49" s="103" t="str">
        <f>IF(JA49="","",IW$1)</f>
        <v/>
      </c>
      <c r="IY49" s="104" t="str">
        <f>IF(JA49="","",IW$2)</f>
        <v/>
      </c>
      <c r="IZ49" s="104" t="str">
        <f>IF(JA49="","",IW$3)</f>
        <v/>
      </c>
      <c r="JA49" s="105" t="str">
        <f>IF(JH49="","",IF(ISNUMBER(SEARCH(":",JH49)),MID(JH49,FIND(":",JH49)+2,FIND("(",JH49)-FIND(":",JH49)-3),LEFT(JH49,FIND("(",JH49)-2)))</f>
        <v/>
      </c>
      <c r="JB49" s="106" t="str">
        <f>IF(JH49="","",MID(JH49,FIND("(",JH49)+1,4))</f>
        <v/>
      </c>
      <c r="JC49" s="107" t="str">
        <f>IF(ISNUMBER(SEARCH("*female*",JH49)),"female",IF(ISNUMBER(SEARCH("*male*",JH49)),"male",""))</f>
        <v/>
      </c>
      <c r="JD49" s="108" t="str">
        <f>IF(JH49="","",IF(ISERROR(MID(JH49,FIND("male,",JH49)+6,(FIND(")",JH49)-(FIND("male,",JH49)+6))))=TRUE,"missing/error",MID(JH49,FIND("male,",JH49)+6,(FIND(")",JH49)-(FIND("male,",JH49)+6)))))</f>
        <v/>
      </c>
      <c r="JE49" s="109" t="str">
        <f>IF(JA49="","",(MID(JA49,(SEARCH("^^",SUBSTITUTE(JA49," ","^^",LEN(JA49)-LEN(SUBSTITUTE(JA49," ","")))))+1,99)&amp;"_"&amp;LEFT(JA49,FIND(" ",JA49)-1)&amp;"_"&amp;JB49))</f>
        <v/>
      </c>
      <c r="JG49" s="101"/>
      <c r="JH49" s="101"/>
      <c r="JI49" s="102" t="str">
        <f>IF(JM49="","",JI$3)</f>
        <v/>
      </c>
      <c r="JJ49" s="103" t="str">
        <f>IF(JM49="","",JI$1)</f>
        <v/>
      </c>
      <c r="JK49" s="104" t="str">
        <f>IF(JM49="","",JI$2)</f>
        <v/>
      </c>
      <c r="JL49" s="104" t="str">
        <f>IF(JM49="","",JI$3)</f>
        <v/>
      </c>
      <c r="JM49" s="105" t="str">
        <f>IF(JT49="","",IF(ISNUMBER(SEARCH(":",JT49)),MID(JT49,FIND(":",JT49)+2,FIND("(",JT49)-FIND(":",JT49)-3),LEFT(JT49,FIND("(",JT49)-2)))</f>
        <v/>
      </c>
      <c r="JN49" s="106" t="str">
        <f>IF(JT49="","",MID(JT49,FIND("(",JT49)+1,4))</f>
        <v/>
      </c>
      <c r="JO49" s="107" t="str">
        <f>IF(ISNUMBER(SEARCH("*female*",JT49)),"female",IF(ISNUMBER(SEARCH("*male*",JT49)),"male",""))</f>
        <v/>
      </c>
      <c r="JP49" s="108" t="str">
        <f>IF(JT49="","",IF(ISERROR(MID(JT49,FIND("male,",JT49)+6,(FIND(")",JT49)-(FIND("male,",JT49)+6))))=TRUE,"missing/error",MID(JT49,FIND("male,",JT49)+6,(FIND(")",JT49)-(FIND("male,",JT49)+6)))))</f>
        <v/>
      </c>
      <c r="JQ49" s="109" t="str">
        <f>IF(JM49="","",(MID(JM49,(SEARCH("^^",SUBSTITUTE(JM49," ","^^",LEN(JM49)-LEN(SUBSTITUTE(JM49," ","")))))+1,99)&amp;"_"&amp;LEFT(JM49,FIND(" ",JM49)-1)&amp;"_"&amp;JN49))</f>
        <v/>
      </c>
      <c r="JS49" s="101"/>
      <c r="JT49" s="101"/>
      <c r="JU49" s="102" t="str">
        <f>IF(JY49="","",JU$3)</f>
        <v/>
      </c>
      <c r="JV49" s="103" t="str">
        <f>IF(JY49="","",JU$1)</f>
        <v/>
      </c>
      <c r="JW49" s="104" t="str">
        <f>IF(JY49="","",JU$2)</f>
        <v/>
      </c>
      <c r="JX49" s="104" t="str">
        <f>IF(JY49="","",JU$3)</f>
        <v/>
      </c>
      <c r="JY49" s="105" t="str">
        <f>IF(KF49="","",IF(ISNUMBER(SEARCH(":",KF49)),MID(KF49,FIND(":",KF49)+2,FIND("(",KF49)-FIND(":",KF49)-3),LEFT(KF49,FIND("(",KF49)-2)))</f>
        <v/>
      </c>
      <c r="JZ49" s="106" t="str">
        <f>IF(KF49="","",MID(KF49,FIND("(",KF49)+1,4))</f>
        <v/>
      </c>
      <c r="KA49" s="107" t="str">
        <f>IF(ISNUMBER(SEARCH("*female*",KF49)),"female",IF(ISNUMBER(SEARCH("*male*",KF49)),"male",""))</f>
        <v/>
      </c>
      <c r="KB49" s="108" t="str">
        <f>IF(KF49="","",IF(ISERROR(MID(KF49,FIND("male,",KF49)+6,(FIND(")",KF49)-(FIND("male,",KF49)+6))))=TRUE,"missing/error",MID(KF49,FIND("male,",KF49)+6,(FIND(")",KF49)-(FIND("male,",KF49)+6)))))</f>
        <v/>
      </c>
      <c r="KC49" s="109" t="str">
        <f>IF(JY49="","",(MID(JY49,(SEARCH("^^",SUBSTITUTE(JY49," ","^^",LEN(JY49)-LEN(SUBSTITUTE(JY49," ","")))))+1,99)&amp;"_"&amp;LEFT(JY49,FIND(" ",JY49)-1)&amp;"_"&amp;JZ49))</f>
        <v/>
      </c>
      <c r="KE49" s="101"/>
      <c r="KF49" s="101"/>
    </row>
    <row r="50" spans="1:292" ht="13.5" customHeight="1">
      <c r="A50" s="20"/>
      <c r="B50" s="101" t="s">
        <v>574</v>
      </c>
      <c r="C50" s="2" t="s">
        <v>575</v>
      </c>
      <c r="D50" s="154"/>
      <c r="E50" s="102">
        <v>33239</v>
      </c>
      <c r="F50" s="103" t="s">
        <v>421</v>
      </c>
      <c r="G50" s="104">
        <v>33972</v>
      </c>
      <c r="H50" s="104">
        <v>34568</v>
      </c>
      <c r="I50" s="105" t="s">
        <v>586</v>
      </c>
      <c r="J50" s="106">
        <v>1933</v>
      </c>
      <c r="K50" s="107" t="s">
        <v>440</v>
      </c>
      <c r="L50" s="108" t="s">
        <v>297</v>
      </c>
      <c r="M50" s="109" t="s">
        <v>587</v>
      </c>
      <c r="O50" s="101"/>
      <c r="P50" s="154"/>
      <c r="Q50" s="102" t="s">
        <v>292</v>
      </c>
      <c r="R50" s="103" t="s">
        <v>292</v>
      </c>
      <c r="S50" s="104"/>
      <c r="T50" s="104" t="s">
        <v>292</v>
      </c>
      <c r="U50" s="105"/>
      <c r="V50" s="106"/>
      <c r="W50" s="107"/>
      <c r="X50" s="108"/>
      <c r="Y50" s="109" t="s">
        <v>292</v>
      </c>
      <c r="AA50" s="101"/>
      <c r="AB50" s="111"/>
      <c r="AC50" s="102" t="s">
        <v>292</v>
      </c>
      <c r="AD50" s="103" t="s">
        <v>292</v>
      </c>
      <c r="AE50" s="104"/>
      <c r="AF50" s="104" t="s">
        <v>292</v>
      </c>
      <c r="AG50" s="105"/>
      <c r="AH50" s="106"/>
      <c r="AI50" s="107"/>
      <c r="AJ50" s="108"/>
      <c r="AK50" s="109" t="s">
        <v>292</v>
      </c>
      <c r="AM50" s="101"/>
      <c r="AN50" s="111"/>
      <c r="AO50" s="102" t="s">
        <v>292</v>
      </c>
      <c r="AP50" s="103" t="s">
        <v>292</v>
      </c>
      <c r="AQ50" s="104"/>
      <c r="AR50" s="104" t="s">
        <v>292</v>
      </c>
      <c r="AS50" s="105"/>
      <c r="AT50" s="106"/>
      <c r="AU50" s="107"/>
      <c r="AV50" s="108"/>
      <c r="AW50" s="109" t="s">
        <v>292</v>
      </c>
      <c r="AY50" s="101"/>
      <c r="AZ50" s="111"/>
      <c r="BA50" s="102">
        <v>37987</v>
      </c>
      <c r="BB50" s="103" t="s">
        <v>425</v>
      </c>
      <c r="BC50" s="104">
        <v>37958</v>
      </c>
      <c r="BD50" s="104">
        <v>38905</v>
      </c>
      <c r="BE50" s="105" t="s">
        <v>566</v>
      </c>
      <c r="BF50" s="106">
        <v>1937</v>
      </c>
      <c r="BG50" s="107" t="s">
        <v>440</v>
      </c>
      <c r="BH50" s="108" t="s">
        <v>297</v>
      </c>
      <c r="BI50" s="109" t="s">
        <v>567</v>
      </c>
      <c r="BK50" s="101"/>
      <c r="BL50" s="111"/>
      <c r="BM50" s="102">
        <v>39083</v>
      </c>
      <c r="BN50" s="103" t="s">
        <v>426</v>
      </c>
      <c r="BO50" s="104">
        <v>38905</v>
      </c>
      <c r="BP50" s="104">
        <v>39065</v>
      </c>
      <c r="BQ50" s="105" t="s">
        <v>588</v>
      </c>
      <c r="BR50" s="106">
        <v>1955</v>
      </c>
      <c r="BS50" s="107" t="s">
        <v>457</v>
      </c>
      <c r="BT50" s="108" t="s">
        <v>301</v>
      </c>
      <c r="BU50" s="109" t="s">
        <v>589</v>
      </c>
      <c r="BW50" s="101"/>
      <c r="BX50" s="111"/>
      <c r="BY50" s="102" t="s">
        <v>292</v>
      </c>
      <c r="BZ50" s="103" t="s">
        <v>292</v>
      </c>
      <c r="CA50" s="104"/>
      <c r="CB50" s="104" t="s">
        <v>292</v>
      </c>
      <c r="CC50" s="105"/>
      <c r="CD50" s="106"/>
      <c r="CE50" s="107"/>
      <c r="CF50" s="108"/>
      <c r="CG50" s="109" t="s">
        <v>292</v>
      </c>
      <c r="CI50" s="101"/>
      <c r="CJ50" s="111"/>
      <c r="CK50" s="102" t="s">
        <v>292</v>
      </c>
      <c r="CL50" s="103" t="s">
        <v>292</v>
      </c>
      <c r="CM50" s="104" t="s">
        <v>292</v>
      </c>
      <c r="CN50" s="104" t="s">
        <v>292</v>
      </c>
      <c r="CO50" s="105" t="s">
        <v>292</v>
      </c>
      <c r="CP50" s="106" t="s">
        <v>292</v>
      </c>
      <c r="CQ50" s="107" t="s">
        <v>292</v>
      </c>
      <c r="CR50" s="108" t="s">
        <v>292</v>
      </c>
      <c r="CS50" s="109" t="s">
        <v>292</v>
      </c>
      <c r="CT50" s="2" t="s">
        <v>292</v>
      </c>
      <c r="CU50" s="101"/>
      <c r="CV50" s="111"/>
      <c r="CW50" s="102">
        <f>IF(DA50="","",CW$3)</f>
        <v>43034</v>
      </c>
      <c r="CX50" s="103" t="str">
        <f>IF(DA50="","",CW$1)</f>
        <v>Rutte II</v>
      </c>
      <c r="CY50" s="104">
        <v>41944</v>
      </c>
      <c r="CZ50" s="104">
        <f>CW$3</f>
        <v>43034</v>
      </c>
      <c r="DA50" s="105" t="str">
        <f>IF(DH50="","",IF(ISNUMBER(SEARCH(":",DH50)),MID(DH50,FIND(":",DH50)+2,FIND("(",DH50)-FIND(":",DH50)-3),LEFT(DH50,FIND("(",DH50)-2)))</f>
        <v>Bert Koenders</v>
      </c>
      <c r="DB50" s="106" t="str">
        <f>IF(DH50="","",MID(DH50,FIND("(",DH50)+1,4))</f>
        <v>1958</v>
      </c>
      <c r="DC50" s="107" t="str">
        <f>IF(ISNUMBER(SEARCH("*female*",DH50)),"female",IF(ISNUMBER(SEARCH("*male*",DH50)),"male",""))</f>
        <v>male</v>
      </c>
      <c r="DD50" s="108" t="s">
        <v>299</v>
      </c>
      <c r="DE50" s="109" t="str">
        <f>IF(DA50="","",(MID(DA50,(SEARCH("^^",SUBSTITUTE(DA50," ","^^",LEN(DA50)-LEN(SUBSTITUTE(DA50," ","")))))+1,99)&amp;"_"&amp;LEFT(DA50,FIND(" ",DA50)-1)&amp;"_"&amp;DB50))</f>
        <v>Koenders_Bert_1958</v>
      </c>
      <c r="DG50" s="101"/>
      <c r="DH50" s="101" t="s">
        <v>994</v>
      </c>
      <c r="DI50" s="102">
        <f>IF(DM50="","",DI$3)</f>
        <v>44571</v>
      </c>
      <c r="DJ50" s="103" t="str">
        <f>IF(DM50="","",DI$1)</f>
        <v>Rutte III</v>
      </c>
      <c r="DK50" s="104">
        <v>43166</v>
      </c>
      <c r="DL50" s="104">
        <v>44341</v>
      </c>
      <c r="DM50" s="105" t="str">
        <f>IF(DT50="","",IF(ISNUMBER(SEARCH(":",DT50)),MID(DT50,FIND(":",DT50)+2,FIND("(",DT50)-FIND(":",DT50)-3),LEFT(DT50,FIND("(",DT50)-2)))</f>
        <v>Stef Blok</v>
      </c>
      <c r="DN50" s="106" t="str">
        <f>IF(DT50="","",MID(DT50,FIND("(",DT50)+1,4))</f>
        <v>1964</v>
      </c>
      <c r="DO50" s="107" t="str">
        <f>IF(ISNUMBER(SEARCH("*female*",DT50)),"female",IF(ISNUMBER(SEARCH("*male*",DT50)),"male",""))</f>
        <v>male</v>
      </c>
      <c r="DP50" s="108" t="str">
        <f>IF(DT50="","",IF(ISERROR(MID(DT50,FIND("male,",DT50)+6,(FIND(")",DT50)-(FIND("male,",DT50)+6))))=TRUE,"missing/error",MID(DT50,FIND("male,",DT50)+6,(FIND(")",DT50)-(FIND("male,",DT50)+6)))))</f>
        <v>nl_vvd01</v>
      </c>
      <c r="DQ50" s="109" t="str">
        <f>IF(DM50="","",(MID(DM50,(SEARCH("^^",SUBSTITUTE(DM50," ","^^",LEN(DM50)-LEN(SUBSTITUTE(DM50," ","")))))+1,99)&amp;"_"&amp;LEFT(DM50,FIND(" ",DM50)-1)&amp;"_"&amp;DN50))</f>
        <v>Blok_Stef_1964</v>
      </c>
      <c r="DS50" s="101"/>
      <c r="DT50" s="101" t="s">
        <v>655</v>
      </c>
      <c r="DU50" s="102" t="str">
        <f>IF(DY50="","",DU$3)</f>
        <v/>
      </c>
      <c r="DV50" s="103" t="str">
        <f>IF(DY50="","",DU$1)</f>
        <v/>
      </c>
      <c r="DW50" s="104" t="str">
        <f>IF(DY50="","",DU$2)</f>
        <v/>
      </c>
      <c r="DX50" s="104" t="str">
        <f>IF(DY50="","",DU$3)</f>
        <v/>
      </c>
      <c r="DY50" s="105" t="str">
        <f>IF(EF50="","",IF(ISNUMBER(SEARCH(":",EF50)),MID(EF50,FIND(":",EF50)+2,FIND("(",EF50)-FIND(":",EF50)-3),LEFT(EF50,FIND("(",EF50)-2)))</f>
        <v/>
      </c>
      <c r="DZ50" s="106" t="str">
        <f>IF(EF50="","",MID(EF50,FIND("(",EF50)+1,4))</f>
        <v/>
      </c>
      <c r="EA50" s="107" t="str">
        <f>IF(ISNUMBER(SEARCH("*female*",EF50)),"female",IF(ISNUMBER(SEARCH("*male*",EF50)),"male",""))</f>
        <v/>
      </c>
      <c r="EB50" s="108" t="str">
        <f>IF(EF50="","",IF(ISERROR(MID(EF50,FIND("male,",EF50)+6,(FIND(")",EF50)-(FIND("male,",EF50)+6))))=TRUE,"missing/error",MID(EF50,FIND("male,",EF50)+6,(FIND(")",EF50)-(FIND("male,",EF50)+6)))))</f>
        <v/>
      </c>
      <c r="EC50" s="109" t="str">
        <f>IF(DY50="","",(MID(DY50,(SEARCH("^^",SUBSTITUTE(DY50," ","^^",LEN(DY50)-LEN(SUBSTITUTE(DY50," ","")))))+1,99)&amp;"_"&amp;LEFT(DY50,FIND(" ",DY50)-1)&amp;"_"&amp;DZ50))</f>
        <v/>
      </c>
      <c r="EE50" s="101"/>
      <c r="EF50" s="111"/>
      <c r="EG50" s="102" t="str">
        <f>IF(EK50="","",EG$3)</f>
        <v/>
      </c>
      <c r="EH50" s="103" t="str">
        <f>IF(EK50="","",EG$1)</f>
        <v/>
      </c>
      <c r="EI50" s="104" t="str">
        <f>IF(EK50="","",EG$2)</f>
        <v/>
      </c>
      <c r="EJ50" s="104" t="str">
        <f>IF(EK50="","",EG$3)</f>
        <v/>
      </c>
      <c r="EK50" s="105" t="str">
        <f>IF(ER50="","",IF(ISNUMBER(SEARCH(":",ER50)),MID(ER50,FIND(":",ER50)+2,FIND("(",ER50)-FIND(":",ER50)-3),LEFT(ER50,FIND("(",ER50)-2)))</f>
        <v/>
      </c>
      <c r="EL50" s="106" t="str">
        <f>IF(ER50="","",MID(ER50,FIND("(",ER50)+1,4))</f>
        <v/>
      </c>
      <c r="EM50" s="107" t="str">
        <f>IF(ISNUMBER(SEARCH("*female*",ER50)),"female",IF(ISNUMBER(SEARCH("*male*",ER50)),"male",""))</f>
        <v/>
      </c>
      <c r="EN50" s="108" t="str">
        <f>IF(ER50="","",IF(ISERROR(MID(ER50,FIND("male,",ER50)+6,(FIND(")",ER50)-(FIND("male,",ER50)+6))))=TRUE,"missing/error",MID(ER50,FIND("male,",ER50)+6,(FIND(")",ER50)-(FIND("male,",ER50)+6)))))</f>
        <v/>
      </c>
      <c r="EO50" s="109" t="str">
        <f>IF(EK50="","",(MID(EK50,(SEARCH("^^",SUBSTITUTE(EK50," ","^^",LEN(EK50)-LEN(SUBSTITUTE(EK50," ","")))))+1,99)&amp;"_"&amp;LEFT(EK50,FIND(" ",EK50)-1)&amp;"_"&amp;EL50))</f>
        <v/>
      </c>
      <c r="EQ50" s="101"/>
      <c r="ER50" s="111"/>
      <c r="ES50" s="102" t="str">
        <f>IF(EW50="","",ES$3)</f>
        <v/>
      </c>
      <c r="ET50" s="103" t="str">
        <f>IF(EW50="","",ES$1)</f>
        <v/>
      </c>
      <c r="EU50" s="104" t="str">
        <f>IF(EW50="","",ES$2)</f>
        <v/>
      </c>
      <c r="EV50" s="104" t="str">
        <f>IF(EW50="","",ES$3)</f>
        <v/>
      </c>
      <c r="EW50" s="105" t="str">
        <f>IF(FD50="","",IF(ISNUMBER(SEARCH(":",FD50)),MID(FD50,FIND(":",FD50)+2,FIND("(",FD50)-FIND(":",FD50)-3),LEFT(FD50,FIND("(",FD50)-2)))</f>
        <v/>
      </c>
      <c r="EX50" s="106" t="str">
        <f>IF(FD50="","",MID(FD50,FIND("(",FD50)+1,4))</f>
        <v/>
      </c>
      <c r="EY50" s="107" t="str">
        <f>IF(ISNUMBER(SEARCH("*female*",FD50)),"female",IF(ISNUMBER(SEARCH("*male*",FD50)),"male",""))</f>
        <v/>
      </c>
      <c r="EZ50" s="108" t="str">
        <f>IF(FD50="","",IF(ISERROR(MID(FD50,FIND("male,",FD50)+6,(FIND(")",FD50)-(FIND("male,",FD50)+6))))=TRUE,"missing/error",MID(FD50,FIND("male,",FD50)+6,(FIND(")",FD50)-(FIND("male,",FD50)+6)))))</f>
        <v/>
      </c>
      <c r="FA50" s="109" t="str">
        <f>IF(EW50="","",(MID(EW50,(SEARCH("^^",SUBSTITUTE(EW50," ","^^",LEN(EW50)-LEN(SUBSTITUTE(EW50," ","")))))+1,99)&amp;"_"&amp;LEFT(EW50,FIND(" ",EW50)-1)&amp;"_"&amp;EX50))</f>
        <v/>
      </c>
      <c r="FC50" s="101"/>
      <c r="FD50" s="111"/>
      <c r="FE50" s="102" t="str">
        <f>IF(FI50="","",FE$3)</f>
        <v/>
      </c>
      <c r="FF50" s="103" t="str">
        <f>IF(FI50="","",FE$1)</f>
        <v/>
      </c>
      <c r="FG50" s="104" t="str">
        <f>IF(FI50="","",FE$2)</f>
        <v/>
      </c>
      <c r="FH50" s="104" t="str">
        <f>IF(FI50="","",FE$3)</f>
        <v/>
      </c>
      <c r="FI50" s="105" t="str">
        <f>IF(FP50="","",IF(ISNUMBER(SEARCH(":",FP50)),MID(FP50,FIND(":",FP50)+2,FIND("(",FP50)-FIND(":",FP50)-3),LEFT(FP50,FIND("(",FP50)-2)))</f>
        <v/>
      </c>
      <c r="FJ50" s="106" t="str">
        <f>IF(FP50="","",MID(FP50,FIND("(",FP50)+1,4))</f>
        <v/>
      </c>
      <c r="FK50" s="107" t="str">
        <f>IF(ISNUMBER(SEARCH("*female*",FP50)),"female",IF(ISNUMBER(SEARCH("*male*",FP50)),"male",""))</f>
        <v/>
      </c>
      <c r="FL50" s="108" t="str">
        <f>IF(FP50="","",IF(ISERROR(MID(FP50,FIND("male,",FP50)+6,(FIND(")",FP50)-(FIND("male,",FP50)+6))))=TRUE,"missing/error",MID(FP50,FIND("male,",FP50)+6,(FIND(")",FP50)-(FIND("male,",FP50)+6)))))</f>
        <v/>
      </c>
      <c r="FM50" s="109" t="str">
        <f>IF(FI50="","",(MID(FI50,(SEARCH("^^",SUBSTITUTE(FI50," ","^^",LEN(FI50)-LEN(SUBSTITUTE(FI50," ","")))))+1,99)&amp;"_"&amp;LEFT(FI50,FIND(" ",FI50)-1)&amp;"_"&amp;FJ50))</f>
        <v/>
      </c>
      <c r="FO50" s="101"/>
      <c r="FP50" s="111"/>
      <c r="FQ50" s="102" t="str">
        <f>IF(FU50="","",#REF!)</f>
        <v/>
      </c>
      <c r="FR50" s="103" t="str">
        <f>IF(FU50="","",FQ$1)</f>
        <v/>
      </c>
      <c r="FS50" s="104" t="str">
        <f>IF(FU50="","",FQ$2)</f>
        <v/>
      </c>
      <c r="FT50" s="104" t="str">
        <f>IF(FU50="","",FQ$3)</f>
        <v/>
      </c>
      <c r="FU50" s="105" t="str">
        <f>IF(GB50="","",IF(ISNUMBER(SEARCH(":",GB50)),MID(GB50,FIND(":",GB50)+2,FIND("(",GB50)-FIND(":",GB50)-3),LEFT(GB50,FIND("(",GB50)-2)))</f>
        <v/>
      </c>
      <c r="FV50" s="106" t="str">
        <f>IF(GB50="","",MID(GB50,FIND("(",GB50)+1,4))</f>
        <v/>
      </c>
      <c r="FW50" s="107" t="str">
        <f>IF(ISNUMBER(SEARCH("*female*",GB50)),"female",IF(ISNUMBER(SEARCH("*male*",GB50)),"male",""))</f>
        <v/>
      </c>
      <c r="FX50" s="108" t="str">
        <f>IF(GB50="","",IF(ISERROR(MID(GB50,FIND("male,",GB50)+6,(FIND(")",GB50)-(FIND("male,",GB50)+6))))=TRUE,"missing/error",MID(GB50,FIND("male,",GB50)+6,(FIND(")",GB50)-(FIND("male,",GB50)+6)))))</f>
        <v/>
      </c>
      <c r="FY50" s="109" t="str">
        <f>IF(FU50="","",(MID(FU50,(SEARCH("^^",SUBSTITUTE(FU50," ","^^",LEN(FU50)-LEN(SUBSTITUTE(FU50," ","")))))+1,99)&amp;"_"&amp;LEFT(FU50,FIND(" ",FU50)-1)&amp;"_"&amp;FV50))</f>
        <v/>
      </c>
      <c r="GA50" s="101"/>
      <c r="GB50" s="111"/>
      <c r="GC50" s="102" t="str">
        <f>IF(GG50="","",GC$3)</f>
        <v/>
      </c>
      <c r="GD50" s="103" t="str">
        <f>IF(GG50="","",GC$1)</f>
        <v/>
      </c>
      <c r="GE50" s="104" t="str">
        <f>IF(GG50="","",GC$2)</f>
        <v/>
      </c>
      <c r="GF50" s="104" t="str">
        <f>IF(GG50="","",GC$3)</f>
        <v/>
      </c>
      <c r="GG50" s="105" t="str">
        <f>IF(GN50="","",IF(ISNUMBER(SEARCH(":",GN50)),MID(GN50,FIND(":",GN50)+2,FIND("(",GN50)-FIND(":",GN50)-3),LEFT(GN50,FIND("(",GN50)-2)))</f>
        <v/>
      </c>
      <c r="GH50" s="106" t="str">
        <f>IF(GN50="","",MID(GN50,FIND("(",GN50)+1,4))</f>
        <v/>
      </c>
      <c r="GI50" s="107" t="str">
        <f>IF(ISNUMBER(SEARCH("*female*",GN50)),"female",IF(ISNUMBER(SEARCH("*male*",GN50)),"male",""))</f>
        <v/>
      </c>
      <c r="GJ50" s="108" t="str">
        <f>IF(GN50="","",IF(ISERROR(MID(GN50,FIND("male,",GN50)+6,(FIND(")",GN50)-(FIND("male,",GN50)+6))))=TRUE,"missing/error",MID(GN50,FIND("male,",GN50)+6,(FIND(")",GN50)-(FIND("male,",GN50)+6)))))</f>
        <v/>
      </c>
      <c r="GK50" s="109" t="str">
        <f>IF(GG50="","",(MID(GG50,(SEARCH("^^",SUBSTITUTE(GG50," ","^^",LEN(GG50)-LEN(SUBSTITUTE(GG50," ","")))))+1,99)&amp;"_"&amp;LEFT(GG50,FIND(" ",GG50)-1)&amp;"_"&amp;GH50))</f>
        <v/>
      </c>
      <c r="GM50" s="101"/>
      <c r="GN50" s="111"/>
      <c r="GO50" s="102" t="str">
        <f>IF(GS50="","",GO$3)</f>
        <v/>
      </c>
      <c r="GP50" s="103" t="str">
        <f>IF(GS50="","",GO$1)</f>
        <v/>
      </c>
      <c r="GQ50" s="104" t="str">
        <f>IF(GS50="","",GO$2)</f>
        <v/>
      </c>
      <c r="GR50" s="104" t="str">
        <f>IF(GS50="","",GO$3)</f>
        <v/>
      </c>
      <c r="GS50" s="105" t="str">
        <f>IF(GZ50="","",IF(ISNUMBER(SEARCH(":",GZ50)),MID(GZ50,FIND(":",GZ50)+2,FIND("(",GZ50)-FIND(":",GZ50)-3),LEFT(GZ50,FIND("(",GZ50)-2)))</f>
        <v/>
      </c>
      <c r="GT50" s="106" t="str">
        <f>IF(GZ50="","",MID(GZ50,FIND("(",GZ50)+1,4))</f>
        <v/>
      </c>
      <c r="GU50" s="107" t="str">
        <f>IF(ISNUMBER(SEARCH("*female*",GZ50)),"female",IF(ISNUMBER(SEARCH("*male*",GZ50)),"male",""))</f>
        <v/>
      </c>
      <c r="GV50" s="108" t="str">
        <f>IF(GZ50="","",IF(ISERROR(MID(GZ50,FIND("male,",GZ50)+6,(FIND(")",GZ50)-(FIND("male,",GZ50)+6))))=TRUE,"missing/error",MID(GZ50,FIND("male,",GZ50)+6,(FIND(")",GZ50)-(FIND("male,",GZ50)+6)))))</f>
        <v/>
      </c>
      <c r="GW50" s="109" t="str">
        <f>IF(GS50="","",(MID(GS50,(SEARCH("^^",SUBSTITUTE(GS50," ","^^",LEN(GS50)-LEN(SUBSTITUTE(GS50," ","")))))+1,99)&amp;"_"&amp;LEFT(GS50,FIND(" ",GS50)-1)&amp;"_"&amp;GT50))</f>
        <v/>
      </c>
      <c r="GY50" s="101"/>
      <c r="GZ50" s="111"/>
      <c r="HA50" s="102" t="str">
        <f>IF(HE50="","",HA$3)</f>
        <v/>
      </c>
      <c r="HB50" s="103" t="str">
        <f>IF(HE50="","",HA$1)</f>
        <v/>
      </c>
      <c r="HC50" s="104" t="str">
        <f>IF(HE50="","",HA$2)</f>
        <v/>
      </c>
      <c r="HD50" s="104" t="str">
        <f>IF(HE50="","",HA$3)</f>
        <v/>
      </c>
      <c r="HE50" s="105" t="str">
        <f>IF(HL50="","",IF(ISNUMBER(SEARCH(":",HL50)),MID(HL50,FIND(":",HL50)+2,FIND("(",HL50)-FIND(":",HL50)-3),LEFT(HL50,FIND("(",HL50)-2)))</f>
        <v/>
      </c>
      <c r="HF50" s="106" t="str">
        <f>IF(HL50="","",MID(HL50,FIND("(",HL50)+1,4))</f>
        <v/>
      </c>
      <c r="HG50" s="107" t="str">
        <f>IF(ISNUMBER(SEARCH("*female*",HL50)),"female",IF(ISNUMBER(SEARCH("*male*",HL50)),"male",""))</f>
        <v/>
      </c>
      <c r="HH50" s="108" t="str">
        <f>IF(HL50="","",IF(ISERROR(MID(HL50,FIND("male,",HL50)+6,(FIND(")",HL50)-(FIND("male,",HL50)+6))))=TRUE,"missing/error",MID(HL50,FIND("male,",HL50)+6,(FIND(")",HL50)-(FIND("male,",HL50)+6)))))</f>
        <v/>
      </c>
      <c r="HI50" s="109" t="str">
        <f>IF(HE50="","",(MID(HE50,(SEARCH("^^",SUBSTITUTE(HE50," ","^^",LEN(HE50)-LEN(SUBSTITUTE(HE50," ","")))))+1,99)&amp;"_"&amp;LEFT(HE50,FIND(" ",HE50)-1)&amp;"_"&amp;HF50))</f>
        <v/>
      </c>
      <c r="HK50" s="101"/>
      <c r="HL50" s="111" t="s">
        <v>292</v>
      </c>
      <c r="HM50" s="102" t="str">
        <f>IF(HQ50="","",HM$3)</f>
        <v/>
      </c>
      <c r="HN50" s="103" t="str">
        <f>IF(HQ50="","",HM$1)</f>
        <v/>
      </c>
      <c r="HO50" s="104" t="str">
        <f>IF(HQ50="","",HM$2)</f>
        <v/>
      </c>
      <c r="HP50" s="104" t="str">
        <f>IF(HQ50="","",HM$3)</f>
        <v/>
      </c>
      <c r="HQ50" s="105" t="str">
        <f>IF(HX50="","",IF(ISNUMBER(SEARCH(":",HX50)),MID(HX50,FIND(":",HX50)+2,FIND("(",HX50)-FIND(":",HX50)-3),LEFT(HX50,FIND("(",HX50)-2)))</f>
        <v/>
      </c>
      <c r="HR50" s="106" t="str">
        <f>IF(HX50="","",MID(HX50,FIND("(",HX50)+1,4))</f>
        <v/>
      </c>
      <c r="HS50" s="107" t="str">
        <f>IF(ISNUMBER(SEARCH("*female*",HX50)),"female",IF(ISNUMBER(SEARCH("*male*",HX50)),"male",""))</f>
        <v/>
      </c>
      <c r="HT50" s="108" t="str">
        <f>IF(HX50="","",IF(ISERROR(MID(HX50,FIND("male,",HX50)+6,(FIND(")",HX50)-(FIND("male,",HX50)+6))))=TRUE,"missing/error",MID(HX50,FIND("male,",HX50)+6,(FIND(")",HX50)-(FIND("male,",HX50)+6)))))</f>
        <v/>
      </c>
      <c r="HU50" s="109" t="str">
        <f>IF(HQ50="","",(MID(HQ50,(SEARCH("^^",SUBSTITUTE(HQ50," ","^^",LEN(HQ50)-LEN(SUBSTITUTE(HQ50," ","")))))+1,99)&amp;"_"&amp;LEFT(HQ50,FIND(" ",HQ50)-1)&amp;"_"&amp;HR50))</f>
        <v/>
      </c>
      <c r="HW50" s="101"/>
      <c r="HX50" s="111"/>
      <c r="HY50" s="102" t="str">
        <f>IF(IC50="","",HY$3)</f>
        <v/>
      </c>
      <c r="HZ50" s="103" t="str">
        <f>IF(IC50="","",HY$1)</f>
        <v/>
      </c>
      <c r="IA50" s="104" t="str">
        <f>IF(IC50="","",HY$2)</f>
        <v/>
      </c>
      <c r="IB50" s="104" t="str">
        <f>IF(IC50="","",HY$3)</f>
        <v/>
      </c>
      <c r="IC50" s="105" t="str">
        <f>IF(IJ50="","",IF(ISNUMBER(SEARCH(":",IJ50)),MID(IJ50,FIND(":",IJ50)+2,FIND("(",IJ50)-FIND(":",IJ50)-3),LEFT(IJ50,FIND("(",IJ50)-2)))</f>
        <v/>
      </c>
      <c r="ID50" s="106" t="str">
        <f>IF(IJ50="","",MID(IJ50,FIND("(",IJ50)+1,4))</f>
        <v/>
      </c>
      <c r="IE50" s="107" t="str">
        <f>IF(ISNUMBER(SEARCH("*female*",IJ50)),"female",IF(ISNUMBER(SEARCH("*male*",IJ50)),"male",""))</f>
        <v/>
      </c>
      <c r="IF50" s="108" t="str">
        <f>IF(IJ50="","",IF(ISERROR(MID(IJ50,FIND("male,",IJ50)+6,(FIND(")",IJ50)-(FIND("male,",IJ50)+6))))=TRUE,"missing/error",MID(IJ50,FIND("male,",IJ50)+6,(FIND(")",IJ50)-(FIND("male,",IJ50)+6)))))</f>
        <v/>
      </c>
      <c r="IG50" s="109" t="str">
        <f>IF(IC50="","",(MID(IC50,(SEARCH("^^",SUBSTITUTE(IC50," ","^^",LEN(IC50)-LEN(SUBSTITUTE(IC50," ","")))))+1,99)&amp;"_"&amp;LEFT(IC50,FIND(" ",IC50)-1)&amp;"_"&amp;ID50))</f>
        <v/>
      </c>
      <c r="II50" s="101"/>
      <c r="IJ50" s="111"/>
      <c r="IK50" s="102" t="str">
        <f>IF(IO50="","",IK$3)</f>
        <v/>
      </c>
      <c r="IL50" s="103" t="str">
        <f>IF(IO50="","",IK$1)</f>
        <v/>
      </c>
      <c r="IM50" s="104" t="str">
        <f>IF(IO50="","",IK$2)</f>
        <v/>
      </c>
      <c r="IN50" s="104" t="str">
        <f>IF(IO50="","",IK$3)</f>
        <v/>
      </c>
      <c r="IO50" s="105" t="str">
        <f>IF(IV50="","",IF(ISNUMBER(SEARCH(":",IV50)),MID(IV50,FIND(":",IV50)+2,FIND("(",IV50)-FIND(":",IV50)-3),LEFT(IV50,FIND("(",IV50)-2)))</f>
        <v/>
      </c>
      <c r="IP50" s="106" t="str">
        <f>IF(IV50="","",MID(IV50,FIND("(",IV50)+1,4))</f>
        <v/>
      </c>
      <c r="IQ50" s="107" t="str">
        <f>IF(ISNUMBER(SEARCH("*female*",IV50)),"female",IF(ISNUMBER(SEARCH("*male*",IV50)),"male",""))</f>
        <v/>
      </c>
      <c r="IR50" s="108" t="str">
        <f>IF(IV50="","",IF(ISERROR(MID(IV50,FIND("male,",IV50)+6,(FIND(")",IV50)-(FIND("male,",IV50)+6))))=TRUE,"missing/error",MID(IV50,FIND("male,",IV50)+6,(FIND(")",IV50)-(FIND("male,",IV50)+6)))))</f>
        <v/>
      </c>
      <c r="IS50" s="109" t="str">
        <f>IF(IO50="","",(MID(IO50,(SEARCH("^^",SUBSTITUTE(IO50," ","^^",LEN(IO50)-LEN(SUBSTITUTE(IO50," ","")))))+1,99)&amp;"_"&amp;LEFT(IO50,FIND(" ",IO50)-1)&amp;"_"&amp;IP50))</f>
        <v/>
      </c>
      <c r="IU50" s="101"/>
      <c r="IV50" s="111"/>
      <c r="IW50" s="102" t="str">
        <f>IF(JA50="","",IW$3)</f>
        <v/>
      </c>
      <c r="IX50" s="103" t="str">
        <f>IF(JA50="","",IW$1)</f>
        <v/>
      </c>
      <c r="IY50" s="104" t="str">
        <f>IF(JA50="","",IW$2)</f>
        <v/>
      </c>
      <c r="IZ50" s="104" t="str">
        <f>IF(JA50="","",IW$3)</f>
        <v/>
      </c>
      <c r="JA50" s="105" t="str">
        <f>IF(JH50="","",IF(ISNUMBER(SEARCH(":",JH50)),MID(JH50,FIND(":",JH50)+2,FIND("(",JH50)-FIND(":",JH50)-3),LEFT(JH50,FIND("(",JH50)-2)))</f>
        <v/>
      </c>
      <c r="JB50" s="106" t="str">
        <f>IF(JH50="","",MID(JH50,FIND("(",JH50)+1,4))</f>
        <v/>
      </c>
      <c r="JC50" s="107" t="str">
        <f>IF(ISNUMBER(SEARCH("*female*",JH50)),"female",IF(ISNUMBER(SEARCH("*male*",JH50)),"male",""))</f>
        <v/>
      </c>
      <c r="JD50" s="108" t="str">
        <f>IF(JH50="","",IF(ISERROR(MID(JH50,FIND("male,",JH50)+6,(FIND(")",JH50)-(FIND("male,",JH50)+6))))=TRUE,"missing/error",MID(JH50,FIND("male,",JH50)+6,(FIND(")",JH50)-(FIND("male,",JH50)+6)))))</f>
        <v/>
      </c>
      <c r="JE50" s="109" t="str">
        <f>IF(JA50="","",(MID(JA50,(SEARCH("^^",SUBSTITUTE(JA50," ","^^",LEN(JA50)-LEN(SUBSTITUTE(JA50," ","")))))+1,99)&amp;"_"&amp;LEFT(JA50,FIND(" ",JA50)-1)&amp;"_"&amp;JB50))</f>
        <v/>
      </c>
      <c r="JG50" s="101"/>
      <c r="JH50" s="111"/>
      <c r="JI50" s="102" t="str">
        <f>IF(JM50="","",JI$3)</f>
        <v/>
      </c>
      <c r="JJ50" s="103" t="str">
        <f>IF(JM50="","",JI$1)</f>
        <v/>
      </c>
      <c r="JK50" s="104" t="str">
        <f>IF(JM50="","",JI$2)</f>
        <v/>
      </c>
      <c r="JL50" s="104" t="str">
        <f>IF(JM50="","",JI$3)</f>
        <v/>
      </c>
      <c r="JM50" s="105" t="str">
        <f>IF(JT50="","",IF(ISNUMBER(SEARCH(":",JT50)),MID(JT50,FIND(":",JT50)+2,FIND("(",JT50)-FIND(":",JT50)-3),LEFT(JT50,FIND("(",JT50)-2)))</f>
        <v/>
      </c>
      <c r="JN50" s="106" t="str">
        <f>IF(JT50="","",MID(JT50,FIND("(",JT50)+1,4))</f>
        <v/>
      </c>
      <c r="JO50" s="107" t="str">
        <f>IF(ISNUMBER(SEARCH("*female*",JT50)),"female",IF(ISNUMBER(SEARCH("*male*",JT50)),"male",""))</f>
        <v/>
      </c>
      <c r="JP50" s="108" t="str">
        <f>IF(JT50="","",IF(ISERROR(MID(JT50,FIND("male,",JT50)+6,(FIND(")",JT50)-(FIND("male,",JT50)+6))))=TRUE,"missing/error",MID(JT50,FIND("male,",JT50)+6,(FIND(")",JT50)-(FIND("male,",JT50)+6)))))</f>
        <v/>
      </c>
      <c r="JQ50" s="109" t="str">
        <f>IF(JM50="","",(MID(JM50,(SEARCH("^^",SUBSTITUTE(JM50," ","^^",LEN(JM50)-LEN(SUBSTITUTE(JM50," ","")))))+1,99)&amp;"_"&amp;LEFT(JM50,FIND(" ",JM50)-1)&amp;"_"&amp;JN50))</f>
        <v/>
      </c>
      <c r="JS50" s="101"/>
      <c r="JT50" s="111"/>
      <c r="JU50" s="102" t="str">
        <f>IF(JY50="","",JU$3)</f>
        <v/>
      </c>
      <c r="JV50" s="103" t="str">
        <f>IF(JY50="","",JU$1)</f>
        <v/>
      </c>
      <c r="JW50" s="104" t="str">
        <f>IF(JY50="","",JU$2)</f>
        <v/>
      </c>
      <c r="JX50" s="104" t="str">
        <f>IF(JY50="","",JU$3)</f>
        <v/>
      </c>
      <c r="JY50" s="105" t="str">
        <f>IF(KF50="","",IF(ISNUMBER(SEARCH(":",KF50)),MID(KF50,FIND(":",KF50)+2,FIND("(",KF50)-FIND(":",KF50)-3),LEFT(KF50,FIND("(",KF50)-2)))</f>
        <v/>
      </c>
      <c r="JZ50" s="106" t="str">
        <f>IF(KF50="","",MID(KF50,FIND("(",KF50)+1,4))</f>
        <v/>
      </c>
      <c r="KA50" s="107" t="str">
        <f>IF(ISNUMBER(SEARCH("*female*",KF50)),"female",IF(ISNUMBER(SEARCH("*male*",KF50)),"male",""))</f>
        <v/>
      </c>
      <c r="KB50" s="108" t="str">
        <f>IF(KF50="","",IF(ISERROR(MID(KF50,FIND("male,",KF50)+6,(FIND(")",KF50)-(FIND("male,",KF50)+6))))=TRUE,"missing/error",MID(KF50,FIND("male,",KF50)+6,(FIND(")",KF50)-(FIND("male,",KF50)+6)))))</f>
        <v/>
      </c>
      <c r="KC50" s="109" t="str">
        <f>IF(JY50="","",(MID(JY50,(SEARCH("^^",SUBSTITUTE(JY50," ","^^",LEN(JY50)-LEN(SUBSTITUTE(JY50," ","")))))+1,99)&amp;"_"&amp;LEFT(JY50,FIND(" ",JY50)-1)&amp;"_"&amp;JZ50))</f>
        <v/>
      </c>
      <c r="KE50" s="101"/>
      <c r="KF50" s="111"/>
    </row>
    <row r="51" spans="1:292" ht="13.5" customHeight="1">
      <c r="A51" s="20"/>
      <c r="B51" s="101" t="s">
        <v>574</v>
      </c>
      <c r="C51" s="2" t="s">
        <v>575</v>
      </c>
      <c r="D51" s="154"/>
      <c r="E51" s="102"/>
      <c r="F51" s="103"/>
      <c r="G51" s="104"/>
      <c r="H51" s="104"/>
      <c r="I51" s="105"/>
      <c r="J51" s="106"/>
      <c r="K51" s="107"/>
      <c r="L51" s="108"/>
      <c r="M51" s="109"/>
      <c r="O51" s="101"/>
      <c r="P51" s="154"/>
      <c r="Q51" s="102"/>
      <c r="R51" s="103"/>
      <c r="S51" s="104"/>
      <c r="T51" s="104"/>
      <c r="U51" s="105"/>
      <c r="V51" s="106"/>
      <c r="W51" s="107"/>
      <c r="X51" s="108"/>
      <c r="Y51" s="109"/>
      <c r="AA51" s="101"/>
      <c r="AB51" s="111"/>
      <c r="AC51" s="102"/>
      <c r="AD51" s="103"/>
      <c r="AE51" s="104"/>
      <c r="AF51" s="104"/>
      <c r="AG51" s="105"/>
      <c r="AH51" s="106"/>
      <c r="AI51" s="107"/>
      <c r="AJ51" s="108"/>
      <c r="AK51" s="109"/>
      <c r="AM51" s="101"/>
      <c r="AN51" s="111"/>
      <c r="AO51" s="102"/>
      <c r="AP51" s="103"/>
      <c r="AQ51" s="104"/>
      <c r="AR51" s="104"/>
      <c r="AS51" s="105"/>
      <c r="AT51" s="106"/>
      <c r="AU51" s="107"/>
      <c r="AV51" s="108"/>
      <c r="AW51" s="109"/>
      <c r="AY51" s="101"/>
      <c r="AZ51" s="111"/>
      <c r="BA51" s="102"/>
      <c r="BB51" s="103"/>
      <c r="BC51" s="104"/>
      <c r="BD51" s="104"/>
      <c r="BE51" s="105"/>
      <c r="BF51" s="106"/>
      <c r="BG51" s="107"/>
      <c r="BH51" s="108"/>
      <c r="BI51" s="109"/>
      <c r="BK51" s="101"/>
      <c r="BL51" s="111"/>
      <c r="BM51" s="102"/>
      <c r="BN51" s="103"/>
      <c r="BO51" s="104"/>
      <c r="BP51" s="104"/>
      <c r="BQ51" s="105"/>
      <c r="BR51" s="106"/>
      <c r="BS51" s="107"/>
      <c r="BT51" s="108"/>
      <c r="BU51" s="109"/>
      <c r="BW51" s="101"/>
      <c r="BX51" s="111"/>
      <c r="BY51" s="102"/>
      <c r="BZ51" s="103"/>
      <c r="CA51" s="104"/>
      <c r="CB51" s="104"/>
      <c r="CC51" s="105"/>
      <c r="CD51" s="106"/>
      <c r="CE51" s="107"/>
      <c r="CF51" s="108"/>
      <c r="CG51" s="109"/>
      <c r="CI51" s="101"/>
      <c r="CJ51" s="111"/>
      <c r="CK51" s="102"/>
      <c r="CL51" s="103"/>
      <c r="CM51" s="104"/>
      <c r="CN51" s="104"/>
      <c r="CO51" s="105"/>
      <c r="CP51" s="106"/>
      <c r="CQ51" s="107"/>
      <c r="CR51" s="108"/>
      <c r="CS51" s="109"/>
      <c r="CU51" s="101"/>
      <c r="CV51" s="111"/>
      <c r="CW51" s="102"/>
      <c r="CX51" s="103"/>
      <c r="CY51" s="104"/>
      <c r="CZ51" s="104"/>
      <c r="DA51" s="105"/>
      <c r="DB51" s="106"/>
      <c r="DC51" s="107"/>
      <c r="DD51" s="108"/>
      <c r="DE51" s="109"/>
      <c r="DG51" s="101"/>
      <c r="DH51" s="101"/>
      <c r="DI51" s="102">
        <f>IF(DM51="","",DI$3)</f>
        <v>44571</v>
      </c>
      <c r="DJ51" s="103" t="str">
        <f>IF(DM51="","",DI$1)</f>
        <v>Rutte III</v>
      </c>
      <c r="DK51" s="104">
        <v>44341</v>
      </c>
      <c r="DL51" s="104">
        <v>44455</v>
      </c>
      <c r="DM51" s="105" t="str">
        <f>IF(DT51="","",IF(ISNUMBER(SEARCH(":",DT51)),MID(DT51,FIND(":",DT51)+2,FIND("(",DT51)-FIND(":",DT51)-3),LEFT(DT51,FIND("(",DT51)-2)))</f>
        <v>Sigrid Kaag</v>
      </c>
      <c r="DN51" s="106" t="str">
        <f>IF(DT51="","",MID(DT51,FIND("(",DT51)+1,4))</f>
        <v>1961</v>
      </c>
      <c r="DO51" s="107" t="str">
        <f>IF(ISNUMBER(SEARCH("*female*",DT51)),"female",IF(ISNUMBER(SEARCH("*male*",DT51)),"male",""))</f>
        <v>female</v>
      </c>
      <c r="DP51" s="108" t="str">
        <f>IF(DT51="","",IF(ISERROR(MID(DT51,FIND("male,",DT51)+6,(FIND(")",DT51)-(FIND("male,",DT51)+6))))=TRUE,"missing/error",MID(DT51,FIND("male,",DT51)+6,(FIND(")",DT51)-(FIND("male,",DT51)+6)))))</f>
        <v>nl_d6601</v>
      </c>
      <c r="DQ51" s="109" t="str">
        <f>IF(DM51="","",(MID(DM51,(SEARCH("^^",SUBSTITUTE(DM51," ","^^",LEN(DM51)-LEN(SUBSTITUTE(DM51," ","")))))+1,99)&amp;"_"&amp;LEFT(DM51,FIND(" ",DM51)-1)&amp;"_"&amp;DN51))</f>
        <v>Kaag_Sigrid_1961</v>
      </c>
      <c r="DS51" s="101"/>
      <c r="DT51" s="101" t="s">
        <v>1067</v>
      </c>
      <c r="DU51" s="102" t="str">
        <f>IF(DY51="","",DU$3)</f>
        <v/>
      </c>
      <c r="DV51" s="103" t="str">
        <f>IF(DY51="","",DU$1)</f>
        <v/>
      </c>
      <c r="DW51" s="104" t="str">
        <f>IF(DY51="","",DU$2)</f>
        <v/>
      </c>
      <c r="DX51" s="104" t="str">
        <f>IF(DY51="","",DU$3)</f>
        <v/>
      </c>
      <c r="DY51" s="105" t="str">
        <f>IF(EF51="","",IF(ISNUMBER(SEARCH(":",EF51)),MID(EF51,FIND(":",EF51)+2,FIND("(",EF51)-FIND(":",EF51)-3),LEFT(EF51,FIND("(",EF51)-2)))</f>
        <v/>
      </c>
      <c r="DZ51" s="106" t="str">
        <f>IF(EF51="","",MID(EF51,FIND("(",EF51)+1,4))</f>
        <v/>
      </c>
      <c r="EA51" s="107" t="str">
        <f>IF(ISNUMBER(SEARCH("*female*",EF51)),"female",IF(ISNUMBER(SEARCH("*male*",EF51)),"male",""))</f>
        <v/>
      </c>
      <c r="EB51" s="108" t="str">
        <f>IF(EF51="","",IF(ISERROR(MID(EF51,FIND("male,",EF51)+6,(FIND(")",EF51)-(FIND("male,",EF51)+6))))=TRUE,"missing/error",MID(EF51,FIND("male,",EF51)+6,(FIND(")",EF51)-(FIND("male,",EF51)+6)))))</f>
        <v/>
      </c>
      <c r="EC51" s="109" t="str">
        <f>IF(DY51="","",(MID(DY51,(SEARCH("^^",SUBSTITUTE(DY51," ","^^",LEN(DY51)-LEN(SUBSTITUTE(DY51," ","")))))+1,99)&amp;"_"&amp;LEFT(DY51,FIND(" ",DY51)-1)&amp;"_"&amp;DZ51))</f>
        <v/>
      </c>
      <c r="EE51" s="101"/>
      <c r="EG51" s="102"/>
      <c r="EH51" s="103"/>
      <c r="EI51" s="104"/>
      <c r="EJ51" s="104"/>
      <c r="EK51" s="105"/>
      <c r="EL51" s="106"/>
      <c r="EM51" s="107"/>
      <c r="EN51" s="108"/>
      <c r="EO51" s="109"/>
      <c r="EQ51" s="101"/>
      <c r="ER51" s="111"/>
      <c r="ES51" s="102"/>
      <c r="ET51" s="103"/>
      <c r="EU51" s="104"/>
      <c r="EV51" s="104"/>
      <c r="EW51" s="105"/>
      <c r="EX51" s="106"/>
      <c r="EY51" s="107"/>
      <c r="EZ51" s="108"/>
      <c r="FA51" s="109"/>
      <c r="FC51" s="101"/>
      <c r="FD51" s="111"/>
      <c r="FE51" s="102"/>
      <c r="FF51" s="103"/>
      <c r="FG51" s="104"/>
      <c r="FH51" s="104"/>
      <c r="FI51" s="105"/>
      <c r="FJ51" s="106"/>
      <c r="FK51" s="107"/>
      <c r="FL51" s="108"/>
      <c r="FM51" s="109"/>
      <c r="FO51" s="101"/>
      <c r="FP51" s="111"/>
      <c r="FQ51" s="102"/>
      <c r="FR51" s="103"/>
      <c r="FS51" s="104"/>
      <c r="FT51" s="104"/>
      <c r="FU51" s="105"/>
      <c r="FV51" s="106"/>
      <c r="FW51" s="107"/>
      <c r="FX51" s="108"/>
      <c r="FY51" s="109"/>
      <c r="GA51" s="101"/>
      <c r="GB51" s="111"/>
      <c r="GC51" s="102"/>
      <c r="GD51" s="103"/>
      <c r="GE51" s="104"/>
      <c r="GF51" s="104"/>
      <c r="GG51" s="105"/>
      <c r="GH51" s="106"/>
      <c r="GI51" s="107"/>
      <c r="GJ51" s="108"/>
      <c r="GK51" s="109"/>
      <c r="GM51" s="101"/>
      <c r="GN51" s="111"/>
      <c r="GO51" s="102"/>
      <c r="GP51" s="103"/>
      <c r="GQ51" s="104"/>
      <c r="GR51" s="104"/>
      <c r="GS51" s="105"/>
      <c r="GT51" s="106"/>
      <c r="GU51" s="107"/>
      <c r="GV51" s="108"/>
      <c r="GW51" s="109"/>
      <c r="GY51" s="101"/>
      <c r="GZ51" s="111"/>
      <c r="HA51" s="102"/>
      <c r="HB51" s="103"/>
      <c r="HC51" s="104"/>
      <c r="HD51" s="104"/>
      <c r="HE51" s="105"/>
      <c r="HF51" s="106"/>
      <c r="HG51" s="107"/>
      <c r="HH51" s="108"/>
      <c r="HI51" s="109"/>
      <c r="HK51" s="101"/>
      <c r="HL51" s="111"/>
      <c r="HM51" s="102"/>
      <c r="HN51" s="103"/>
      <c r="HO51" s="104"/>
      <c r="HP51" s="104"/>
      <c r="HQ51" s="105"/>
      <c r="HR51" s="106"/>
      <c r="HS51" s="107"/>
      <c r="HT51" s="108"/>
      <c r="HU51" s="109"/>
      <c r="HW51" s="101"/>
      <c r="HX51" s="111"/>
      <c r="HY51" s="102"/>
      <c r="HZ51" s="103"/>
      <c r="IA51" s="104"/>
      <c r="IB51" s="104"/>
      <c r="IC51" s="105"/>
      <c r="ID51" s="106"/>
      <c r="IE51" s="107"/>
      <c r="IF51" s="108"/>
      <c r="IG51" s="109"/>
      <c r="II51" s="101"/>
      <c r="IJ51" s="111"/>
      <c r="IK51" s="102"/>
      <c r="IL51" s="103"/>
      <c r="IM51" s="104"/>
      <c r="IN51" s="104"/>
      <c r="IO51" s="105"/>
      <c r="IP51" s="106"/>
      <c r="IQ51" s="107"/>
      <c r="IR51" s="108"/>
      <c r="IS51" s="109"/>
      <c r="IU51" s="101"/>
      <c r="IV51" s="111"/>
      <c r="IW51" s="102"/>
      <c r="IX51" s="103"/>
      <c r="IY51" s="104"/>
      <c r="IZ51" s="104"/>
      <c r="JA51" s="105"/>
      <c r="JB51" s="106"/>
      <c r="JC51" s="107"/>
      <c r="JD51" s="108"/>
      <c r="JE51" s="109"/>
      <c r="JG51" s="101"/>
      <c r="JH51" s="111"/>
      <c r="JI51" s="102"/>
      <c r="JJ51" s="103"/>
      <c r="JK51" s="104"/>
      <c r="JL51" s="104"/>
      <c r="JM51" s="105"/>
      <c r="JN51" s="106"/>
      <c r="JO51" s="107"/>
      <c r="JP51" s="108"/>
      <c r="JQ51" s="109"/>
      <c r="JS51" s="101"/>
      <c r="JT51" s="111"/>
      <c r="JU51" s="102"/>
      <c r="JV51" s="103"/>
      <c r="JW51" s="104"/>
      <c r="JX51" s="104"/>
      <c r="JY51" s="105"/>
      <c r="JZ51" s="106"/>
      <c r="KA51" s="107"/>
      <c r="KB51" s="108"/>
      <c r="KC51" s="109"/>
      <c r="KE51" s="101"/>
      <c r="KF51" s="111"/>
    </row>
    <row r="52" spans="1:292" ht="13.5" customHeight="1">
      <c r="A52" s="20"/>
      <c r="B52" s="101" t="s">
        <v>574</v>
      </c>
      <c r="C52" s="2" t="s">
        <v>575</v>
      </c>
      <c r="D52" s="154"/>
      <c r="E52" s="102"/>
      <c r="F52" s="103"/>
      <c r="G52" s="104"/>
      <c r="H52" s="104"/>
      <c r="I52" s="105"/>
      <c r="J52" s="106"/>
      <c r="K52" s="107"/>
      <c r="L52" s="108"/>
      <c r="M52" s="109"/>
      <c r="O52" s="101"/>
      <c r="P52" s="154"/>
      <c r="Q52" s="102"/>
      <c r="R52" s="103"/>
      <c r="S52" s="104"/>
      <c r="T52" s="104"/>
      <c r="U52" s="105"/>
      <c r="V52" s="106"/>
      <c r="W52" s="107"/>
      <c r="X52" s="108"/>
      <c r="Y52" s="109"/>
      <c r="AA52" s="101"/>
      <c r="AB52" s="111"/>
      <c r="AC52" s="102"/>
      <c r="AD52" s="103"/>
      <c r="AE52" s="104"/>
      <c r="AF52" s="104"/>
      <c r="AG52" s="105"/>
      <c r="AH52" s="106"/>
      <c r="AI52" s="107"/>
      <c r="AJ52" s="108"/>
      <c r="AK52" s="109"/>
      <c r="AM52" s="101"/>
      <c r="AN52" s="111"/>
      <c r="AO52" s="102"/>
      <c r="AP52" s="103"/>
      <c r="AQ52" s="104"/>
      <c r="AR52" s="104"/>
      <c r="AS52" s="105"/>
      <c r="AT52" s="106"/>
      <c r="AU52" s="107"/>
      <c r="AV52" s="108"/>
      <c r="AW52" s="109"/>
      <c r="AY52" s="101"/>
      <c r="AZ52" s="111"/>
      <c r="BA52" s="102"/>
      <c r="BB52" s="103"/>
      <c r="BC52" s="104"/>
      <c r="BD52" s="104"/>
      <c r="BE52" s="105"/>
      <c r="BF52" s="106"/>
      <c r="BG52" s="107"/>
      <c r="BH52" s="108"/>
      <c r="BI52" s="109"/>
      <c r="BK52" s="101"/>
      <c r="BL52" s="111"/>
      <c r="BM52" s="102"/>
      <c r="BN52" s="103"/>
      <c r="BO52" s="104"/>
      <c r="BP52" s="104"/>
      <c r="BQ52" s="105"/>
      <c r="BR52" s="106"/>
      <c r="BS52" s="107"/>
      <c r="BT52" s="108"/>
      <c r="BU52" s="109"/>
      <c r="BW52" s="101"/>
      <c r="BX52" s="111"/>
      <c r="BY52" s="102"/>
      <c r="BZ52" s="103"/>
      <c r="CA52" s="104"/>
      <c r="CB52" s="104"/>
      <c r="CC52" s="105"/>
      <c r="CD52" s="106"/>
      <c r="CE52" s="107"/>
      <c r="CF52" s="108"/>
      <c r="CG52" s="109"/>
      <c r="CI52" s="101"/>
      <c r="CJ52" s="111"/>
      <c r="CK52" s="102"/>
      <c r="CL52" s="103"/>
      <c r="CM52" s="104"/>
      <c r="CN52" s="104"/>
      <c r="CO52" s="105"/>
      <c r="CP52" s="106"/>
      <c r="CQ52" s="107"/>
      <c r="CR52" s="108"/>
      <c r="CS52" s="109"/>
      <c r="CU52" s="101"/>
      <c r="CV52" s="111"/>
      <c r="CW52" s="102"/>
      <c r="CX52" s="103"/>
      <c r="CY52" s="104"/>
      <c r="CZ52" s="104"/>
      <c r="DA52" s="105"/>
      <c r="DB52" s="106"/>
      <c r="DC52" s="107"/>
      <c r="DD52" s="108"/>
      <c r="DE52" s="109"/>
      <c r="DG52" s="101"/>
      <c r="DH52" s="101"/>
      <c r="DI52" s="102">
        <f>IF(DM52="","",DI$3)</f>
        <v>44571</v>
      </c>
      <c r="DJ52" s="103" t="str">
        <f>IF(DM52="","",DI$1)</f>
        <v>Rutte III</v>
      </c>
      <c r="DK52" s="104">
        <v>44455</v>
      </c>
      <c r="DL52" s="104">
        <f>IF(DM52="","",DI$3)</f>
        <v>44571</v>
      </c>
      <c r="DM52" s="105" t="str">
        <f>IF(DT52="","",IF(ISNUMBER(SEARCH(":",DT52)),MID(DT52,FIND(":",DT52)+2,FIND("(",DT52)-FIND(":",DT52)-3),LEFT(DT52,FIND("(",DT52)-2)))</f>
        <v>Ben Knapen</v>
      </c>
      <c r="DN52" s="106" t="str">
        <f>IF(DT52="","",MID(DT52,FIND("(",DT52)+1,4))</f>
        <v>1951</v>
      </c>
      <c r="DO52" s="107" t="str">
        <f>IF(ISNUMBER(SEARCH("*female*",DT52)),"female",IF(ISNUMBER(SEARCH("*male*",DT52)),"male",""))</f>
        <v>male</v>
      </c>
      <c r="DP52" s="108" t="str">
        <f>IF(DT52="","",IF(ISERROR(MID(DT52,FIND("male,",DT52)+6,(FIND(")",DT52)-(FIND("male,",DT52)+6))))=TRUE,"missing/error",MID(DT52,FIND("male,",DT52)+6,(FIND(")",DT52)-(FIND("male,",DT52)+6)))))</f>
        <v>nl_cda01</v>
      </c>
      <c r="DQ52" s="109" t="str">
        <f>IF(DM52="","",(MID(DM52,(SEARCH("^^",SUBSTITUTE(DM52," ","^^",LEN(DM52)-LEN(SUBSTITUTE(DM52," ","")))))+1,99)&amp;"_"&amp;LEFT(DM52,FIND(" ",DM52)-1)&amp;"_"&amp;DN52))</f>
        <v>Knapen_Ben_1951</v>
      </c>
      <c r="DS52" s="101"/>
      <c r="DT52" s="101" t="s">
        <v>1100</v>
      </c>
      <c r="DU52" s="102" t="str">
        <f>IF(DY52="","",DU$3)</f>
        <v/>
      </c>
      <c r="DV52" s="103" t="str">
        <f>IF(DY52="","",DU$1)</f>
        <v/>
      </c>
      <c r="DW52" s="104" t="str">
        <f>IF(DY52="","",DU$2)</f>
        <v/>
      </c>
      <c r="DX52" s="104" t="str">
        <f>IF(DY52="","",DU$3)</f>
        <v/>
      </c>
      <c r="DY52" s="105" t="str">
        <f>IF(EF52="","",IF(ISNUMBER(SEARCH(":",EF52)),MID(EF52,FIND(":",EF52)+2,FIND("(",EF52)-FIND(":",EF52)-3),LEFT(EF52,FIND("(",EF52)-2)))</f>
        <v/>
      </c>
      <c r="DZ52" s="106" t="str">
        <f>IF(EF52="","",MID(EF52,FIND("(",EF52)+1,4))</f>
        <v/>
      </c>
      <c r="EA52" s="107" t="str">
        <f>IF(ISNUMBER(SEARCH("*female*",EF52)),"female",IF(ISNUMBER(SEARCH("*male*",EF52)),"male",""))</f>
        <v/>
      </c>
      <c r="EB52" s="108" t="str">
        <f>IF(EF52="","",IF(ISERROR(MID(EF52,FIND("male,",EF52)+6,(FIND(")",EF52)-(FIND("male,",EF52)+6))))=TRUE,"missing/error",MID(EF52,FIND("male,",EF52)+6,(FIND(")",EF52)-(FIND("male,",EF52)+6)))))</f>
        <v/>
      </c>
      <c r="EC52" s="109" t="str">
        <f>IF(DY52="","",(MID(DY52,(SEARCH("^^",SUBSTITUTE(DY52," ","^^",LEN(DY52)-LEN(SUBSTITUTE(DY52," ","")))))+1,99)&amp;"_"&amp;LEFT(DY52,FIND(" ",DY52)-1)&amp;"_"&amp;DZ52))</f>
        <v/>
      </c>
      <c r="EE52" s="101"/>
      <c r="EF52" s="111"/>
      <c r="EG52" s="102"/>
      <c r="EH52" s="103"/>
      <c r="EI52" s="104"/>
      <c r="EJ52" s="104"/>
      <c r="EK52" s="105"/>
      <c r="EL52" s="106"/>
      <c r="EM52" s="107"/>
      <c r="EN52" s="108"/>
      <c r="EO52" s="109"/>
      <c r="EQ52" s="101"/>
      <c r="ER52" s="111"/>
      <c r="ES52" s="102"/>
      <c r="ET52" s="103"/>
      <c r="EU52" s="104"/>
      <c r="EV52" s="104"/>
      <c r="EW52" s="105"/>
      <c r="EX52" s="106"/>
      <c r="EY52" s="107"/>
      <c r="EZ52" s="108"/>
      <c r="FA52" s="109"/>
      <c r="FC52" s="101"/>
      <c r="FD52" s="111"/>
      <c r="FE52" s="102"/>
      <c r="FF52" s="103"/>
      <c r="FG52" s="104"/>
      <c r="FH52" s="104"/>
      <c r="FI52" s="105"/>
      <c r="FJ52" s="106"/>
      <c r="FK52" s="107"/>
      <c r="FL52" s="108"/>
      <c r="FM52" s="109"/>
      <c r="FO52" s="101"/>
      <c r="FP52" s="111"/>
      <c r="FQ52" s="102"/>
      <c r="FR52" s="103"/>
      <c r="FS52" s="104"/>
      <c r="FT52" s="104"/>
      <c r="FU52" s="105"/>
      <c r="FV52" s="106"/>
      <c r="FW52" s="107"/>
      <c r="FX52" s="108"/>
      <c r="FY52" s="109"/>
      <c r="GA52" s="101"/>
      <c r="GB52" s="111"/>
      <c r="GC52" s="102"/>
      <c r="GD52" s="103"/>
      <c r="GE52" s="104"/>
      <c r="GF52" s="104"/>
      <c r="GG52" s="105"/>
      <c r="GH52" s="106"/>
      <c r="GI52" s="107"/>
      <c r="GJ52" s="108"/>
      <c r="GK52" s="109"/>
      <c r="GM52" s="101"/>
      <c r="GN52" s="111"/>
      <c r="GO52" s="102"/>
      <c r="GP52" s="103"/>
      <c r="GQ52" s="104"/>
      <c r="GR52" s="104"/>
      <c r="GS52" s="105"/>
      <c r="GT52" s="106"/>
      <c r="GU52" s="107"/>
      <c r="GV52" s="108"/>
      <c r="GW52" s="109"/>
      <c r="GY52" s="101"/>
      <c r="GZ52" s="111"/>
      <c r="HA52" s="102"/>
      <c r="HB52" s="103"/>
      <c r="HC52" s="104"/>
      <c r="HD52" s="104"/>
      <c r="HE52" s="105"/>
      <c r="HF52" s="106"/>
      <c r="HG52" s="107"/>
      <c r="HH52" s="108"/>
      <c r="HI52" s="109"/>
      <c r="HK52" s="101"/>
      <c r="HL52" s="111"/>
      <c r="HM52" s="102"/>
      <c r="HN52" s="103"/>
      <c r="HO52" s="104"/>
      <c r="HP52" s="104"/>
      <c r="HQ52" s="105"/>
      <c r="HR52" s="106"/>
      <c r="HS52" s="107"/>
      <c r="HT52" s="108"/>
      <c r="HU52" s="109"/>
      <c r="HW52" s="101"/>
      <c r="HX52" s="111"/>
      <c r="HY52" s="102"/>
      <c r="HZ52" s="103"/>
      <c r="IA52" s="104"/>
      <c r="IB52" s="104"/>
      <c r="IC52" s="105"/>
      <c r="ID52" s="106"/>
      <c r="IE52" s="107"/>
      <c r="IF52" s="108"/>
      <c r="IG52" s="109"/>
      <c r="II52" s="101"/>
      <c r="IJ52" s="111"/>
      <c r="IK52" s="102"/>
      <c r="IL52" s="103"/>
      <c r="IM52" s="104"/>
      <c r="IN52" s="104"/>
      <c r="IO52" s="105"/>
      <c r="IP52" s="106"/>
      <c r="IQ52" s="107"/>
      <c r="IR52" s="108"/>
      <c r="IS52" s="109"/>
      <c r="IU52" s="101"/>
      <c r="IV52" s="111"/>
      <c r="IW52" s="102"/>
      <c r="IX52" s="103"/>
      <c r="IY52" s="104"/>
      <c r="IZ52" s="104"/>
      <c r="JA52" s="105"/>
      <c r="JB52" s="106"/>
      <c r="JC52" s="107"/>
      <c r="JD52" s="108"/>
      <c r="JE52" s="109"/>
      <c r="JG52" s="101"/>
      <c r="JH52" s="111"/>
      <c r="JI52" s="102"/>
      <c r="JJ52" s="103"/>
      <c r="JK52" s="104"/>
      <c r="JL52" s="104"/>
      <c r="JM52" s="105"/>
      <c r="JN52" s="106"/>
      <c r="JO52" s="107"/>
      <c r="JP52" s="108"/>
      <c r="JQ52" s="109"/>
      <c r="JS52" s="101"/>
      <c r="JT52" s="111"/>
      <c r="JU52" s="102"/>
      <c r="JV52" s="103"/>
      <c r="JW52" s="104"/>
      <c r="JX52" s="104"/>
      <c r="JY52" s="105"/>
      <c r="JZ52" s="106"/>
      <c r="KA52" s="107"/>
      <c r="KB52" s="108"/>
      <c r="KC52" s="109"/>
      <c r="KE52" s="101"/>
      <c r="KF52" s="111"/>
    </row>
    <row r="53" spans="1:292" ht="13.5" customHeight="1">
      <c r="A53" s="20"/>
      <c r="B53" s="101" t="s">
        <v>600</v>
      </c>
      <c r="C53" s="2" t="s">
        <v>601</v>
      </c>
      <c r="D53" s="154"/>
      <c r="E53" s="102">
        <v>33239</v>
      </c>
      <c r="F53" s="103" t="s">
        <v>421</v>
      </c>
      <c r="G53" s="104">
        <v>32819</v>
      </c>
      <c r="H53" s="104">
        <v>34568</v>
      </c>
      <c r="I53" s="105" t="s">
        <v>602</v>
      </c>
      <c r="J53" s="106">
        <v>1939</v>
      </c>
      <c r="K53" s="107" t="s">
        <v>440</v>
      </c>
      <c r="L53" s="108" t="s">
        <v>297</v>
      </c>
      <c r="M53" s="109" t="s">
        <v>603</v>
      </c>
      <c r="O53" s="101"/>
      <c r="P53" s="154"/>
      <c r="Q53" s="102">
        <v>34699</v>
      </c>
      <c r="R53" s="103" t="s">
        <v>422</v>
      </c>
      <c r="S53" s="104">
        <v>34568</v>
      </c>
      <c r="T53" s="104">
        <v>36010</v>
      </c>
      <c r="U53" s="105" t="s">
        <v>442</v>
      </c>
      <c r="V53" s="106">
        <v>1938</v>
      </c>
      <c r="W53" s="107" t="s">
        <v>440</v>
      </c>
      <c r="X53" s="108" t="s">
        <v>299</v>
      </c>
      <c r="Y53" s="109" t="s">
        <v>443</v>
      </c>
      <c r="AA53" s="101"/>
      <c r="AB53" s="101"/>
      <c r="AC53" s="102">
        <v>36160</v>
      </c>
      <c r="AD53" s="103" t="s">
        <v>423</v>
      </c>
      <c r="AE53" s="104">
        <v>36010</v>
      </c>
      <c r="AF53" s="104">
        <v>37459</v>
      </c>
      <c r="AG53" s="105" t="s">
        <v>442</v>
      </c>
      <c r="AH53" s="106">
        <v>1938</v>
      </c>
      <c r="AI53" s="107" t="s">
        <v>440</v>
      </c>
      <c r="AJ53" s="108" t="s">
        <v>299</v>
      </c>
      <c r="AK53" s="109" t="s">
        <v>443</v>
      </c>
      <c r="AM53" s="101"/>
      <c r="AN53" s="101"/>
      <c r="AO53" s="102" t="s">
        <v>292</v>
      </c>
      <c r="AP53" s="103" t="s">
        <v>292</v>
      </c>
      <c r="AQ53" s="104"/>
      <c r="AR53" s="104" t="s">
        <v>292</v>
      </c>
      <c r="AS53" s="105"/>
      <c r="AT53" s="106"/>
      <c r="AU53" s="107"/>
      <c r="AV53" s="108"/>
      <c r="AW53" s="109" t="s">
        <v>292</v>
      </c>
      <c r="AY53" s="101"/>
      <c r="AZ53" s="101"/>
      <c r="BA53" s="102" t="s">
        <v>292</v>
      </c>
      <c r="BB53" s="103" t="s">
        <v>292</v>
      </c>
      <c r="BC53" s="104"/>
      <c r="BD53" s="104" t="s">
        <v>292</v>
      </c>
      <c r="BE53" s="105"/>
      <c r="BF53" s="106"/>
      <c r="BG53" s="107"/>
      <c r="BH53" s="108"/>
      <c r="BI53" s="109" t="s">
        <v>292</v>
      </c>
      <c r="BK53" s="101"/>
      <c r="BL53" s="101"/>
      <c r="BM53" s="102">
        <v>39083</v>
      </c>
      <c r="BN53" s="103" t="s">
        <v>426</v>
      </c>
      <c r="BO53" s="104">
        <v>38905</v>
      </c>
      <c r="BP53" s="104">
        <v>39135</v>
      </c>
      <c r="BQ53" s="105" t="s">
        <v>475</v>
      </c>
      <c r="BR53" s="106">
        <v>1956</v>
      </c>
      <c r="BS53" s="107" t="s">
        <v>440</v>
      </c>
      <c r="BT53" s="108" t="s">
        <v>301</v>
      </c>
      <c r="BU53" s="109" t="s">
        <v>476</v>
      </c>
      <c r="BW53" s="101"/>
      <c r="BX53" s="101"/>
      <c r="BY53" s="102">
        <v>40465</v>
      </c>
      <c r="BZ53" s="103" t="s">
        <v>427</v>
      </c>
      <c r="CA53" s="104">
        <v>39135</v>
      </c>
      <c r="CB53" s="104">
        <v>40465</v>
      </c>
      <c r="CC53" s="105" t="s">
        <v>444</v>
      </c>
      <c r="CD53" s="106">
        <v>1956</v>
      </c>
      <c r="CE53" s="107" t="s">
        <v>440</v>
      </c>
      <c r="CF53" s="108" t="s">
        <v>297</v>
      </c>
      <c r="CG53" s="109" t="s">
        <v>445</v>
      </c>
      <c r="CI53" s="101"/>
      <c r="CJ53" s="101"/>
      <c r="CK53" s="102" t="s">
        <v>292</v>
      </c>
      <c r="CL53" s="103" t="s">
        <v>292</v>
      </c>
      <c r="CM53" s="104" t="s">
        <v>292</v>
      </c>
      <c r="CN53" s="104" t="s">
        <v>292</v>
      </c>
      <c r="CO53" s="105" t="s">
        <v>292</v>
      </c>
      <c r="CP53" s="106" t="s">
        <v>292</v>
      </c>
      <c r="CQ53" s="107" t="s">
        <v>292</v>
      </c>
      <c r="CR53" s="108" t="s">
        <v>292</v>
      </c>
      <c r="CS53" s="109" t="s">
        <v>292</v>
      </c>
      <c r="CT53" s="2" t="s">
        <v>292</v>
      </c>
      <c r="CU53" s="101"/>
      <c r="CV53" s="101"/>
      <c r="CW53" s="102" t="s">
        <v>292</v>
      </c>
      <c r="CX53" s="103" t="s">
        <v>292</v>
      </c>
      <c r="CY53" s="104" t="s">
        <v>292</v>
      </c>
      <c r="CZ53" s="104" t="s">
        <v>292</v>
      </c>
      <c r="DA53" s="105" t="s">
        <v>292</v>
      </c>
      <c r="DB53" s="106" t="s">
        <v>292</v>
      </c>
      <c r="DC53" s="107" t="s">
        <v>292</v>
      </c>
      <c r="DD53" s="108" t="s">
        <v>292</v>
      </c>
      <c r="DE53" s="109" t="s">
        <v>292</v>
      </c>
      <c r="DF53" s="2" t="s">
        <v>292</v>
      </c>
      <c r="DG53" s="101"/>
      <c r="DH53" s="101"/>
      <c r="DI53" s="102">
        <f>IF(DM53="","",DI$3)</f>
        <v>44571</v>
      </c>
      <c r="DJ53" s="103" t="str">
        <f>IF(DM53="","",DI$1)</f>
        <v>Rutte III</v>
      </c>
      <c r="DK53" s="104">
        <f>IF(DM53="","",DI$2)</f>
        <v>43034</v>
      </c>
      <c r="DL53" s="104">
        <f>IF(DM53="","",DI$3)</f>
        <v>44571</v>
      </c>
      <c r="DM53" s="105" t="str">
        <f>IF(DT53="","",IF(ISNUMBER(SEARCH(":",DT53)),MID(DT53,FIND(":",DT53)+2,FIND("(",DT53)-FIND(":",DT53)-3),LEFT(DT53,FIND("(",DT53)-2)))</f>
        <v>Mark Rutte</v>
      </c>
      <c r="DN53" s="106" t="str">
        <f>IF(DT53="","",MID(DT53,FIND("(",DT53)+1,4))</f>
        <v>1967</v>
      </c>
      <c r="DO53" s="107" t="str">
        <f>IF(ISNUMBER(SEARCH("*female*",DT53)),"female",IF(ISNUMBER(SEARCH("*male*",DT53)),"male",""))</f>
        <v>male</v>
      </c>
      <c r="DP53" s="108" t="str">
        <f>IF(DT53="","",IF(ISERROR(MID(DT53,FIND("male,",DT53)+6,(FIND(")",DT53)-(FIND("male,",DT53)+6))))=TRUE,"missing/error",MID(DT53,FIND("male,",DT53)+6,(FIND(")",DT53)-(FIND("male,",DT53)+6)))))</f>
        <v>nl_vvd01</v>
      </c>
      <c r="DQ53" s="109" t="str">
        <f>IF(DM53="","",(MID(DM53,(SEARCH("^^",SUBSTITUTE(DM53," ","^^",LEN(DM53)-LEN(SUBSTITUTE(DM53," ","")))))+1,99)&amp;"_"&amp;LEFT(DM53,FIND(" ",DM53)-1)&amp;"_"&amp;DN53))</f>
        <v>Rutte_Mark_1967</v>
      </c>
      <c r="DS53" s="101"/>
      <c r="DT53" s="101" t="s">
        <v>451</v>
      </c>
      <c r="DU53" s="102" t="str">
        <f>IF(DY53="","",DU$3)</f>
        <v/>
      </c>
      <c r="DV53" s="103" t="str">
        <f>IF(DY53="","",DU$1)</f>
        <v/>
      </c>
      <c r="DW53" s="104" t="str">
        <f>IF(DY53="","",DU$2)</f>
        <v/>
      </c>
      <c r="DX53" s="104" t="str">
        <f>IF(DY53="","",DU$3)</f>
        <v/>
      </c>
      <c r="DY53" s="105" t="str">
        <f>IF(EF53="","",IF(ISNUMBER(SEARCH(":",EF53)),MID(EF53,FIND(":",EF53)+2,FIND("(",EF53)-FIND(":",EF53)-3),LEFT(EF53,FIND("(",EF53)-2)))</f>
        <v/>
      </c>
      <c r="DZ53" s="106" t="str">
        <f>IF(EF53="","",MID(EF53,FIND("(",EF53)+1,4))</f>
        <v/>
      </c>
      <c r="EA53" s="107" t="str">
        <f>IF(ISNUMBER(SEARCH("*female*",EF53)),"female",IF(ISNUMBER(SEARCH("*male*",EF53)),"male",""))</f>
        <v/>
      </c>
      <c r="EB53" s="108" t="str">
        <f>IF(EF53="","",IF(ISERROR(MID(EF53,FIND("male,",EF53)+6,(FIND(")",EF53)-(FIND("male,",EF53)+6))))=TRUE,"missing/error",MID(EF53,FIND("male,",EF53)+6,(FIND(")",EF53)-(FIND("male,",EF53)+6)))))</f>
        <v/>
      </c>
      <c r="EC53" s="109" t="str">
        <f>IF(DY53="","",(MID(DY53,(SEARCH("^^",SUBSTITUTE(DY53," ","^^",LEN(DY53)-LEN(SUBSTITUTE(DY53," ","")))))+1,99)&amp;"_"&amp;LEFT(DY53,FIND(" ",DY53)-1)&amp;"_"&amp;DZ53))</f>
        <v/>
      </c>
      <c r="EE53" s="101"/>
      <c r="EF53" s="101"/>
      <c r="EG53" s="102" t="str">
        <f>IF(EK53="","",EG$3)</f>
        <v/>
      </c>
      <c r="EH53" s="103" t="str">
        <f>IF(EK53="","",EG$1)</f>
        <v/>
      </c>
      <c r="EI53" s="104" t="str">
        <f>IF(EK53="","",EG$2)</f>
        <v/>
      </c>
      <c r="EJ53" s="104" t="str">
        <f>IF(EK53="","",EG$3)</f>
        <v/>
      </c>
      <c r="EK53" s="105" t="str">
        <f>IF(ER53="","",IF(ISNUMBER(SEARCH(":",ER53)),MID(ER53,FIND(":",ER53)+2,FIND("(",ER53)-FIND(":",ER53)-3),LEFT(ER53,FIND("(",ER53)-2)))</f>
        <v/>
      </c>
      <c r="EL53" s="106" t="str">
        <f>IF(ER53="","",MID(ER53,FIND("(",ER53)+1,4))</f>
        <v/>
      </c>
      <c r="EM53" s="107" t="str">
        <f>IF(ISNUMBER(SEARCH("*female*",ER53)),"female",IF(ISNUMBER(SEARCH("*male*",ER53)),"male",""))</f>
        <v/>
      </c>
      <c r="EN53" s="108" t="str">
        <f>IF(ER53="","",IF(ISERROR(MID(ER53,FIND("male,",ER53)+6,(FIND(")",ER53)-(FIND("male,",ER53)+6))))=TRUE,"missing/error",MID(ER53,FIND("male,",ER53)+6,(FIND(")",ER53)-(FIND("male,",ER53)+6)))))</f>
        <v/>
      </c>
      <c r="EO53" s="109" t="str">
        <f>IF(EK53="","",(MID(EK53,(SEARCH("^^",SUBSTITUTE(EK53," ","^^",LEN(EK53)-LEN(SUBSTITUTE(EK53," ","")))))+1,99)&amp;"_"&amp;LEFT(EK53,FIND(" ",EK53)-1)&amp;"_"&amp;EL53))</f>
        <v/>
      </c>
      <c r="EQ53" s="101"/>
      <c r="ER53" s="101"/>
      <c r="ES53" s="102" t="str">
        <f>IF(EW53="","",ES$3)</f>
        <v/>
      </c>
      <c r="ET53" s="103" t="str">
        <f>IF(EW53="","",ES$1)</f>
        <v/>
      </c>
      <c r="EU53" s="104" t="str">
        <f>IF(EW53="","",ES$2)</f>
        <v/>
      </c>
      <c r="EV53" s="104" t="str">
        <f>IF(EW53="","",ES$3)</f>
        <v/>
      </c>
      <c r="EW53" s="105" t="str">
        <f>IF(FD53="","",IF(ISNUMBER(SEARCH(":",FD53)),MID(FD53,FIND(":",FD53)+2,FIND("(",FD53)-FIND(":",FD53)-3),LEFT(FD53,FIND("(",FD53)-2)))</f>
        <v/>
      </c>
      <c r="EX53" s="106" t="str">
        <f>IF(FD53="","",MID(FD53,FIND("(",FD53)+1,4))</f>
        <v/>
      </c>
      <c r="EY53" s="107" t="str">
        <f>IF(ISNUMBER(SEARCH("*female*",FD53)),"female",IF(ISNUMBER(SEARCH("*male*",FD53)),"male",""))</f>
        <v/>
      </c>
      <c r="EZ53" s="108" t="str">
        <f>IF(FD53="","",IF(ISERROR(MID(FD53,FIND("male,",FD53)+6,(FIND(")",FD53)-(FIND("male,",FD53)+6))))=TRUE,"missing/error",MID(FD53,FIND("male,",FD53)+6,(FIND(")",FD53)-(FIND("male,",FD53)+6)))))</f>
        <v/>
      </c>
      <c r="FA53" s="109" t="str">
        <f>IF(EW53="","",(MID(EW53,(SEARCH("^^",SUBSTITUTE(EW53," ","^^",LEN(EW53)-LEN(SUBSTITUTE(EW53," ","")))))+1,99)&amp;"_"&amp;LEFT(EW53,FIND(" ",EW53)-1)&amp;"_"&amp;EX53))</f>
        <v/>
      </c>
      <c r="FC53" s="101"/>
      <c r="FD53" s="101"/>
      <c r="FE53" s="102" t="str">
        <f>IF(FI53="","",FE$3)</f>
        <v/>
      </c>
      <c r="FF53" s="103" t="str">
        <f>IF(FI53="","",FE$1)</f>
        <v/>
      </c>
      <c r="FG53" s="104" t="str">
        <f>IF(FI53="","",FE$2)</f>
        <v/>
      </c>
      <c r="FH53" s="104" t="str">
        <f>IF(FI53="","",FE$3)</f>
        <v/>
      </c>
      <c r="FI53" s="105" t="str">
        <f>IF(FP53="","",IF(ISNUMBER(SEARCH(":",FP53)),MID(FP53,FIND(":",FP53)+2,FIND("(",FP53)-FIND(":",FP53)-3),LEFT(FP53,FIND("(",FP53)-2)))</f>
        <v/>
      </c>
      <c r="FJ53" s="106" t="str">
        <f>IF(FP53="","",MID(FP53,FIND("(",FP53)+1,4))</f>
        <v/>
      </c>
      <c r="FK53" s="107" t="str">
        <f>IF(ISNUMBER(SEARCH("*female*",FP53)),"female",IF(ISNUMBER(SEARCH("*male*",FP53)),"male",""))</f>
        <v/>
      </c>
      <c r="FL53" s="108" t="str">
        <f>IF(FP53="","",IF(ISERROR(MID(FP53,FIND("male,",FP53)+6,(FIND(")",FP53)-(FIND("male,",FP53)+6))))=TRUE,"missing/error",MID(FP53,FIND("male,",FP53)+6,(FIND(")",FP53)-(FIND("male,",FP53)+6)))))</f>
        <v/>
      </c>
      <c r="FM53" s="109" t="str">
        <f>IF(FI53="","",(MID(FI53,(SEARCH("^^",SUBSTITUTE(FI53," ","^^",LEN(FI53)-LEN(SUBSTITUTE(FI53," ","")))))+1,99)&amp;"_"&amp;LEFT(FI53,FIND(" ",FI53)-1)&amp;"_"&amp;FJ53))</f>
        <v/>
      </c>
      <c r="FO53" s="101"/>
      <c r="FP53" s="101"/>
      <c r="FQ53" s="102" t="str">
        <f>IF(FU53="","",#REF!)</f>
        <v/>
      </c>
      <c r="FR53" s="103" t="str">
        <f>IF(FU53="","",FQ$1)</f>
        <v/>
      </c>
      <c r="FS53" s="104" t="str">
        <f>IF(FU53="","",FQ$2)</f>
        <v/>
      </c>
      <c r="FT53" s="104" t="str">
        <f>IF(FU53="","",FQ$3)</f>
        <v/>
      </c>
      <c r="FU53" s="105" t="str">
        <f>IF(GB53="","",IF(ISNUMBER(SEARCH(":",GB53)),MID(GB53,FIND(":",GB53)+2,FIND("(",GB53)-FIND(":",GB53)-3),LEFT(GB53,FIND("(",GB53)-2)))</f>
        <v/>
      </c>
      <c r="FV53" s="106" t="str">
        <f>IF(GB53="","",MID(GB53,FIND("(",GB53)+1,4))</f>
        <v/>
      </c>
      <c r="FW53" s="107" t="str">
        <f>IF(ISNUMBER(SEARCH("*female*",GB53)),"female",IF(ISNUMBER(SEARCH("*male*",GB53)),"male",""))</f>
        <v/>
      </c>
      <c r="FX53" s="108" t="str">
        <f>IF(GB53="","",IF(ISERROR(MID(GB53,FIND("male,",GB53)+6,(FIND(")",GB53)-(FIND("male,",GB53)+6))))=TRUE,"missing/error",MID(GB53,FIND("male,",GB53)+6,(FIND(")",GB53)-(FIND("male,",GB53)+6)))))</f>
        <v/>
      </c>
      <c r="FY53" s="109" t="str">
        <f>IF(FU53="","",(MID(FU53,(SEARCH("^^",SUBSTITUTE(FU53," ","^^",LEN(FU53)-LEN(SUBSTITUTE(FU53," ","")))))+1,99)&amp;"_"&amp;LEFT(FU53,FIND(" ",FU53)-1)&amp;"_"&amp;FV53))</f>
        <v/>
      </c>
      <c r="GA53" s="101"/>
      <c r="GB53" s="101"/>
      <c r="GC53" s="102" t="str">
        <f>IF(GG53="","",GC$3)</f>
        <v/>
      </c>
      <c r="GD53" s="103" t="str">
        <f>IF(GG53="","",GC$1)</f>
        <v/>
      </c>
      <c r="GE53" s="104" t="str">
        <f>IF(GG53="","",GC$2)</f>
        <v/>
      </c>
      <c r="GF53" s="104" t="str">
        <f>IF(GG53="","",GC$3)</f>
        <v/>
      </c>
      <c r="GG53" s="105" t="str">
        <f>IF(GN53="","",IF(ISNUMBER(SEARCH(":",GN53)),MID(GN53,FIND(":",GN53)+2,FIND("(",GN53)-FIND(":",GN53)-3),LEFT(GN53,FIND("(",GN53)-2)))</f>
        <v/>
      </c>
      <c r="GH53" s="106" t="str">
        <f>IF(GN53="","",MID(GN53,FIND("(",GN53)+1,4))</f>
        <v/>
      </c>
      <c r="GI53" s="107" t="str">
        <f>IF(ISNUMBER(SEARCH("*female*",GN53)),"female",IF(ISNUMBER(SEARCH("*male*",GN53)),"male",""))</f>
        <v/>
      </c>
      <c r="GJ53" s="108" t="str">
        <f>IF(GN53="","",IF(ISERROR(MID(GN53,FIND("male,",GN53)+6,(FIND(")",GN53)-(FIND("male,",GN53)+6))))=TRUE,"missing/error",MID(GN53,FIND("male,",GN53)+6,(FIND(")",GN53)-(FIND("male,",GN53)+6)))))</f>
        <v/>
      </c>
      <c r="GK53" s="109" t="str">
        <f>IF(GG53="","",(MID(GG53,(SEARCH("^^",SUBSTITUTE(GG53," ","^^",LEN(GG53)-LEN(SUBSTITUTE(GG53," ","")))))+1,99)&amp;"_"&amp;LEFT(GG53,FIND(" ",GG53)-1)&amp;"_"&amp;GH53))</f>
        <v/>
      </c>
      <c r="GM53" s="101"/>
      <c r="GN53" s="101"/>
      <c r="GO53" s="102" t="str">
        <f>IF(GS53="","",GO$3)</f>
        <v/>
      </c>
      <c r="GP53" s="103" t="str">
        <f>IF(GS53="","",GO$1)</f>
        <v/>
      </c>
      <c r="GQ53" s="104" t="str">
        <f>IF(GS53="","",GO$2)</f>
        <v/>
      </c>
      <c r="GR53" s="104" t="str">
        <f>IF(GS53="","",GO$3)</f>
        <v/>
      </c>
      <c r="GS53" s="105" t="str">
        <f>IF(GZ53="","",IF(ISNUMBER(SEARCH(":",GZ53)),MID(GZ53,FIND(":",GZ53)+2,FIND("(",GZ53)-FIND(":",GZ53)-3),LEFT(GZ53,FIND("(",GZ53)-2)))</f>
        <v/>
      </c>
      <c r="GT53" s="106" t="str">
        <f>IF(GZ53="","",MID(GZ53,FIND("(",GZ53)+1,4))</f>
        <v/>
      </c>
      <c r="GU53" s="107" t="str">
        <f>IF(ISNUMBER(SEARCH("*female*",GZ53)),"female",IF(ISNUMBER(SEARCH("*male*",GZ53)),"male",""))</f>
        <v/>
      </c>
      <c r="GV53" s="108" t="str">
        <f>IF(GZ53="","",IF(ISERROR(MID(GZ53,FIND("male,",GZ53)+6,(FIND(")",GZ53)-(FIND("male,",GZ53)+6))))=TRUE,"missing/error",MID(GZ53,FIND("male,",GZ53)+6,(FIND(")",GZ53)-(FIND("male,",GZ53)+6)))))</f>
        <v/>
      </c>
      <c r="GW53" s="109" t="str">
        <f>IF(GS53="","",(MID(GS53,(SEARCH("^^",SUBSTITUTE(GS53," ","^^",LEN(GS53)-LEN(SUBSTITUTE(GS53," ","")))))+1,99)&amp;"_"&amp;LEFT(GS53,FIND(" ",GS53)-1)&amp;"_"&amp;GT53))</f>
        <v/>
      </c>
      <c r="GY53" s="101"/>
      <c r="GZ53" s="101"/>
      <c r="HA53" s="102" t="str">
        <f>IF(HE53="","",HA$3)</f>
        <v/>
      </c>
      <c r="HB53" s="103" t="str">
        <f>IF(HE53="","",HA$1)</f>
        <v/>
      </c>
      <c r="HC53" s="104" t="str">
        <f>IF(HE53="","",HA$2)</f>
        <v/>
      </c>
      <c r="HD53" s="104" t="str">
        <f>IF(HE53="","",HA$3)</f>
        <v/>
      </c>
      <c r="HE53" s="105" t="str">
        <f>IF(HL53="","",IF(ISNUMBER(SEARCH(":",HL53)),MID(HL53,FIND(":",HL53)+2,FIND("(",HL53)-FIND(":",HL53)-3),LEFT(HL53,FIND("(",HL53)-2)))</f>
        <v/>
      </c>
      <c r="HF53" s="106" t="str">
        <f>IF(HL53="","",MID(HL53,FIND("(",HL53)+1,4))</f>
        <v/>
      </c>
      <c r="HG53" s="107" t="str">
        <f>IF(ISNUMBER(SEARCH("*female*",HL53)),"female",IF(ISNUMBER(SEARCH("*male*",HL53)),"male",""))</f>
        <v/>
      </c>
      <c r="HH53" s="108" t="str">
        <f>IF(HL53="","",IF(ISERROR(MID(HL53,FIND("male,",HL53)+6,(FIND(")",HL53)-(FIND("male,",HL53)+6))))=TRUE,"missing/error",MID(HL53,FIND("male,",HL53)+6,(FIND(")",HL53)-(FIND("male,",HL53)+6)))))</f>
        <v/>
      </c>
      <c r="HI53" s="109" t="str">
        <f>IF(HE53="","",(MID(HE53,(SEARCH("^^",SUBSTITUTE(HE53," ","^^",LEN(HE53)-LEN(SUBSTITUTE(HE53," ","")))))+1,99)&amp;"_"&amp;LEFT(HE53,FIND(" ",HE53)-1)&amp;"_"&amp;HF53))</f>
        <v/>
      </c>
      <c r="HK53" s="101"/>
      <c r="HL53" s="101" t="s">
        <v>292</v>
      </c>
      <c r="HM53" s="102" t="str">
        <f>IF(HQ53="","",HM$3)</f>
        <v/>
      </c>
      <c r="HN53" s="103" t="str">
        <f>IF(HQ53="","",HM$1)</f>
        <v/>
      </c>
      <c r="HO53" s="104" t="str">
        <f>IF(HQ53="","",HM$2)</f>
        <v/>
      </c>
      <c r="HP53" s="104" t="str">
        <f>IF(HQ53="","",HM$3)</f>
        <v/>
      </c>
      <c r="HQ53" s="105" t="str">
        <f>IF(HX53="","",IF(ISNUMBER(SEARCH(":",HX53)),MID(HX53,FIND(":",HX53)+2,FIND("(",HX53)-FIND(":",HX53)-3),LEFT(HX53,FIND("(",HX53)-2)))</f>
        <v/>
      </c>
      <c r="HR53" s="106" t="str">
        <f>IF(HX53="","",MID(HX53,FIND("(",HX53)+1,4))</f>
        <v/>
      </c>
      <c r="HS53" s="107" t="str">
        <f>IF(ISNUMBER(SEARCH("*female*",HX53)),"female",IF(ISNUMBER(SEARCH("*male*",HX53)),"male",""))</f>
        <v/>
      </c>
      <c r="HT53" s="108" t="str">
        <f>IF(HX53="","",IF(ISERROR(MID(HX53,FIND("male,",HX53)+6,(FIND(")",HX53)-(FIND("male,",HX53)+6))))=TRUE,"missing/error",MID(HX53,FIND("male,",HX53)+6,(FIND(")",HX53)-(FIND("male,",HX53)+6)))))</f>
        <v/>
      </c>
      <c r="HU53" s="109" t="str">
        <f>IF(HQ53="","",(MID(HQ53,(SEARCH("^^",SUBSTITUTE(HQ53," ","^^",LEN(HQ53)-LEN(SUBSTITUTE(HQ53," ","")))))+1,99)&amp;"_"&amp;LEFT(HQ53,FIND(" ",HQ53)-1)&amp;"_"&amp;HR53))</f>
        <v/>
      </c>
      <c r="HW53" s="101"/>
      <c r="HX53" s="101"/>
      <c r="HY53" s="102" t="str">
        <f>IF(IC53="","",HY$3)</f>
        <v/>
      </c>
      <c r="HZ53" s="103" t="str">
        <f>IF(IC53="","",HY$1)</f>
        <v/>
      </c>
      <c r="IA53" s="104" t="str">
        <f>IF(IC53="","",HY$2)</f>
        <v/>
      </c>
      <c r="IB53" s="104" t="str">
        <f>IF(IC53="","",HY$3)</f>
        <v/>
      </c>
      <c r="IC53" s="105" t="str">
        <f>IF(IJ53="","",IF(ISNUMBER(SEARCH(":",IJ53)),MID(IJ53,FIND(":",IJ53)+2,FIND("(",IJ53)-FIND(":",IJ53)-3),LEFT(IJ53,FIND("(",IJ53)-2)))</f>
        <v/>
      </c>
      <c r="ID53" s="106" t="str">
        <f>IF(IJ53="","",MID(IJ53,FIND("(",IJ53)+1,4))</f>
        <v/>
      </c>
      <c r="IE53" s="107" t="str">
        <f>IF(ISNUMBER(SEARCH("*female*",IJ53)),"female",IF(ISNUMBER(SEARCH("*male*",IJ53)),"male",""))</f>
        <v/>
      </c>
      <c r="IF53" s="108" t="str">
        <f>IF(IJ53="","",IF(ISERROR(MID(IJ53,FIND("male,",IJ53)+6,(FIND(")",IJ53)-(FIND("male,",IJ53)+6))))=TRUE,"missing/error",MID(IJ53,FIND("male,",IJ53)+6,(FIND(")",IJ53)-(FIND("male,",IJ53)+6)))))</f>
        <v/>
      </c>
      <c r="IG53" s="109" t="str">
        <f>IF(IC53="","",(MID(IC53,(SEARCH("^^",SUBSTITUTE(IC53," ","^^",LEN(IC53)-LEN(SUBSTITUTE(IC53," ","")))))+1,99)&amp;"_"&amp;LEFT(IC53,FIND(" ",IC53)-1)&amp;"_"&amp;ID53))</f>
        <v/>
      </c>
      <c r="II53" s="101"/>
      <c r="IJ53" s="101"/>
      <c r="IK53" s="102" t="str">
        <f>IF(IO53="","",IK$3)</f>
        <v/>
      </c>
      <c r="IL53" s="103" t="str">
        <f>IF(IO53="","",IK$1)</f>
        <v/>
      </c>
      <c r="IM53" s="104" t="str">
        <f>IF(IO53="","",IK$2)</f>
        <v/>
      </c>
      <c r="IN53" s="104" t="str">
        <f>IF(IO53="","",IK$3)</f>
        <v/>
      </c>
      <c r="IO53" s="105" t="str">
        <f>IF(IV53="","",IF(ISNUMBER(SEARCH(":",IV53)),MID(IV53,FIND(":",IV53)+2,FIND("(",IV53)-FIND(":",IV53)-3),LEFT(IV53,FIND("(",IV53)-2)))</f>
        <v/>
      </c>
      <c r="IP53" s="106" t="str">
        <f>IF(IV53="","",MID(IV53,FIND("(",IV53)+1,4))</f>
        <v/>
      </c>
      <c r="IQ53" s="107" t="str">
        <f>IF(ISNUMBER(SEARCH("*female*",IV53)),"female",IF(ISNUMBER(SEARCH("*male*",IV53)),"male",""))</f>
        <v/>
      </c>
      <c r="IR53" s="108" t="str">
        <f>IF(IV53="","",IF(ISERROR(MID(IV53,FIND("male,",IV53)+6,(FIND(")",IV53)-(FIND("male,",IV53)+6))))=TRUE,"missing/error",MID(IV53,FIND("male,",IV53)+6,(FIND(")",IV53)-(FIND("male,",IV53)+6)))))</f>
        <v/>
      </c>
      <c r="IS53" s="109" t="str">
        <f>IF(IO53="","",(MID(IO53,(SEARCH("^^",SUBSTITUTE(IO53," ","^^",LEN(IO53)-LEN(SUBSTITUTE(IO53," ","")))))+1,99)&amp;"_"&amp;LEFT(IO53,FIND(" ",IO53)-1)&amp;"_"&amp;IP53))</f>
        <v/>
      </c>
      <c r="IU53" s="101"/>
      <c r="IV53" s="101"/>
      <c r="IW53" s="102" t="str">
        <f>IF(JA53="","",IW$3)</f>
        <v/>
      </c>
      <c r="IX53" s="103" t="str">
        <f>IF(JA53="","",IW$1)</f>
        <v/>
      </c>
      <c r="IY53" s="104" t="str">
        <f>IF(JA53="","",IW$2)</f>
        <v/>
      </c>
      <c r="IZ53" s="104" t="str">
        <f>IF(JA53="","",IW$3)</f>
        <v/>
      </c>
      <c r="JA53" s="105" t="str">
        <f>IF(JH53="","",IF(ISNUMBER(SEARCH(":",JH53)),MID(JH53,FIND(":",JH53)+2,FIND("(",JH53)-FIND(":",JH53)-3),LEFT(JH53,FIND("(",JH53)-2)))</f>
        <v/>
      </c>
      <c r="JB53" s="106" t="str">
        <f>IF(JH53="","",MID(JH53,FIND("(",JH53)+1,4))</f>
        <v/>
      </c>
      <c r="JC53" s="107" t="str">
        <f>IF(ISNUMBER(SEARCH("*female*",JH53)),"female",IF(ISNUMBER(SEARCH("*male*",JH53)),"male",""))</f>
        <v/>
      </c>
      <c r="JD53" s="108" t="str">
        <f>IF(JH53="","",IF(ISERROR(MID(JH53,FIND("male,",JH53)+6,(FIND(")",JH53)-(FIND("male,",JH53)+6))))=TRUE,"missing/error",MID(JH53,FIND("male,",JH53)+6,(FIND(")",JH53)-(FIND("male,",JH53)+6)))))</f>
        <v/>
      </c>
      <c r="JE53" s="109" t="str">
        <f>IF(JA53="","",(MID(JA53,(SEARCH("^^",SUBSTITUTE(JA53," ","^^",LEN(JA53)-LEN(SUBSTITUTE(JA53," ","")))))+1,99)&amp;"_"&amp;LEFT(JA53,FIND(" ",JA53)-1)&amp;"_"&amp;JB53))</f>
        <v/>
      </c>
      <c r="JG53" s="101"/>
      <c r="JH53" s="101"/>
      <c r="JI53" s="102" t="str">
        <f>IF(JM53="","",JI$3)</f>
        <v/>
      </c>
      <c r="JJ53" s="103" t="str">
        <f>IF(JM53="","",JI$1)</f>
        <v/>
      </c>
      <c r="JK53" s="104" t="str">
        <f>IF(JM53="","",JI$2)</f>
        <v/>
      </c>
      <c r="JL53" s="104" t="str">
        <f>IF(JM53="","",JI$3)</f>
        <v/>
      </c>
      <c r="JM53" s="105" t="str">
        <f>IF(JT53="","",IF(ISNUMBER(SEARCH(":",JT53)),MID(JT53,FIND(":",JT53)+2,FIND("(",JT53)-FIND(":",JT53)-3),LEFT(JT53,FIND("(",JT53)-2)))</f>
        <v/>
      </c>
      <c r="JN53" s="106" t="str">
        <f>IF(JT53="","",MID(JT53,FIND("(",JT53)+1,4))</f>
        <v/>
      </c>
      <c r="JO53" s="107" t="str">
        <f>IF(ISNUMBER(SEARCH("*female*",JT53)),"female",IF(ISNUMBER(SEARCH("*male*",JT53)),"male",""))</f>
        <v/>
      </c>
      <c r="JP53" s="108" t="str">
        <f>IF(JT53="","",IF(ISERROR(MID(JT53,FIND("male,",JT53)+6,(FIND(")",JT53)-(FIND("male,",JT53)+6))))=TRUE,"missing/error",MID(JT53,FIND("male,",JT53)+6,(FIND(")",JT53)-(FIND("male,",JT53)+6)))))</f>
        <v/>
      </c>
      <c r="JQ53" s="109" t="str">
        <f>IF(JM53="","",(MID(JM53,(SEARCH("^^",SUBSTITUTE(JM53," ","^^",LEN(JM53)-LEN(SUBSTITUTE(JM53," ","")))))+1,99)&amp;"_"&amp;LEFT(JM53,FIND(" ",JM53)-1)&amp;"_"&amp;JN53))</f>
        <v/>
      </c>
      <c r="JS53" s="101"/>
      <c r="JT53" s="101"/>
      <c r="JU53" s="102" t="str">
        <f>IF(JY53="","",JU$3)</f>
        <v/>
      </c>
      <c r="JV53" s="103" t="str">
        <f>IF(JY53="","",JU$1)</f>
        <v/>
      </c>
      <c r="JW53" s="104" t="str">
        <f>IF(JY53="","",JU$2)</f>
        <v/>
      </c>
      <c r="JX53" s="104" t="str">
        <f>IF(JY53="","",JU$3)</f>
        <v/>
      </c>
      <c r="JY53" s="105" t="str">
        <f>IF(KF53="","",IF(ISNUMBER(SEARCH(":",KF53)),MID(KF53,FIND(":",KF53)+2,FIND("(",KF53)-FIND(":",KF53)-3),LEFT(KF53,FIND("(",KF53)-2)))</f>
        <v/>
      </c>
      <c r="JZ53" s="106" t="str">
        <f>IF(KF53="","",MID(KF53,FIND("(",KF53)+1,4))</f>
        <v/>
      </c>
      <c r="KA53" s="107" t="str">
        <f>IF(ISNUMBER(SEARCH("*female*",KF53)),"female",IF(ISNUMBER(SEARCH("*male*",KF53)),"male",""))</f>
        <v/>
      </c>
      <c r="KB53" s="108" t="str">
        <f>IF(KF53="","",IF(ISERROR(MID(KF53,FIND("male,",KF53)+6,(FIND(")",KF53)-(FIND("male,",KF53)+6))))=TRUE,"missing/error",MID(KF53,FIND("male,",KF53)+6,(FIND(")",KF53)-(FIND("male,",KF53)+6)))))</f>
        <v/>
      </c>
      <c r="KC53" s="109" t="str">
        <f>IF(JY53="","",(MID(JY53,(SEARCH("^^",SUBSTITUTE(JY53," ","^^",LEN(JY53)-LEN(SUBSTITUTE(JY53," ","")))))+1,99)&amp;"_"&amp;LEFT(JY53,FIND(" ",JY53)-1)&amp;"_"&amp;JZ53))</f>
        <v/>
      </c>
      <c r="KE53" s="101"/>
      <c r="KF53" s="101"/>
    </row>
    <row r="54" spans="1:292" ht="13.5" customHeight="1">
      <c r="A54" s="20"/>
      <c r="B54" s="101" t="s">
        <v>604</v>
      </c>
      <c r="C54" s="2" t="s">
        <v>605</v>
      </c>
      <c r="D54" s="154"/>
      <c r="E54" s="102" t="s">
        <v>292</v>
      </c>
      <c r="F54" s="103" t="s">
        <v>292</v>
      </c>
      <c r="G54" s="104"/>
      <c r="H54" s="104" t="s">
        <v>292</v>
      </c>
      <c r="I54" s="105"/>
      <c r="J54" s="106"/>
      <c r="K54" s="107"/>
      <c r="L54" s="108"/>
      <c r="M54" s="109" t="s">
        <v>292</v>
      </c>
      <c r="O54" s="101"/>
      <c r="P54" s="154"/>
      <c r="Q54" s="102">
        <v>34699</v>
      </c>
      <c r="R54" s="103" t="s">
        <v>422</v>
      </c>
      <c r="S54" s="104">
        <v>34568</v>
      </c>
      <c r="T54" s="104">
        <v>36010</v>
      </c>
      <c r="U54" s="105" t="s">
        <v>470</v>
      </c>
      <c r="V54" s="106">
        <v>1932</v>
      </c>
      <c r="W54" s="107" t="s">
        <v>457</v>
      </c>
      <c r="X54" s="108" t="s">
        <v>304</v>
      </c>
      <c r="Y54" s="109" t="s">
        <v>471</v>
      </c>
      <c r="AA54" s="101"/>
      <c r="AB54" s="101"/>
      <c r="AC54" s="102">
        <v>36160</v>
      </c>
      <c r="AD54" s="103" t="s">
        <v>423</v>
      </c>
      <c r="AE54" s="104">
        <v>36010</v>
      </c>
      <c r="AF54" s="104">
        <v>37459</v>
      </c>
      <c r="AG54" s="105" t="s">
        <v>470</v>
      </c>
      <c r="AH54" s="106">
        <v>1932</v>
      </c>
      <c r="AI54" s="107" t="s">
        <v>457</v>
      </c>
      <c r="AJ54" s="108" t="s">
        <v>304</v>
      </c>
      <c r="AK54" s="109" t="s">
        <v>471</v>
      </c>
      <c r="AM54" s="101"/>
      <c r="AN54" s="101"/>
      <c r="AO54" s="102">
        <v>37622</v>
      </c>
      <c r="AP54" s="103" t="s">
        <v>424</v>
      </c>
      <c r="AQ54" s="104">
        <v>37459</v>
      </c>
      <c r="AR54" s="104">
        <v>37545</v>
      </c>
      <c r="AS54" s="105" t="s">
        <v>472</v>
      </c>
      <c r="AT54" s="106">
        <v>1944</v>
      </c>
      <c r="AU54" s="107" t="s">
        <v>440</v>
      </c>
      <c r="AV54" s="108" t="s">
        <v>306</v>
      </c>
      <c r="AW54" s="109" t="s">
        <v>473</v>
      </c>
      <c r="AY54" s="101" t="s">
        <v>474</v>
      </c>
      <c r="AZ54" s="101"/>
      <c r="BA54" s="102">
        <v>37987</v>
      </c>
      <c r="BB54" s="103" t="s">
        <v>425</v>
      </c>
      <c r="BC54" s="104">
        <v>37768</v>
      </c>
      <c r="BD54" s="104">
        <v>38905</v>
      </c>
      <c r="BE54" s="105" t="s">
        <v>475</v>
      </c>
      <c r="BF54" s="106">
        <v>1956</v>
      </c>
      <c r="BG54" s="107" t="s">
        <v>440</v>
      </c>
      <c r="BH54" s="108" t="s">
        <v>301</v>
      </c>
      <c r="BI54" s="109" t="s">
        <v>476</v>
      </c>
      <c r="BK54" s="101"/>
      <c r="BL54" s="101"/>
      <c r="BM54" s="102" t="s">
        <v>292</v>
      </c>
      <c r="BN54" s="103" t="s">
        <v>292</v>
      </c>
      <c r="BO54" s="104"/>
      <c r="BP54" s="104" t="s">
        <v>292</v>
      </c>
      <c r="BQ54" s="105"/>
      <c r="BR54" s="106"/>
      <c r="BS54" s="107"/>
      <c r="BT54" s="108"/>
      <c r="BU54" s="109" t="s">
        <v>292</v>
      </c>
      <c r="BW54" s="101"/>
      <c r="BX54" s="101"/>
      <c r="BY54" s="102">
        <v>40465</v>
      </c>
      <c r="BZ54" s="103" t="s">
        <v>427</v>
      </c>
      <c r="CA54" s="104">
        <v>39135</v>
      </c>
      <c r="CB54" s="104">
        <v>40465</v>
      </c>
      <c r="CC54" s="105" t="s">
        <v>606</v>
      </c>
      <c r="CD54" s="106">
        <v>1958</v>
      </c>
      <c r="CE54" s="107" t="s">
        <v>440</v>
      </c>
      <c r="CF54" s="108" t="s">
        <v>297</v>
      </c>
      <c r="CG54" s="109" t="s">
        <v>607</v>
      </c>
      <c r="CI54" s="101"/>
      <c r="CJ54" s="101"/>
      <c r="CK54" s="102" t="s">
        <v>292</v>
      </c>
      <c r="CL54" s="103" t="s">
        <v>292</v>
      </c>
      <c r="CM54" s="104" t="s">
        <v>292</v>
      </c>
      <c r="CN54" s="104" t="s">
        <v>292</v>
      </c>
      <c r="CO54" s="105" t="s">
        <v>292</v>
      </c>
      <c r="CP54" s="106" t="s">
        <v>292</v>
      </c>
      <c r="CQ54" s="107" t="s">
        <v>292</v>
      </c>
      <c r="CR54" s="108" t="s">
        <v>292</v>
      </c>
      <c r="CS54" s="109" t="s">
        <v>292</v>
      </c>
      <c r="CT54" s="2" t="s">
        <v>292</v>
      </c>
      <c r="CU54" s="101"/>
      <c r="CV54" s="101"/>
      <c r="CW54" s="102" t="s">
        <v>292</v>
      </c>
      <c r="CX54" s="103" t="s">
        <v>292</v>
      </c>
      <c r="CY54" s="104" t="s">
        <v>292</v>
      </c>
      <c r="CZ54" s="104" t="s">
        <v>292</v>
      </c>
      <c r="DA54" s="105" t="s">
        <v>292</v>
      </c>
      <c r="DB54" s="106" t="s">
        <v>292</v>
      </c>
      <c r="DC54" s="107" t="s">
        <v>292</v>
      </c>
      <c r="DD54" s="108" t="s">
        <v>292</v>
      </c>
      <c r="DE54" s="109" t="s">
        <v>292</v>
      </c>
      <c r="DF54" s="2" t="s">
        <v>292</v>
      </c>
      <c r="DG54" s="101"/>
      <c r="DH54" s="101"/>
      <c r="DI54" s="102">
        <f>IF(DM54="","",DI$3)</f>
        <v>44571</v>
      </c>
      <c r="DJ54" s="103" t="str">
        <f>IF(DM54="","",DI$1)</f>
        <v>Rutte III</v>
      </c>
      <c r="DK54" s="104">
        <f>IF(DM54="","",DI$2)</f>
        <v>43034</v>
      </c>
      <c r="DL54" s="104">
        <f>IF(DM54="","",DI$3)</f>
        <v>44571</v>
      </c>
      <c r="DM54" s="105" t="str">
        <f>IF(DT54="","",IF(ISNUMBER(SEARCH(":",DT54)),MID(DT54,FIND(":",DT54)+2,FIND("(",DT54)-FIND(":",DT54)-3),LEFT(DT54,FIND("(",DT54)-2)))</f>
        <v>Hugo de Jonge</v>
      </c>
      <c r="DN54" s="106" t="str">
        <f>IF(DT54="","",MID(DT54,FIND("(",DT54)+1,4))</f>
        <v>1977</v>
      </c>
      <c r="DO54" s="107" t="str">
        <f>IF(ISNUMBER(SEARCH("*female*",DT54)),"female",IF(ISNUMBER(SEARCH("*male*",DT54)),"male",""))</f>
        <v>male</v>
      </c>
      <c r="DP54" s="108" t="str">
        <f>IF(DT54="","",IF(ISERROR(MID(DT54,FIND("male,",DT54)+6,(FIND(")",DT54)-(FIND("male,",DT54)+6))))=TRUE,"missing/error",MID(DT54,FIND("male,",DT54)+6,(FIND(")",DT54)-(FIND("male,",DT54)+6)))))</f>
        <v>nl_cda01</v>
      </c>
      <c r="DQ54" s="109" t="str">
        <f>IF(DM54="","",(MID(DM54,(SEARCH("^^",SUBSTITUTE(DM54," ","^^",LEN(DM54)-LEN(SUBSTITUTE(DM54," ","")))))+1,99)&amp;"_"&amp;LEFT(DM54,FIND(" ",DM54)-1)&amp;"_"&amp;DN54))</f>
        <v>Jonge_Hugo_1977</v>
      </c>
      <c r="DS54" s="101"/>
      <c r="DT54" s="101" t="s">
        <v>1053</v>
      </c>
      <c r="DU54" s="102">
        <f>IF(DY54="","",DU$3)</f>
        <v>44926</v>
      </c>
      <c r="DV54" s="103" t="str">
        <f>IF(DY54="","",DU$1)</f>
        <v>Rutte IV</v>
      </c>
      <c r="DW54" s="104">
        <f>IF(DY54="","",DU$2)</f>
        <v>44571</v>
      </c>
      <c r="DX54" s="104">
        <f>IF(DY54="","",DU$3)</f>
        <v>44926</v>
      </c>
      <c r="DY54" s="105" t="str">
        <f>IF(EF54="","",IF(ISNUMBER(SEARCH(":",EF54)),MID(EF54,FIND(":",EF54)+2,FIND("(",EF54)-FIND(":",EF54)-3),LEFT(EF54,FIND("(",EF54)-2)))</f>
        <v>Ernst Kuipers</v>
      </c>
      <c r="DZ54" s="106" t="str">
        <f>IF(EF54="","",MID(EF54,FIND("(",EF54)+1,4))</f>
        <v>1959</v>
      </c>
      <c r="EA54" s="107" t="str">
        <f>IF(ISNUMBER(SEARCH("*female*",EF54)),"female",IF(ISNUMBER(SEARCH("*male*",EF54)),"male",""))</f>
        <v>male</v>
      </c>
      <c r="EB54" s="108" t="str">
        <f>IF(EF54="","",IF(ISERROR(MID(EF54,FIND("male,",EF54)+6,(FIND(")",EF54)-(FIND("male,",EF54)+6))))=TRUE,"missing/error",MID(EF54,FIND("male,",EF54)+6,(FIND(")",EF54)-(FIND("male,",EF54)+6)))))</f>
        <v>nl_d6601</v>
      </c>
      <c r="EC54" s="109" t="str">
        <f>IF(DY54="","",(MID(DY54,(SEARCH("^^",SUBSTITUTE(DY54," ","^^",LEN(DY54)-LEN(SUBSTITUTE(DY54," ","")))))+1,99)&amp;"_"&amp;LEFT(DY54,FIND(" ",DY54)-1)&amp;"_"&amp;DZ54))</f>
        <v>Kuipers_Ernst_1959</v>
      </c>
      <c r="EE54" s="101"/>
      <c r="EF54" s="101" t="s">
        <v>1172</v>
      </c>
      <c r="EG54" s="102" t="str">
        <f>IF(EK54="","",EG$3)</f>
        <v/>
      </c>
      <c r="EH54" s="103" t="str">
        <f>IF(EK54="","",EG$1)</f>
        <v/>
      </c>
      <c r="EI54" s="104" t="str">
        <f>IF(EK54="","",EG$2)</f>
        <v/>
      </c>
      <c r="EJ54" s="104" t="str">
        <f>IF(EK54="","",EG$3)</f>
        <v/>
      </c>
      <c r="EK54" s="105" t="str">
        <f>IF(ER54="","",IF(ISNUMBER(SEARCH(":",ER54)),MID(ER54,FIND(":",ER54)+2,FIND("(",ER54)-FIND(":",ER54)-3),LEFT(ER54,FIND("(",ER54)-2)))</f>
        <v/>
      </c>
      <c r="EL54" s="106" t="str">
        <f>IF(ER54="","",MID(ER54,FIND("(",ER54)+1,4))</f>
        <v/>
      </c>
      <c r="EM54" s="107" t="str">
        <f>IF(ISNUMBER(SEARCH("*female*",ER54)),"female",IF(ISNUMBER(SEARCH("*male*",ER54)),"male",""))</f>
        <v/>
      </c>
      <c r="EN54" s="108" t="str">
        <f>IF(ER54="","",IF(ISERROR(MID(ER54,FIND("male,",ER54)+6,(FIND(")",ER54)-(FIND("male,",ER54)+6))))=TRUE,"missing/error",MID(ER54,FIND("male,",ER54)+6,(FIND(")",ER54)-(FIND("male,",ER54)+6)))))</f>
        <v/>
      </c>
      <c r="EO54" s="109" t="str">
        <f>IF(EK54="","",(MID(EK54,(SEARCH("^^",SUBSTITUTE(EK54," ","^^",LEN(EK54)-LEN(SUBSTITUTE(EK54," ","")))))+1,99)&amp;"_"&amp;LEFT(EK54,FIND(" ",EK54)-1)&amp;"_"&amp;EL54))</f>
        <v/>
      </c>
      <c r="EQ54" s="101"/>
      <c r="ER54" s="101"/>
      <c r="ES54" s="102" t="str">
        <f>IF(EW54="","",ES$3)</f>
        <v/>
      </c>
      <c r="ET54" s="103" t="str">
        <f>IF(EW54="","",ES$1)</f>
        <v/>
      </c>
      <c r="EU54" s="104" t="str">
        <f>IF(EW54="","",ES$2)</f>
        <v/>
      </c>
      <c r="EV54" s="104" t="str">
        <f>IF(EW54="","",ES$3)</f>
        <v/>
      </c>
      <c r="EW54" s="105" t="str">
        <f>IF(FD54="","",IF(ISNUMBER(SEARCH(":",FD54)),MID(FD54,FIND(":",FD54)+2,FIND("(",FD54)-FIND(":",FD54)-3),LEFT(FD54,FIND("(",FD54)-2)))</f>
        <v/>
      </c>
      <c r="EX54" s="106" t="str">
        <f>IF(FD54="","",MID(FD54,FIND("(",FD54)+1,4))</f>
        <v/>
      </c>
      <c r="EY54" s="107" t="str">
        <f>IF(ISNUMBER(SEARCH("*female*",FD54)),"female",IF(ISNUMBER(SEARCH("*male*",FD54)),"male",""))</f>
        <v/>
      </c>
      <c r="EZ54" s="108" t="str">
        <f>IF(FD54="","",IF(ISERROR(MID(FD54,FIND("male,",FD54)+6,(FIND(")",FD54)-(FIND("male,",FD54)+6))))=TRUE,"missing/error",MID(FD54,FIND("male,",FD54)+6,(FIND(")",FD54)-(FIND("male,",FD54)+6)))))</f>
        <v/>
      </c>
      <c r="FA54" s="109" t="str">
        <f>IF(EW54="","",(MID(EW54,(SEARCH("^^",SUBSTITUTE(EW54," ","^^",LEN(EW54)-LEN(SUBSTITUTE(EW54," ","")))))+1,99)&amp;"_"&amp;LEFT(EW54,FIND(" ",EW54)-1)&amp;"_"&amp;EX54))</f>
        <v/>
      </c>
      <c r="FC54" s="101"/>
      <c r="FD54" s="101"/>
      <c r="FE54" s="102" t="str">
        <f>IF(FI54="","",FE$3)</f>
        <v/>
      </c>
      <c r="FF54" s="103" t="str">
        <f>IF(FI54="","",FE$1)</f>
        <v/>
      </c>
      <c r="FG54" s="104" t="str">
        <f>IF(FI54="","",FE$2)</f>
        <v/>
      </c>
      <c r="FH54" s="104" t="str">
        <f>IF(FI54="","",FE$3)</f>
        <v/>
      </c>
      <c r="FI54" s="105" t="str">
        <f>IF(FP54="","",IF(ISNUMBER(SEARCH(":",FP54)),MID(FP54,FIND(":",FP54)+2,FIND("(",FP54)-FIND(":",FP54)-3),LEFT(FP54,FIND("(",FP54)-2)))</f>
        <v/>
      </c>
      <c r="FJ54" s="106" t="str">
        <f>IF(FP54="","",MID(FP54,FIND("(",FP54)+1,4))</f>
        <v/>
      </c>
      <c r="FK54" s="107" t="str">
        <f>IF(ISNUMBER(SEARCH("*female*",FP54)),"female",IF(ISNUMBER(SEARCH("*male*",FP54)),"male",""))</f>
        <v/>
      </c>
      <c r="FL54" s="108" t="str">
        <f>IF(FP54="","",IF(ISERROR(MID(FP54,FIND("male,",FP54)+6,(FIND(")",FP54)-(FIND("male,",FP54)+6))))=TRUE,"missing/error",MID(FP54,FIND("male,",FP54)+6,(FIND(")",FP54)-(FIND("male,",FP54)+6)))))</f>
        <v/>
      </c>
      <c r="FM54" s="109" t="str">
        <f>IF(FI54="","",(MID(FI54,(SEARCH("^^",SUBSTITUTE(FI54," ","^^",LEN(FI54)-LEN(SUBSTITUTE(FI54," ","")))))+1,99)&amp;"_"&amp;LEFT(FI54,FIND(" ",FI54)-1)&amp;"_"&amp;FJ54))</f>
        <v/>
      </c>
      <c r="FO54" s="101"/>
      <c r="FP54" s="101"/>
      <c r="FQ54" s="102" t="str">
        <f>IF(FU54="","",#REF!)</f>
        <v/>
      </c>
      <c r="FR54" s="103" t="str">
        <f>IF(FU54="","",FQ$1)</f>
        <v/>
      </c>
      <c r="FS54" s="104" t="str">
        <f>IF(FU54="","",FQ$2)</f>
        <v/>
      </c>
      <c r="FT54" s="104" t="str">
        <f>IF(FU54="","",FQ$3)</f>
        <v/>
      </c>
      <c r="FU54" s="105" t="str">
        <f>IF(GB54="","",IF(ISNUMBER(SEARCH(":",GB54)),MID(GB54,FIND(":",GB54)+2,FIND("(",GB54)-FIND(":",GB54)-3),LEFT(GB54,FIND("(",GB54)-2)))</f>
        <v/>
      </c>
      <c r="FV54" s="106" t="str">
        <f>IF(GB54="","",MID(GB54,FIND("(",GB54)+1,4))</f>
        <v/>
      </c>
      <c r="FW54" s="107" t="str">
        <f>IF(ISNUMBER(SEARCH("*female*",GB54)),"female",IF(ISNUMBER(SEARCH("*male*",GB54)),"male",""))</f>
        <v/>
      </c>
      <c r="FX54" s="108" t="str">
        <f>IF(GB54="","",IF(ISERROR(MID(GB54,FIND("male,",GB54)+6,(FIND(")",GB54)-(FIND("male,",GB54)+6))))=TRUE,"missing/error",MID(GB54,FIND("male,",GB54)+6,(FIND(")",GB54)-(FIND("male,",GB54)+6)))))</f>
        <v/>
      </c>
      <c r="FY54" s="109" t="str">
        <f>IF(FU54="","",(MID(FU54,(SEARCH("^^",SUBSTITUTE(FU54," ","^^",LEN(FU54)-LEN(SUBSTITUTE(FU54," ","")))))+1,99)&amp;"_"&amp;LEFT(FU54,FIND(" ",FU54)-1)&amp;"_"&amp;FV54))</f>
        <v/>
      </c>
      <c r="GA54" s="101"/>
      <c r="GB54" s="101"/>
      <c r="GC54" s="102" t="str">
        <f>IF(GG54="","",GC$3)</f>
        <v/>
      </c>
      <c r="GD54" s="103" t="str">
        <f>IF(GG54="","",GC$1)</f>
        <v/>
      </c>
      <c r="GE54" s="104" t="str">
        <f>IF(GG54="","",GC$2)</f>
        <v/>
      </c>
      <c r="GF54" s="104" t="str">
        <f>IF(GG54="","",GC$3)</f>
        <v/>
      </c>
      <c r="GG54" s="105" t="str">
        <f>IF(GN54="","",IF(ISNUMBER(SEARCH(":",GN54)),MID(GN54,FIND(":",GN54)+2,FIND("(",GN54)-FIND(":",GN54)-3),LEFT(GN54,FIND("(",GN54)-2)))</f>
        <v/>
      </c>
      <c r="GH54" s="106" t="str">
        <f>IF(GN54="","",MID(GN54,FIND("(",GN54)+1,4))</f>
        <v/>
      </c>
      <c r="GI54" s="107" t="str">
        <f>IF(ISNUMBER(SEARCH("*female*",GN54)),"female",IF(ISNUMBER(SEARCH("*male*",GN54)),"male",""))</f>
        <v/>
      </c>
      <c r="GJ54" s="108" t="str">
        <f>IF(GN54="","",IF(ISERROR(MID(GN54,FIND("male,",GN54)+6,(FIND(")",GN54)-(FIND("male,",GN54)+6))))=TRUE,"missing/error",MID(GN54,FIND("male,",GN54)+6,(FIND(")",GN54)-(FIND("male,",GN54)+6)))))</f>
        <v/>
      </c>
      <c r="GK54" s="109" t="str">
        <f>IF(GG54="","",(MID(GG54,(SEARCH("^^",SUBSTITUTE(GG54," ","^^",LEN(GG54)-LEN(SUBSTITUTE(GG54," ","")))))+1,99)&amp;"_"&amp;LEFT(GG54,FIND(" ",GG54)-1)&amp;"_"&amp;GH54))</f>
        <v/>
      </c>
      <c r="GM54" s="101"/>
      <c r="GN54" s="101"/>
      <c r="GO54" s="102" t="str">
        <f>IF(GS54="","",GO$3)</f>
        <v/>
      </c>
      <c r="GP54" s="103" t="str">
        <f>IF(GS54="","",GO$1)</f>
        <v/>
      </c>
      <c r="GQ54" s="104" t="str">
        <f>IF(GS54="","",GO$2)</f>
        <v/>
      </c>
      <c r="GR54" s="104" t="str">
        <f>IF(GS54="","",GO$3)</f>
        <v/>
      </c>
      <c r="GS54" s="105" t="str">
        <f>IF(GZ54="","",IF(ISNUMBER(SEARCH(":",GZ54)),MID(GZ54,FIND(":",GZ54)+2,FIND("(",GZ54)-FIND(":",GZ54)-3),LEFT(GZ54,FIND("(",GZ54)-2)))</f>
        <v/>
      </c>
      <c r="GT54" s="106" t="str">
        <f>IF(GZ54="","",MID(GZ54,FIND("(",GZ54)+1,4))</f>
        <v/>
      </c>
      <c r="GU54" s="107" t="str">
        <f>IF(ISNUMBER(SEARCH("*female*",GZ54)),"female",IF(ISNUMBER(SEARCH("*male*",GZ54)),"male",""))</f>
        <v/>
      </c>
      <c r="GV54" s="108" t="str">
        <f>IF(GZ54="","",IF(ISERROR(MID(GZ54,FIND("male,",GZ54)+6,(FIND(")",GZ54)-(FIND("male,",GZ54)+6))))=TRUE,"missing/error",MID(GZ54,FIND("male,",GZ54)+6,(FIND(")",GZ54)-(FIND("male,",GZ54)+6)))))</f>
        <v/>
      </c>
      <c r="GW54" s="109" t="str">
        <f>IF(GS54="","",(MID(GS54,(SEARCH("^^",SUBSTITUTE(GS54," ","^^",LEN(GS54)-LEN(SUBSTITUTE(GS54," ","")))))+1,99)&amp;"_"&amp;LEFT(GS54,FIND(" ",GS54)-1)&amp;"_"&amp;GT54))</f>
        <v/>
      </c>
      <c r="GY54" s="101"/>
      <c r="GZ54" s="101"/>
      <c r="HA54" s="102" t="str">
        <f>IF(HE54="","",HA$3)</f>
        <v/>
      </c>
      <c r="HB54" s="103" t="str">
        <f>IF(HE54="","",HA$1)</f>
        <v/>
      </c>
      <c r="HC54" s="104" t="str">
        <f>IF(HE54="","",HA$2)</f>
        <v/>
      </c>
      <c r="HD54" s="104" t="str">
        <f>IF(HE54="","",HA$3)</f>
        <v/>
      </c>
      <c r="HE54" s="105" t="str">
        <f>IF(HL54="","",IF(ISNUMBER(SEARCH(":",HL54)),MID(HL54,FIND(":",HL54)+2,FIND("(",HL54)-FIND(":",HL54)-3),LEFT(HL54,FIND("(",HL54)-2)))</f>
        <v/>
      </c>
      <c r="HF54" s="106" t="str">
        <f>IF(HL54="","",MID(HL54,FIND("(",HL54)+1,4))</f>
        <v/>
      </c>
      <c r="HG54" s="107" t="str">
        <f>IF(ISNUMBER(SEARCH("*female*",HL54)),"female",IF(ISNUMBER(SEARCH("*male*",HL54)),"male",""))</f>
        <v/>
      </c>
      <c r="HH54" s="108" t="str">
        <f>IF(HL54="","",IF(ISERROR(MID(HL54,FIND("male,",HL54)+6,(FIND(")",HL54)-(FIND("male,",HL54)+6))))=TRUE,"missing/error",MID(HL54,FIND("male,",HL54)+6,(FIND(")",HL54)-(FIND("male,",HL54)+6)))))</f>
        <v/>
      </c>
      <c r="HI54" s="109" t="str">
        <f>IF(HE54="","",(MID(HE54,(SEARCH("^^",SUBSTITUTE(HE54," ","^^",LEN(HE54)-LEN(SUBSTITUTE(HE54," ","")))))+1,99)&amp;"_"&amp;LEFT(HE54,FIND(" ",HE54)-1)&amp;"_"&amp;HF54))</f>
        <v/>
      </c>
      <c r="HK54" s="101"/>
      <c r="HL54" s="101" t="s">
        <v>292</v>
      </c>
      <c r="HM54" s="102" t="str">
        <f>IF(HQ54="","",HM$3)</f>
        <v/>
      </c>
      <c r="HN54" s="103" t="str">
        <f>IF(HQ54="","",HM$1)</f>
        <v/>
      </c>
      <c r="HO54" s="104" t="str">
        <f>IF(HQ54="","",HM$2)</f>
        <v/>
      </c>
      <c r="HP54" s="104" t="str">
        <f>IF(HQ54="","",HM$3)</f>
        <v/>
      </c>
      <c r="HQ54" s="105" t="str">
        <f>IF(HX54="","",IF(ISNUMBER(SEARCH(":",HX54)),MID(HX54,FIND(":",HX54)+2,FIND("(",HX54)-FIND(":",HX54)-3),LEFT(HX54,FIND("(",HX54)-2)))</f>
        <v/>
      </c>
      <c r="HR54" s="106" t="str">
        <f>IF(HX54="","",MID(HX54,FIND("(",HX54)+1,4))</f>
        <v/>
      </c>
      <c r="HS54" s="107" t="str">
        <f>IF(ISNUMBER(SEARCH("*female*",HX54)),"female",IF(ISNUMBER(SEARCH("*male*",HX54)),"male",""))</f>
        <v/>
      </c>
      <c r="HT54" s="108" t="str">
        <f>IF(HX54="","",IF(ISERROR(MID(HX54,FIND("male,",HX54)+6,(FIND(")",HX54)-(FIND("male,",HX54)+6))))=TRUE,"missing/error",MID(HX54,FIND("male,",HX54)+6,(FIND(")",HX54)-(FIND("male,",HX54)+6)))))</f>
        <v/>
      </c>
      <c r="HU54" s="109" t="str">
        <f>IF(HQ54="","",(MID(HQ54,(SEARCH("^^",SUBSTITUTE(HQ54," ","^^",LEN(HQ54)-LEN(SUBSTITUTE(HQ54," ","")))))+1,99)&amp;"_"&amp;LEFT(HQ54,FIND(" ",HQ54)-1)&amp;"_"&amp;HR54))</f>
        <v/>
      </c>
      <c r="HW54" s="101"/>
      <c r="HX54" s="101"/>
      <c r="HY54" s="102" t="str">
        <f>IF(IC54="","",HY$3)</f>
        <v/>
      </c>
      <c r="HZ54" s="103" t="str">
        <f>IF(IC54="","",HY$1)</f>
        <v/>
      </c>
      <c r="IA54" s="104" t="str">
        <f>IF(IC54="","",HY$2)</f>
        <v/>
      </c>
      <c r="IB54" s="104" t="str">
        <f>IF(IC54="","",HY$3)</f>
        <v/>
      </c>
      <c r="IC54" s="105" t="str">
        <f>IF(IJ54="","",IF(ISNUMBER(SEARCH(":",IJ54)),MID(IJ54,FIND(":",IJ54)+2,FIND("(",IJ54)-FIND(":",IJ54)-3),LEFT(IJ54,FIND("(",IJ54)-2)))</f>
        <v/>
      </c>
      <c r="ID54" s="106" t="str">
        <f>IF(IJ54="","",MID(IJ54,FIND("(",IJ54)+1,4))</f>
        <v/>
      </c>
      <c r="IE54" s="107" t="str">
        <f>IF(ISNUMBER(SEARCH("*female*",IJ54)),"female",IF(ISNUMBER(SEARCH("*male*",IJ54)),"male",""))</f>
        <v/>
      </c>
      <c r="IF54" s="108" t="str">
        <f>IF(IJ54="","",IF(ISERROR(MID(IJ54,FIND("male,",IJ54)+6,(FIND(")",IJ54)-(FIND("male,",IJ54)+6))))=TRUE,"missing/error",MID(IJ54,FIND("male,",IJ54)+6,(FIND(")",IJ54)-(FIND("male,",IJ54)+6)))))</f>
        <v/>
      </c>
      <c r="IG54" s="109" t="str">
        <f>IF(IC54="","",(MID(IC54,(SEARCH("^^",SUBSTITUTE(IC54," ","^^",LEN(IC54)-LEN(SUBSTITUTE(IC54," ","")))))+1,99)&amp;"_"&amp;LEFT(IC54,FIND(" ",IC54)-1)&amp;"_"&amp;ID54))</f>
        <v/>
      </c>
      <c r="II54" s="101"/>
      <c r="IJ54" s="101"/>
      <c r="IK54" s="102" t="str">
        <f>IF(IO54="","",IK$3)</f>
        <v/>
      </c>
      <c r="IL54" s="103" t="str">
        <f>IF(IO54="","",IK$1)</f>
        <v/>
      </c>
      <c r="IM54" s="104" t="str">
        <f>IF(IO54="","",IK$2)</f>
        <v/>
      </c>
      <c r="IN54" s="104" t="str">
        <f>IF(IO54="","",IK$3)</f>
        <v/>
      </c>
      <c r="IO54" s="105" t="str">
        <f>IF(IV54="","",IF(ISNUMBER(SEARCH(":",IV54)),MID(IV54,FIND(":",IV54)+2,FIND("(",IV54)-FIND(":",IV54)-3),LEFT(IV54,FIND("(",IV54)-2)))</f>
        <v/>
      </c>
      <c r="IP54" s="106" t="str">
        <f>IF(IV54="","",MID(IV54,FIND("(",IV54)+1,4))</f>
        <v/>
      </c>
      <c r="IQ54" s="107" t="str">
        <f>IF(ISNUMBER(SEARCH("*female*",IV54)),"female",IF(ISNUMBER(SEARCH("*male*",IV54)),"male",""))</f>
        <v/>
      </c>
      <c r="IR54" s="108" t="str">
        <f>IF(IV54="","",IF(ISERROR(MID(IV54,FIND("male,",IV54)+6,(FIND(")",IV54)-(FIND("male,",IV54)+6))))=TRUE,"missing/error",MID(IV54,FIND("male,",IV54)+6,(FIND(")",IV54)-(FIND("male,",IV54)+6)))))</f>
        <v/>
      </c>
      <c r="IS54" s="109" t="str">
        <f>IF(IO54="","",(MID(IO54,(SEARCH("^^",SUBSTITUTE(IO54," ","^^",LEN(IO54)-LEN(SUBSTITUTE(IO54," ","")))))+1,99)&amp;"_"&amp;LEFT(IO54,FIND(" ",IO54)-1)&amp;"_"&amp;IP54))</f>
        <v/>
      </c>
      <c r="IU54" s="101"/>
      <c r="IV54" s="101"/>
      <c r="IW54" s="102" t="str">
        <f>IF(JA54="","",IW$3)</f>
        <v/>
      </c>
      <c r="IX54" s="103" t="str">
        <f>IF(JA54="","",IW$1)</f>
        <v/>
      </c>
      <c r="IY54" s="104" t="str">
        <f>IF(JA54="","",IW$2)</f>
        <v/>
      </c>
      <c r="IZ54" s="104" t="str">
        <f>IF(JA54="","",IW$3)</f>
        <v/>
      </c>
      <c r="JA54" s="105" t="str">
        <f>IF(JH54="","",IF(ISNUMBER(SEARCH(":",JH54)),MID(JH54,FIND(":",JH54)+2,FIND("(",JH54)-FIND(":",JH54)-3),LEFT(JH54,FIND("(",JH54)-2)))</f>
        <v/>
      </c>
      <c r="JB54" s="106" t="str">
        <f>IF(JH54="","",MID(JH54,FIND("(",JH54)+1,4))</f>
        <v/>
      </c>
      <c r="JC54" s="107" t="str">
        <f>IF(ISNUMBER(SEARCH("*female*",JH54)),"female",IF(ISNUMBER(SEARCH("*male*",JH54)),"male",""))</f>
        <v/>
      </c>
      <c r="JD54" s="108" t="str">
        <f>IF(JH54="","",IF(ISERROR(MID(JH54,FIND("male,",JH54)+6,(FIND(")",JH54)-(FIND("male,",JH54)+6))))=TRUE,"missing/error",MID(JH54,FIND("male,",JH54)+6,(FIND(")",JH54)-(FIND("male,",JH54)+6)))))</f>
        <v/>
      </c>
      <c r="JE54" s="109" t="str">
        <f>IF(JA54="","",(MID(JA54,(SEARCH("^^",SUBSTITUTE(JA54," ","^^",LEN(JA54)-LEN(SUBSTITUTE(JA54," ","")))))+1,99)&amp;"_"&amp;LEFT(JA54,FIND(" ",JA54)-1)&amp;"_"&amp;JB54))</f>
        <v/>
      </c>
      <c r="JG54" s="101"/>
      <c r="JH54" s="101"/>
      <c r="JI54" s="102" t="str">
        <f>IF(JM54="","",JI$3)</f>
        <v/>
      </c>
      <c r="JJ54" s="103" t="str">
        <f>IF(JM54="","",JI$1)</f>
        <v/>
      </c>
      <c r="JK54" s="104" t="str">
        <f>IF(JM54="","",JI$2)</f>
        <v/>
      </c>
      <c r="JL54" s="104" t="str">
        <f>IF(JM54="","",JI$3)</f>
        <v/>
      </c>
      <c r="JM54" s="105" t="str">
        <f>IF(JT54="","",IF(ISNUMBER(SEARCH(":",JT54)),MID(JT54,FIND(":",JT54)+2,FIND("(",JT54)-FIND(":",JT54)-3),LEFT(JT54,FIND("(",JT54)-2)))</f>
        <v/>
      </c>
      <c r="JN54" s="106" t="str">
        <f>IF(JT54="","",MID(JT54,FIND("(",JT54)+1,4))</f>
        <v/>
      </c>
      <c r="JO54" s="107" t="str">
        <f>IF(ISNUMBER(SEARCH("*female*",JT54)),"female",IF(ISNUMBER(SEARCH("*male*",JT54)),"male",""))</f>
        <v/>
      </c>
      <c r="JP54" s="108" t="str">
        <f>IF(JT54="","",IF(ISERROR(MID(JT54,FIND("male,",JT54)+6,(FIND(")",JT54)-(FIND("male,",JT54)+6))))=TRUE,"missing/error",MID(JT54,FIND("male,",JT54)+6,(FIND(")",JT54)-(FIND("male,",JT54)+6)))))</f>
        <v/>
      </c>
      <c r="JQ54" s="109" t="str">
        <f>IF(JM54="","",(MID(JM54,(SEARCH("^^",SUBSTITUTE(JM54," ","^^",LEN(JM54)-LEN(SUBSTITUTE(JM54," ","")))))+1,99)&amp;"_"&amp;LEFT(JM54,FIND(" ",JM54)-1)&amp;"_"&amp;JN54))</f>
        <v/>
      </c>
      <c r="JS54" s="101"/>
      <c r="JT54" s="101"/>
      <c r="JU54" s="102" t="str">
        <f>IF(JY54="","",JU$3)</f>
        <v/>
      </c>
      <c r="JV54" s="103" t="str">
        <f>IF(JY54="","",JU$1)</f>
        <v/>
      </c>
      <c r="JW54" s="104" t="str">
        <f>IF(JY54="","",JU$2)</f>
        <v/>
      </c>
      <c r="JX54" s="104" t="str">
        <f>IF(JY54="","",JU$3)</f>
        <v/>
      </c>
      <c r="JY54" s="105" t="str">
        <f>IF(KF54="","",IF(ISNUMBER(SEARCH(":",KF54)),MID(KF54,FIND(":",KF54)+2,FIND("(",KF54)-FIND(":",KF54)-3),LEFT(KF54,FIND("(",KF54)-2)))</f>
        <v/>
      </c>
      <c r="JZ54" s="106" t="str">
        <f>IF(KF54="","",MID(KF54,FIND("(",KF54)+1,4))</f>
        <v/>
      </c>
      <c r="KA54" s="107" t="str">
        <f>IF(ISNUMBER(SEARCH("*female*",KF54)),"female",IF(ISNUMBER(SEARCH("*male*",KF54)),"male",""))</f>
        <v/>
      </c>
      <c r="KB54" s="108" t="str">
        <f>IF(KF54="","",IF(ISERROR(MID(KF54,FIND("male,",KF54)+6,(FIND(")",KF54)-(FIND("male,",KF54)+6))))=TRUE,"missing/error",MID(KF54,FIND("male,",KF54)+6,(FIND(")",KF54)-(FIND("male,",KF54)+6)))))</f>
        <v/>
      </c>
      <c r="KC54" s="109" t="str">
        <f>IF(JY54="","",(MID(JY54,(SEARCH("^^",SUBSTITUTE(JY54," ","^^",LEN(JY54)-LEN(SUBSTITUTE(JY54," ","")))))+1,99)&amp;"_"&amp;LEFT(JY54,FIND(" ",JY54)-1)&amp;"_"&amp;JZ54))</f>
        <v/>
      </c>
      <c r="KE54" s="101"/>
      <c r="KF54" s="101"/>
    </row>
    <row r="55" spans="1:292" ht="13.5" customHeight="1">
      <c r="A55" s="20"/>
      <c r="B55" s="101" t="s">
        <v>604</v>
      </c>
      <c r="C55" s="2" t="s">
        <v>605</v>
      </c>
      <c r="D55" s="154"/>
      <c r="E55" s="102" t="s">
        <v>292</v>
      </c>
      <c r="F55" s="103" t="s">
        <v>292</v>
      </c>
      <c r="G55" s="104"/>
      <c r="H55" s="104" t="s">
        <v>292</v>
      </c>
      <c r="I55" s="105"/>
      <c r="J55" s="106"/>
      <c r="K55" s="107"/>
      <c r="L55" s="108"/>
      <c r="M55" s="109" t="s">
        <v>292</v>
      </c>
      <c r="O55" s="101"/>
      <c r="P55" s="154"/>
      <c r="Q55" s="102" t="s">
        <v>292</v>
      </c>
      <c r="R55" s="103" t="s">
        <v>292</v>
      </c>
      <c r="S55" s="104"/>
      <c r="T55" s="104" t="s">
        <v>292</v>
      </c>
      <c r="U55" s="105"/>
      <c r="V55" s="106"/>
      <c r="W55" s="107"/>
      <c r="X55" s="108"/>
      <c r="Y55" s="109" t="s">
        <v>292</v>
      </c>
      <c r="AA55" s="101"/>
      <c r="AB55" s="101"/>
      <c r="AC55" s="102" t="s">
        <v>292</v>
      </c>
      <c r="AD55" s="103" t="s">
        <v>292</v>
      </c>
      <c r="AE55" s="104"/>
      <c r="AF55" s="104" t="s">
        <v>292</v>
      </c>
      <c r="AG55" s="105"/>
      <c r="AH55" s="106"/>
      <c r="AI55" s="107"/>
      <c r="AJ55" s="108"/>
      <c r="AK55" s="109" t="s">
        <v>292</v>
      </c>
      <c r="AM55" s="101"/>
      <c r="AN55" s="101"/>
      <c r="AO55" s="102">
        <v>37622</v>
      </c>
      <c r="AP55" s="103" t="s">
        <v>424</v>
      </c>
      <c r="AQ55" s="104" t="s">
        <v>608</v>
      </c>
      <c r="AR55" s="104" t="s">
        <v>428</v>
      </c>
      <c r="AS55" s="105" t="s">
        <v>609</v>
      </c>
      <c r="AT55" s="106">
        <v>1955</v>
      </c>
      <c r="AU55" s="107" t="s">
        <v>440</v>
      </c>
      <c r="AV55" s="108" t="s">
        <v>297</v>
      </c>
      <c r="AW55" s="109" t="s">
        <v>610</v>
      </c>
      <c r="AY55" s="101"/>
      <c r="AZ55" s="101"/>
      <c r="BA55" s="102" t="s">
        <v>292</v>
      </c>
      <c r="BB55" s="103" t="s">
        <v>292</v>
      </c>
      <c r="BC55" s="104"/>
      <c r="BD55" s="104" t="s">
        <v>292</v>
      </c>
      <c r="BE55" s="105"/>
      <c r="BF55" s="106"/>
      <c r="BG55" s="107"/>
      <c r="BH55" s="108"/>
      <c r="BI55" s="109" t="s">
        <v>292</v>
      </c>
      <c r="BK55" s="101"/>
      <c r="BL55" s="101"/>
      <c r="BM55" s="102" t="s">
        <v>292</v>
      </c>
      <c r="BN55" s="103" t="s">
        <v>292</v>
      </c>
      <c r="BO55" s="104"/>
      <c r="BP55" s="104" t="s">
        <v>292</v>
      </c>
      <c r="BQ55" s="105"/>
      <c r="BR55" s="106"/>
      <c r="BS55" s="107"/>
      <c r="BT55" s="108"/>
      <c r="BU55" s="109" t="s">
        <v>292</v>
      </c>
      <c r="BW55" s="101"/>
      <c r="BX55" s="101"/>
      <c r="BY55" s="102" t="s">
        <v>292</v>
      </c>
      <c r="BZ55" s="103" t="s">
        <v>292</v>
      </c>
      <c r="CA55" s="104"/>
      <c r="CB55" s="104" t="s">
        <v>292</v>
      </c>
      <c r="CC55" s="105"/>
      <c r="CD55" s="106"/>
      <c r="CE55" s="107"/>
      <c r="CF55" s="108"/>
      <c r="CG55" s="109" t="s">
        <v>292</v>
      </c>
      <c r="CI55" s="101"/>
      <c r="CJ55" s="101"/>
      <c r="CK55" s="102" t="s">
        <v>292</v>
      </c>
      <c r="CL55" s="103" t="s">
        <v>292</v>
      </c>
      <c r="CM55" s="104" t="s">
        <v>292</v>
      </c>
      <c r="CN55" s="104" t="s">
        <v>292</v>
      </c>
      <c r="CO55" s="105" t="s">
        <v>292</v>
      </c>
      <c r="CP55" s="106" t="s">
        <v>292</v>
      </c>
      <c r="CQ55" s="107" t="s">
        <v>292</v>
      </c>
      <c r="CR55" s="108" t="s">
        <v>292</v>
      </c>
      <c r="CS55" s="109" t="s">
        <v>292</v>
      </c>
      <c r="CT55" s="2" t="s">
        <v>292</v>
      </c>
      <c r="CU55" s="101"/>
      <c r="CV55" s="101"/>
      <c r="CW55" s="102" t="s">
        <v>292</v>
      </c>
      <c r="CX55" s="103" t="s">
        <v>292</v>
      </c>
      <c r="CY55" s="104" t="s">
        <v>292</v>
      </c>
      <c r="CZ55" s="104" t="s">
        <v>292</v>
      </c>
      <c r="DA55" s="105" t="s">
        <v>292</v>
      </c>
      <c r="DB55" s="106" t="s">
        <v>292</v>
      </c>
      <c r="DC55" s="107" t="s">
        <v>292</v>
      </c>
      <c r="DD55" s="108" t="s">
        <v>292</v>
      </c>
      <c r="DE55" s="109" t="s">
        <v>292</v>
      </c>
      <c r="DF55" s="2" t="s">
        <v>292</v>
      </c>
      <c r="DG55" s="101"/>
      <c r="DH55" s="101"/>
      <c r="DI55" s="102" t="str">
        <f>IF(DM55="","",DI$3)</f>
        <v/>
      </c>
      <c r="DJ55" s="103" t="str">
        <f>IF(DM55="","",DI$1)</f>
        <v/>
      </c>
      <c r="DK55" s="104" t="str">
        <f>IF(DM55="","",DI$2)</f>
        <v/>
      </c>
      <c r="DL55" s="104" t="str">
        <f>IF(DM55="","",DI$3)</f>
        <v/>
      </c>
      <c r="DM55" s="105" t="str">
        <f>IF(DT55="","",IF(ISNUMBER(SEARCH(":",DT55)),MID(DT55,FIND(":",DT55)+2,FIND("(",DT55)-FIND(":",DT55)-3),LEFT(DT55,FIND("(",DT55)-2)))</f>
        <v/>
      </c>
      <c r="DN55" s="106" t="str">
        <f>IF(DT55="","",MID(DT55,FIND("(",DT55)+1,4))</f>
        <v/>
      </c>
      <c r="DO55" s="107" t="str">
        <f>IF(ISNUMBER(SEARCH("*female*",DT55)),"female",IF(ISNUMBER(SEARCH("*male*",DT55)),"male",""))</f>
        <v/>
      </c>
      <c r="DP55" s="108" t="str">
        <f>IF(DT55="","",IF(ISERROR(MID(DT55,FIND("male,",DT55)+6,(FIND(")",DT55)-(FIND("male,",DT55)+6))))=TRUE,"missing/error",MID(DT55,FIND("male,",DT55)+6,(FIND(")",DT55)-(FIND("male,",DT55)+6)))))</f>
        <v/>
      </c>
      <c r="DQ55" s="109" t="str">
        <f>IF(DM55="","",(MID(DM55,(SEARCH("^^",SUBSTITUTE(DM55," ","^^",LEN(DM55)-LEN(SUBSTITUTE(DM55," ","")))))+1,99)&amp;"_"&amp;LEFT(DM55,FIND(" ",DM55)-1)&amp;"_"&amp;DN55))</f>
        <v/>
      </c>
      <c r="DS55" s="101"/>
      <c r="DT55" s="101"/>
      <c r="DU55" s="102" t="str">
        <f>IF(DY55="","",DU$3)</f>
        <v/>
      </c>
      <c r="DV55" s="103" t="str">
        <f>IF(DY55="","",DU$1)</f>
        <v/>
      </c>
      <c r="DW55" s="104" t="str">
        <f>IF(DY55="","",DU$2)</f>
        <v/>
      </c>
      <c r="DX55" s="104" t="str">
        <f>IF(DY55="","",DU$3)</f>
        <v/>
      </c>
      <c r="DY55" s="105" t="str">
        <f>IF(EF55="","",IF(ISNUMBER(SEARCH(":",EF55)),MID(EF55,FIND(":",EF55)+2,FIND("(",EF55)-FIND(":",EF55)-3),LEFT(EF55,FIND("(",EF55)-2)))</f>
        <v/>
      </c>
      <c r="DZ55" s="106" t="str">
        <f>IF(EF55="","",MID(EF55,FIND("(",EF55)+1,4))</f>
        <v/>
      </c>
      <c r="EA55" s="107" t="str">
        <f>IF(ISNUMBER(SEARCH("*female*",EF55)),"female",IF(ISNUMBER(SEARCH("*male*",EF55)),"male",""))</f>
        <v/>
      </c>
      <c r="EB55" s="108" t="str">
        <f>IF(EF55="","",IF(ISERROR(MID(EF55,FIND("male,",EF55)+6,(FIND(")",EF55)-(FIND("male,",EF55)+6))))=TRUE,"missing/error",MID(EF55,FIND("male,",EF55)+6,(FIND(")",EF55)-(FIND("male,",EF55)+6)))))</f>
        <v/>
      </c>
      <c r="EC55" s="109" t="str">
        <f>IF(DY55="","",(MID(DY55,(SEARCH("^^",SUBSTITUTE(DY55," ","^^",LEN(DY55)-LEN(SUBSTITUTE(DY55," ","")))))+1,99)&amp;"_"&amp;LEFT(DY55,FIND(" ",DY55)-1)&amp;"_"&amp;DZ55))</f>
        <v/>
      </c>
      <c r="EE55" s="101"/>
      <c r="EF55" s="101"/>
      <c r="EG55" s="102" t="str">
        <f>IF(EK55="","",EG$3)</f>
        <v/>
      </c>
      <c r="EH55" s="103" t="str">
        <f>IF(EK55="","",EG$1)</f>
        <v/>
      </c>
      <c r="EI55" s="104" t="str">
        <f>IF(EK55="","",EG$2)</f>
        <v/>
      </c>
      <c r="EJ55" s="104" t="str">
        <f>IF(EK55="","",EG$3)</f>
        <v/>
      </c>
      <c r="EK55" s="105" t="str">
        <f>IF(ER55="","",IF(ISNUMBER(SEARCH(":",ER55)),MID(ER55,FIND(":",ER55)+2,FIND("(",ER55)-FIND(":",ER55)-3),LEFT(ER55,FIND("(",ER55)-2)))</f>
        <v/>
      </c>
      <c r="EL55" s="106" t="str">
        <f>IF(ER55="","",MID(ER55,FIND("(",ER55)+1,4))</f>
        <v/>
      </c>
      <c r="EM55" s="107" t="str">
        <f>IF(ISNUMBER(SEARCH("*female*",ER55)),"female",IF(ISNUMBER(SEARCH("*male*",ER55)),"male",""))</f>
        <v/>
      </c>
      <c r="EN55" s="108" t="str">
        <f>IF(ER55="","",IF(ISERROR(MID(ER55,FIND("male,",ER55)+6,(FIND(")",ER55)-(FIND("male,",ER55)+6))))=TRUE,"missing/error",MID(ER55,FIND("male,",ER55)+6,(FIND(")",ER55)-(FIND("male,",ER55)+6)))))</f>
        <v/>
      </c>
      <c r="EO55" s="109" t="str">
        <f>IF(EK55="","",(MID(EK55,(SEARCH("^^",SUBSTITUTE(EK55," ","^^",LEN(EK55)-LEN(SUBSTITUTE(EK55," ","")))))+1,99)&amp;"_"&amp;LEFT(EK55,FIND(" ",EK55)-1)&amp;"_"&amp;EL55))</f>
        <v/>
      </c>
      <c r="EQ55" s="101"/>
      <c r="ER55" s="101"/>
      <c r="ES55" s="102" t="str">
        <f>IF(EW55="","",ES$3)</f>
        <v/>
      </c>
      <c r="ET55" s="103" t="str">
        <f>IF(EW55="","",ES$1)</f>
        <v/>
      </c>
      <c r="EU55" s="104" t="str">
        <f>IF(EW55="","",ES$2)</f>
        <v/>
      </c>
      <c r="EV55" s="104" t="str">
        <f>IF(EW55="","",ES$3)</f>
        <v/>
      </c>
      <c r="EW55" s="105" t="str">
        <f>IF(FD55="","",IF(ISNUMBER(SEARCH(":",FD55)),MID(FD55,FIND(":",FD55)+2,FIND("(",FD55)-FIND(":",FD55)-3),LEFT(FD55,FIND("(",FD55)-2)))</f>
        <v/>
      </c>
      <c r="EX55" s="106" t="str">
        <f>IF(FD55="","",MID(FD55,FIND("(",FD55)+1,4))</f>
        <v/>
      </c>
      <c r="EY55" s="107" t="str">
        <f>IF(ISNUMBER(SEARCH("*female*",FD55)),"female",IF(ISNUMBER(SEARCH("*male*",FD55)),"male",""))</f>
        <v/>
      </c>
      <c r="EZ55" s="108" t="str">
        <f>IF(FD55="","",IF(ISERROR(MID(FD55,FIND("male,",FD55)+6,(FIND(")",FD55)-(FIND("male,",FD55)+6))))=TRUE,"missing/error",MID(FD55,FIND("male,",FD55)+6,(FIND(")",FD55)-(FIND("male,",FD55)+6)))))</f>
        <v/>
      </c>
      <c r="FA55" s="109" t="str">
        <f>IF(EW55="","",(MID(EW55,(SEARCH("^^",SUBSTITUTE(EW55," ","^^",LEN(EW55)-LEN(SUBSTITUTE(EW55," ","")))))+1,99)&amp;"_"&amp;LEFT(EW55,FIND(" ",EW55)-1)&amp;"_"&amp;EX55))</f>
        <v/>
      </c>
      <c r="FC55" s="101"/>
      <c r="FD55" s="101"/>
      <c r="FE55" s="102" t="str">
        <f>IF(FI55="","",FE$3)</f>
        <v/>
      </c>
      <c r="FF55" s="103" t="str">
        <f>IF(FI55="","",FE$1)</f>
        <v/>
      </c>
      <c r="FG55" s="104" t="str">
        <f>IF(FI55="","",FE$2)</f>
        <v/>
      </c>
      <c r="FH55" s="104" t="str">
        <f>IF(FI55="","",FE$3)</f>
        <v/>
      </c>
      <c r="FI55" s="105" t="str">
        <f>IF(FP55="","",IF(ISNUMBER(SEARCH(":",FP55)),MID(FP55,FIND(":",FP55)+2,FIND("(",FP55)-FIND(":",FP55)-3),LEFT(FP55,FIND("(",FP55)-2)))</f>
        <v/>
      </c>
      <c r="FJ55" s="106" t="str">
        <f>IF(FP55="","",MID(FP55,FIND("(",FP55)+1,4))</f>
        <v/>
      </c>
      <c r="FK55" s="107" t="str">
        <f>IF(ISNUMBER(SEARCH("*female*",FP55)),"female",IF(ISNUMBER(SEARCH("*male*",FP55)),"male",""))</f>
        <v/>
      </c>
      <c r="FL55" s="108" t="str">
        <f>IF(FP55="","",IF(ISERROR(MID(FP55,FIND("male,",FP55)+6,(FIND(")",FP55)-(FIND("male,",FP55)+6))))=TRUE,"missing/error",MID(FP55,FIND("male,",FP55)+6,(FIND(")",FP55)-(FIND("male,",FP55)+6)))))</f>
        <v/>
      </c>
      <c r="FM55" s="109" t="str">
        <f>IF(FI55="","",(MID(FI55,(SEARCH("^^",SUBSTITUTE(FI55," ","^^",LEN(FI55)-LEN(SUBSTITUTE(FI55," ","")))))+1,99)&amp;"_"&amp;LEFT(FI55,FIND(" ",FI55)-1)&amp;"_"&amp;FJ55))</f>
        <v/>
      </c>
      <c r="FO55" s="101"/>
      <c r="FP55" s="101"/>
      <c r="FQ55" s="102" t="str">
        <f>IF(FU55="","",#REF!)</f>
        <v/>
      </c>
      <c r="FR55" s="103" t="str">
        <f>IF(FU55="","",FQ$1)</f>
        <v/>
      </c>
      <c r="FS55" s="104" t="str">
        <f>IF(FU55="","",FQ$2)</f>
        <v/>
      </c>
      <c r="FT55" s="104" t="str">
        <f>IF(FU55="","",FQ$3)</f>
        <v/>
      </c>
      <c r="FU55" s="105" t="str">
        <f>IF(GB55="","",IF(ISNUMBER(SEARCH(":",GB55)),MID(GB55,FIND(":",GB55)+2,FIND("(",GB55)-FIND(":",GB55)-3),LEFT(GB55,FIND("(",GB55)-2)))</f>
        <v/>
      </c>
      <c r="FV55" s="106" t="str">
        <f>IF(GB55="","",MID(GB55,FIND("(",GB55)+1,4))</f>
        <v/>
      </c>
      <c r="FW55" s="107" t="str">
        <f>IF(ISNUMBER(SEARCH("*female*",GB55)),"female",IF(ISNUMBER(SEARCH("*male*",GB55)),"male",""))</f>
        <v/>
      </c>
      <c r="FX55" s="108" t="str">
        <f>IF(GB55="","",IF(ISERROR(MID(GB55,FIND("male,",GB55)+6,(FIND(")",GB55)-(FIND("male,",GB55)+6))))=TRUE,"missing/error",MID(GB55,FIND("male,",GB55)+6,(FIND(")",GB55)-(FIND("male,",GB55)+6)))))</f>
        <v/>
      </c>
      <c r="FY55" s="109" t="str">
        <f>IF(FU55="","",(MID(FU55,(SEARCH("^^",SUBSTITUTE(FU55," ","^^",LEN(FU55)-LEN(SUBSTITUTE(FU55," ","")))))+1,99)&amp;"_"&amp;LEFT(FU55,FIND(" ",FU55)-1)&amp;"_"&amp;FV55))</f>
        <v/>
      </c>
      <c r="GA55" s="101"/>
      <c r="GB55" s="101"/>
      <c r="GC55" s="102" t="str">
        <f>IF(GG55="","",GC$3)</f>
        <v/>
      </c>
      <c r="GD55" s="103" t="str">
        <f>IF(GG55="","",GC$1)</f>
        <v/>
      </c>
      <c r="GE55" s="104" t="str">
        <f>IF(GG55="","",GC$2)</f>
        <v/>
      </c>
      <c r="GF55" s="104" t="str">
        <f>IF(GG55="","",GC$3)</f>
        <v/>
      </c>
      <c r="GG55" s="105" t="str">
        <f>IF(GN55="","",IF(ISNUMBER(SEARCH(":",GN55)),MID(GN55,FIND(":",GN55)+2,FIND("(",GN55)-FIND(":",GN55)-3),LEFT(GN55,FIND("(",GN55)-2)))</f>
        <v/>
      </c>
      <c r="GH55" s="106" t="str">
        <f>IF(GN55="","",MID(GN55,FIND("(",GN55)+1,4))</f>
        <v/>
      </c>
      <c r="GI55" s="107" t="str">
        <f>IF(ISNUMBER(SEARCH("*female*",GN55)),"female",IF(ISNUMBER(SEARCH("*male*",GN55)),"male",""))</f>
        <v/>
      </c>
      <c r="GJ55" s="108" t="str">
        <f>IF(GN55="","",IF(ISERROR(MID(GN55,FIND("male,",GN55)+6,(FIND(")",GN55)-(FIND("male,",GN55)+6))))=TRUE,"missing/error",MID(GN55,FIND("male,",GN55)+6,(FIND(")",GN55)-(FIND("male,",GN55)+6)))))</f>
        <v/>
      </c>
      <c r="GK55" s="109" t="str">
        <f>IF(GG55="","",(MID(GG55,(SEARCH("^^",SUBSTITUTE(GG55," ","^^",LEN(GG55)-LEN(SUBSTITUTE(GG55," ","")))))+1,99)&amp;"_"&amp;LEFT(GG55,FIND(" ",GG55)-1)&amp;"_"&amp;GH55))</f>
        <v/>
      </c>
      <c r="GM55" s="101"/>
      <c r="GN55" s="101"/>
      <c r="GO55" s="102" t="str">
        <f>IF(GS55="","",GO$3)</f>
        <v/>
      </c>
      <c r="GP55" s="103" t="str">
        <f>IF(GS55="","",GO$1)</f>
        <v/>
      </c>
      <c r="GQ55" s="104" t="str">
        <f>IF(GS55="","",GO$2)</f>
        <v/>
      </c>
      <c r="GR55" s="104" t="str">
        <f>IF(GS55="","",GO$3)</f>
        <v/>
      </c>
      <c r="GS55" s="105" t="str">
        <f>IF(GZ55="","",IF(ISNUMBER(SEARCH(":",GZ55)),MID(GZ55,FIND(":",GZ55)+2,FIND("(",GZ55)-FIND(":",GZ55)-3),LEFT(GZ55,FIND("(",GZ55)-2)))</f>
        <v/>
      </c>
      <c r="GT55" s="106" t="str">
        <f>IF(GZ55="","",MID(GZ55,FIND("(",GZ55)+1,4))</f>
        <v/>
      </c>
      <c r="GU55" s="107" t="str">
        <f>IF(ISNUMBER(SEARCH("*female*",GZ55)),"female",IF(ISNUMBER(SEARCH("*male*",GZ55)),"male",""))</f>
        <v/>
      </c>
      <c r="GV55" s="108" t="str">
        <f>IF(GZ55="","",IF(ISERROR(MID(GZ55,FIND("male,",GZ55)+6,(FIND(")",GZ55)-(FIND("male,",GZ55)+6))))=TRUE,"missing/error",MID(GZ55,FIND("male,",GZ55)+6,(FIND(")",GZ55)-(FIND("male,",GZ55)+6)))))</f>
        <v/>
      </c>
      <c r="GW55" s="109" t="str">
        <f>IF(GS55="","",(MID(GS55,(SEARCH("^^",SUBSTITUTE(GS55," ","^^",LEN(GS55)-LEN(SUBSTITUTE(GS55," ","")))))+1,99)&amp;"_"&amp;LEFT(GS55,FIND(" ",GS55)-1)&amp;"_"&amp;GT55))</f>
        <v/>
      </c>
      <c r="GY55" s="101"/>
      <c r="GZ55" s="101"/>
      <c r="HA55" s="102" t="str">
        <f>IF(HE55="","",HA$3)</f>
        <v/>
      </c>
      <c r="HB55" s="103" t="str">
        <f>IF(HE55="","",HA$1)</f>
        <v/>
      </c>
      <c r="HC55" s="104" t="str">
        <f>IF(HE55="","",HA$2)</f>
        <v/>
      </c>
      <c r="HD55" s="104" t="str">
        <f>IF(HE55="","",HA$3)</f>
        <v/>
      </c>
      <c r="HE55" s="105" t="str">
        <f>IF(HL55="","",IF(ISNUMBER(SEARCH(":",HL55)),MID(HL55,FIND(":",HL55)+2,FIND("(",HL55)-FIND(":",HL55)-3),LEFT(HL55,FIND("(",HL55)-2)))</f>
        <v/>
      </c>
      <c r="HF55" s="106" t="str">
        <f>IF(HL55="","",MID(HL55,FIND("(",HL55)+1,4))</f>
        <v/>
      </c>
      <c r="HG55" s="107" t="str">
        <f>IF(ISNUMBER(SEARCH("*female*",HL55)),"female",IF(ISNUMBER(SEARCH("*male*",HL55)),"male",""))</f>
        <v/>
      </c>
      <c r="HH55" s="108" t="str">
        <f>IF(HL55="","",IF(ISERROR(MID(HL55,FIND("male,",HL55)+6,(FIND(")",HL55)-(FIND("male,",HL55)+6))))=TRUE,"missing/error",MID(HL55,FIND("male,",HL55)+6,(FIND(")",HL55)-(FIND("male,",HL55)+6)))))</f>
        <v/>
      </c>
      <c r="HI55" s="109" t="str">
        <f>IF(HE55="","",(MID(HE55,(SEARCH("^^",SUBSTITUTE(HE55," ","^^",LEN(HE55)-LEN(SUBSTITUTE(HE55," ","")))))+1,99)&amp;"_"&amp;LEFT(HE55,FIND(" ",HE55)-1)&amp;"_"&amp;HF55))</f>
        <v/>
      </c>
      <c r="HK55" s="101"/>
      <c r="HL55" s="101" t="s">
        <v>292</v>
      </c>
      <c r="HM55" s="102" t="str">
        <f>IF(HQ55="","",HM$3)</f>
        <v/>
      </c>
      <c r="HN55" s="103" t="str">
        <f>IF(HQ55="","",HM$1)</f>
        <v/>
      </c>
      <c r="HO55" s="104" t="str">
        <f>IF(HQ55="","",HM$2)</f>
        <v/>
      </c>
      <c r="HP55" s="104" t="str">
        <f>IF(HQ55="","",HM$3)</f>
        <v/>
      </c>
      <c r="HQ55" s="105" t="str">
        <f>IF(HX55="","",IF(ISNUMBER(SEARCH(":",HX55)),MID(HX55,FIND(":",HX55)+2,FIND("(",HX55)-FIND(":",HX55)-3),LEFT(HX55,FIND("(",HX55)-2)))</f>
        <v/>
      </c>
      <c r="HR55" s="106" t="str">
        <f>IF(HX55="","",MID(HX55,FIND("(",HX55)+1,4))</f>
        <v/>
      </c>
      <c r="HS55" s="107" t="str">
        <f>IF(ISNUMBER(SEARCH("*female*",HX55)),"female",IF(ISNUMBER(SEARCH("*male*",HX55)),"male",""))</f>
        <v/>
      </c>
      <c r="HT55" s="108" t="str">
        <f>IF(HX55="","",IF(ISERROR(MID(HX55,FIND("male,",HX55)+6,(FIND(")",HX55)-(FIND("male,",HX55)+6))))=TRUE,"missing/error",MID(HX55,FIND("male,",HX55)+6,(FIND(")",HX55)-(FIND("male,",HX55)+6)))))</f>
        <v/>
      </c>
      <c r="HU55" s="109" t="str">
        <f>IF(HQ55="","",(MID(HQ55,(SEARCH("^^",SUBSTITUTE(HQ55," ","^^",LEN(HQ55)-LEN(SUBSTITUTE(HQ55," ","")))))+1,99)&amp;"_"&amp;LEFT(HQ55,FIND(" ",HQ55)-1)&amp;"_"&amp;HR55))</f>
        <v/>
      </c>
      <c r="HW55" s="101"/>
      <c r="HX55" s="101"/>
      <c r="HY55" s="102" t="str">
        <f>IF(IC55="","",HY$3)</f>
        <v/>
      </c>
      <c r="HZ55" s="103" t="str">
        <f>IF(IC55="","",HY$1)</f>
        <v/>
      </c>
      <c r="IA55" s="104" t="str">
        <f>IF(IC55="","",HY$2)</f>
        <v/>
      </c>
      <c r="IB55" s="104" t="str">
        <f>IF(IC55="","",HY$3)</f>
        <v/>
      </c>
      <c r="IC55" s="105" t="str">
        <f>IF(IJ55="","",IF(ISNUMBER(SEARCH(":",IJ55)),MID(IJ55,FIND(":",IJ55)+2,FIND("(",IJ55)-FIND(":",IJ55)-3),LEFT(IJ55,FIND("(",IJ55)-2)))</f>
        <v/>
      </c>
      <c r="ID55" s="106" t="str">
        <f>IF(IJ55="","",MID(IJ55,FIND("(",IJ55)+1,4))</f>
        <v/>
      </c>
      <c r="IE55" s="107" t="str">
        <f>IF(ISNUMBER(SEARCH("*female*",IJ55)),"female",IF(ISNUMBER(SEARCH("*male*",IJ55)),"male",""))</f>
        <v/>
      </c>
      <c r="IF55" s="108" t="str">
        <f>IF(IJ55="","",IF(ISERROR(MID(IJ55,FIND("male,",IJ55)+6,(FIND(")",IJ55)-(FIND("male,",IJ55)+6))))=TRUE,"missing/error",MID(IJ55,FIND("male,",IJ55)+6,(FIND(")",IJ55)-(FIND("male,",IJ55)+6)))))</f>
        <v/>
      </c>
      <c r="IG55" s="109" t="str">
        <f>IF(IC55="","",(MID(IC55,(SEARCH("^^",SUBSTITUTE(IC55," ","^^",LEN(IC55)-LEN(SUBSTITUTE(IC55," ","")))))+1,99)&amp;"_"&amp;LEFT(IC55,FIND(" ",IC55)-1)&amp;"_"&amp;ID55))</f>
        <v/>
      </c>
      <c r="II55" s="101"/>
      <c r="IJ55" s="101"/>
      <c r="IK55" s="102" t="str">
        <f>IF(IO55="","",IK$3)</f>
        <v/>
      </c>
      <c r="IL55" s="103" t="str">
        <f>IF(IO55="","",IK$1)</f>
        <v/>
      </c>
      <c r="IM55" s="104" t="str">
        <f>IF(IO55="","",IK$2)</f>
        <v/>
      </c>
      <c r="IN55" s="104" t="str">
        <f>IF(IO55="","",IK$3)</f>
        <v/>
      </c>
      <c r="IO55" s="105" t="str">
        <f>IF(IV55="","",IF(ISNUMBER(SEARCH(":",IV55)),MID(IV55,FIND(":",IV55)+2,FIND("(",IV55)-FIND(":",IV55)-3),LEFT(IV55,FIND("(",IV55)-2)))</f>
        <v/>
      </c>
      <c r="IP55" s="106" t="str">
        <f>IF(IV55="","",MID(IV55,FIND("(",IV55)+1,4))</f>
        <v/>
      </c>
      <c r="IQ55" s="107" t="str">
        <f>IF(ISNUMBER(SEARCH("*female*",IV55)),"female",IF(ISNUMBER(SEARCH("*male*",IV55)),"male",""))</f>
        <v/>
      </c>
      <c r="IR55" s="108" t="str">
        <f>IF(IV55="","",IF(ISERROR(MID(IV55,FIND("male,",IV55)+6,(FIND(")",IV55)-(FIND("male,",IV55)+6))))=TRUE,"missing/error",MID(IV55,FIND("male,",IV55)+6,(FIND(")",IV55)-(FIND("male,",IV55)+6)))))</f>
        <v/>
      </c>
      <c r="IS55" s="109" t="str">
        <f>IF(IO55="","",(MID(IO55,(SEARCH("^^",SUBSTITUTE(IO55," ","^^",LEN(IO55)-LEN(SUBSTITUTE(IO55," ","")))))+1,99)&amp;"_"&amp;LEFT(IO55,FIND(" ",IO55)-1)&amp;"_"&amp;IP55))</f>
        <v/>
      </c>
      <c r="IU55" s="101"/>
      <c r="IV55" s="101"/>
      <c r="IW55" s="102" t="str">
        <f>IF(JA55="","",IW$3)</f>
        <v/>
      </c>
      <c r="IX55" s="103" t="str">
        <f>IF(JA55="","",IW$1)</f>
        <v/>
      </c>
      <c r="IY55" s="104" t="str">
        <f>IF(JA55="","",IW$2)</f>
        <v/>
      </c>
      <c r="IZ55" s="104" t="str">
        <f>IF(JA55="","",IW$3)</f>
        <v/>
      </c>
      <c r="JA55" s="105" t="str">
        <f>IF(JH55="","",IF(ISNUMBER(SEARCH(":",JH55)),MID(JH55,FIND(":",JH55)+2,FIND("(",JH55)-FIND(":",JH55)-3),LEFT(JH55,FIND("(",JH55)-2)))</f>
        <v/>
      </c>
      <c r="JB55" s="106" t="str">
        <f>IF(JH55="","",MID(JH55,FIND("(",JH55)+1,4))</f>
        <v/>
      </c>
      <c r="JC55" s="107" t="str">
        <f>IF(ISNUMBER(SEARCH("*female*",JH55)),"female",IF(ISNUMBER(SEARCH("*male*",JH55)),"male",""))</f>
        <v/>
      </c>
      <c r="JD55" s="108" t="str">
        <f>IF(JH55="","",IF(ISERROR(MID(JH55,FIND("male,",JH55)+6,(FIND(")",JH55)-(FIND("male,",JH55)+6))))=TRUE,"missing/error",MID(JH55,FIND("male,",JH55)+6,(FIND(")",JH55)-(FIND("male,",JH55)+6)))))</f>
        <v/>
      </c>
      <c r="JE55" s="109" t="str">
        <f>IF(JA55="","",(MID(JA55,(SEARCH("^^",SUBSTITUTE(JA55," ","^^",LEN(JA55)-LEN(SUBSTITUTE(JA55," ","")))))+1,99)&amp;"_"&amp;LEFT(JA55,FIND(" ",JA55)-1)&amp;"_"&amp;JB55))</f>
        <v/>
      </c>
      <c r="JG55" s="101"/>
      <c r="JH55" s="101"/>
      <c r="JI55" s="102" t="str">
        <f>IF(JM55="","",JI$3)</f>
        <v/>
      </c>
      <c r="JJ55" s="103" t="str">
        <f>IF(JM55="","",JI$1)</f>
        <v/>
      </c>
      <c r="JK55" s="104" t="str">
        <f>IF(JM55="","",JI$2)</f>
        <v/>
      </c>
      <c r="JL55" s="104" t="str">
        <f>IF(JM55="","",JI$3)</f>
        <v/>
      </c>
      <c r="JM55" s="105" t="str">
        <f>IF(JT55="","",IF(ISNUMBER(SEARCH(":",JT55)),MID(JT55,FIND(":",JT55)+2,FIND("(",JT55)-FIND(":",JT55)-3),LEFT(JT55,FIND("(",JT55)-2)))</f>
        <v/>
      </c>
      <c r="JN55" s="106" t="str">
        <f>IF(JT55="","",MID(JT55,FIND("(",JT55)+1,4))</f>
        <v/>
      </c>
      <c r="JO55" s="107" t="str">
        <f>IF(ISNUMBER(SEARCH("*female*",JT55)),"female",IF(ISNUMBER(SEARCH("*male*",JT55)),"male",""))</f>
        <v/>
      </c>
      <c r="JP55" s="108" t="str">
        <f>IF(JT55="","",IF(ISERROR(MID(JT55,FIND("male,",JT55)+6,(FIND(")",JT55)-(FIND("male,",JT55)+6))))=TRUE,"missing/error",MID(JT55,FIND("male,",JT55)+6,(FIND(")",JT55)-(FIND("male,",JT55)+6)))))</f>
        <v/>
      </c>
      <c r="JQ55" s="109" t="str">
        <f>IF(JM55="","",(MID(JM55,(SEARCH("^^",SUBSTITUTE(JM55," ","^^",LEN(JM55)-LEN(SUBSTITUTE(JM55," ","")))))+1,99)&amp;"_"&amp;LEFT(JM55,FIND(" ",JM55)-1)&amp;"_"&amp;JN55))</f>
        <v/>
      </c>
      <c r="JS55" s="101"/>
      <c r="JT55" s="101"/>
      <c r="JU55" s="102" t="str">
        <f>IF(JY55="","",JU$3)</f>
        <v/>
      </c>
      <c r="JV55" s="103" t="str">
        <f>IF(JY55="","",JU$1)</f>
        <v/>
      </c>
      <c r="JW55" s="104" t="str">
        <f>IF(JY55="","",JU$2)</f>
        <v/>
      </c>
      <c r="JX55" s="104" t="str">
        <f>IF(JY55="","",JU$3)</f>
        <v/>
      </c>
      <c r="JY55" s="105" t="str">
        <f>IF(KF55="","",IF(ISNUMBER(SEARCH(":",KF55)),MID(KF55,FIND(":",KF55)+2,FIND("(",KF55)-FIND(":",KF55)-3),LEFT(KF55,FIND("(",KF55)-2)))</f>
        <v/>
      </c>
      <c r="JZ55" s="106" t="str">
        <f>IF(KF55="","",MID(KF55,FIND("(",KF55)+1,4))</f>
        <v/>
      </c>
      <c r="KA55" s="107" t="str">
        <f>IF(ISNUMBER(SEARCH("*female*",KF55)),"female",IF(ISNUMBER(SEARCH("*male*",KF55)),"male",""))</f>
        <v/>
      </c>
      <c r="KB55" s="108" t="str">
        <f>IF(KF55="","",IF(ISERROR(MID(KF55,FIND("male,",KF55)+6,(FIND(")",KF55)-(FIND("male,",KF55)+6))))=TRUE,"missing/error",MID(KF55,FIND("male,",KF55)+6,(FIND(")",KF55)-(FIND("male,",KF55)+6)))))</f>
        <v/>
      </c>
      <c r="KC55" s="109" t="str">
        <f>IF(JY55="","",(MID(JY55,(SEARCH("^^",SUBSTITUTE(JY55," ","^^",LEN(JY55)-LEN(SUBSTITUTE(JY55," ","")))))+1,99)&amp;"_"&amp;LEFT(JY55,FIND(" ",JY55)-1)&amp;"_"&amp;JZ55))</f>
        <v/>
      </c>
      <c r="KE55" s="101"/>
      <c r="KF55" s="101"/>
    </row>
    <row r="56" spans="1:292" ht="13.5" customHeight="1">
      <c r="A56" s="20"/>
      <c r="B56" s="101" t="s">
        <v>715</v>
      </c>
      <c r="C56" s="101" t="s">
        <v>716</v>
      </c>
      <c r="E56" s="102"/>
      <c r="F56" s="103"/>
      <c r="G56" s="104"/>
      <c r="H56" s="104"/>
      <c r="I56" s="105"/>
      <c r="J56" s="106"/>
      <c r="K56" s="107"/>
      <c r="L56" s="108"/>
      <c r="M56" s="109"/>
      <c r="O56" s="101"/>
      <c r="P56" s="101"/>
      <c r="Q56" s="102"/>
      <c r="R56" s="103"/>
      <c r="S56" s="104"/>
      <c r="T56" s="104"/>
      <c r="U56" s="105"/>
      <c r="V56" s="106"/>
      <c r="W56" s="107"/>
      <c r="X56" s="108"/>
      <c r="Y56" s="109"/>
      <c r="AA56" s="101"/>
      <c r="AB56" s="101"/>
      <c r="AC56" s="102"/>
      <c r="AD56" s="103"/>
      <c r="AE56" s="104"/>
      <c r="AF56" s="104"/>
      <c r="AG56" s="105"/>
      <c r="AH56" s="106"/>
      <c r="AI56" s="107"/>
      <c r="AJ56" s="108"/>
      <c r="AK56" s="109"/>
      <c r="AM56" s="101"/>
      <c r="AN56" s="101"/>
      <c r="AO56" s="102"/>
      <c r="AP56" s="103"/>
      <c r="AQ56" s="104"/>
      <c r="AR56" s="104"/>
      <c r="AS56" s="105"/>
      <c r="AT56" s="106"/>
      <c r="AU56" s="107"/>
      <c r="AV56" s="108"/>
      <c r="AW56" s="109"/>
      <c r="AY56" s="101"/>
      <c r="AZ56" s="101"/>
      <c r="BA56" s="102"/>
      <c r="BB56" s="103"/>
      <c r="BC56" s="104"/>
      <c r="BD56" s="104"/>
      <c r="BE56" s="105"/>
      <c r="BF56" s="106"/>
      <c r="BG56" s="107"/>
      <c r="BH56" s="108"/>
      <c r="BI56" s="109"/>
      <c r="BK56" s="101"/>
      <c r="BL56" s="101"/>
      <c r="BM56" s="102"/>
      <c r="BN56" s="103"/>
      <c r="BO56" s="104"/>
      <c r="BP56" s="104"/>
      <c r="BQ56" s="105"/>
      <c r="BR56" s="106"/>
      <c r="BS56" s="107"/>
      <c r="BT56" s="108"/>
      <c r="BU56" s="109"/>
      <c r="BW56" s="101"/>
      <c r="BX56" s="101"/>
      <c r="BY56" s="102"/>
      <c r="BZ56" s="103"/>
      <c r="CA56" s="104"/>
      <c r="CB56" s="104"/>
      <c r="CC56" s="105"/>
      <c r="CD56" s="106"/>
      <c r="CE56" s="107"/>
      <c r="CF56" s="108"/>
      <c r="CG56" s="109"/>
      <c r="CI56" s="101"/>
      <c r="CJ56" s="101"/>
      <c r="CK56" s="102">
        <v>41218</v>
      </c>
      <c r="CL56" s="103" t="s">
        <v>435</v>
      </c>
      <c r="CM56" s="104">
        <v>40465</v>
      </c>
      <c r="CN56" s="104">
        <v>41218</v>
      </c>
      <c r="CO56" s="105" t="s">
        <v>717</v>
      </c>
      <c r="CP56" s="106" t="s">
        <v>654</v>
      </c>
      <c r="CQ56" s="107" t="s">
        <v>457</v>
      </c>
      <c r="CR56" s="108" t="s">
        <v>301</v>
      </c>
      <c r="CS56" s="109" t="s">
        <v>718</v>
      </c>
      <c r="CT56" s="2" t="s">
        <v>292</v>
      </c>
      <c r="CU56" s="101"/>
      <c r="CV56" s="101" t="s">
        <v>719</v>
      </c>
      <c r="CW56" s="102">
        <v>41517</v>
      </c>
      <c r="CX56" s="103" t="s">
        <v>436</v>
      </c>
      <c r="CY56" s="104">
        <v>41218</v>
      </c>
      <c r="CZ56" s="104">
        <f>CW$3</f>
        <v>43034</v>
      </c>
      <c r="DA56" s="105" t="str">
        <f>IF(DH56="","",IF(ISNUMBER(SEARCH(":",DH56)),MID(DH56,FIND(":",DH56)+2,FIND("(",DH56)-FIND(":",DH56)-3),LEFT(DH56,FIND("(",DH56)-2)))</f>
        <v>Edith Schippers</v>
      </c>
      <c r="DB56" s="106" t="str">
        <f>IF(DH56="","",MID(DH56,FIND("(",DH56)+1,4))</f>
        <v>1964</v>
      </c>
      <c r="DC56" s="107" t="str">
        <f>IF(ISNUMBER(SEARCH("*female*",DH56)),"female",IF(ISNUMBER(SEARCH("*male*",DH56)),"male",""))</f>
        <v>female</v>
      </c>
      <c r="DD56" s="108" t="s">
        <v>299</v>
      </c>
      <c r="DE56" s="109" t="str">
        <f>IF(DA56="","",(MID(DA56,(SEARCH("^^",SUBSTITUTE(DA56," ","^^",LEN(DA56)-LEN(SUBSTITUTE(DA56," ","")))))+1,99)&amp;"_"&amp;LEFT(DA56,FIND(" ",DA56)-1)&amp;"_"&amp;DB56))</f>
        <v>Schippers_Edith_1964</v>
      </c>
      <c r="DF56" s="2" t="s">
        <v>292</v>
      </c>
      <c r="DG56" s="101"/>
      <c r="DH56" s="101" t="s">
        <v>719</v>
      </c>
      <c r="DI56" s="102" t="str">
        <f>IF(DM56="","",DI$3)</f>
        <v/>
      </c>
      <c r="DJ56" s="103" t="str">
        <f>IF(DM56="","",DI$1)</f>
        <v/>
      </c>
      <c r="DK56" s="104" t="str">
        <f>IF(DM56="","",DI$2)</f>
        <v/>
      </c>
      <c r="DL56" s="104" t="str">
        <f>IF(DM56="","",DI$3)</f>
        <v/>
      </c>
      <c r="DM56" s="105" t="str">
        <f>IF(DT56="","",IF(ISNUMBER(SEARCH(":",DT56)),MID(DT56,FIND(":",DT56)+2,FIND("(",DT56)-FIND(":",DT56)-3),LEFT(DT56,FIND("(",DT56)-2)))</f>
        <v/>
      </c>
      <c r="DN56" s="106" t="str">
        <f>IF(DT56="","",MID(DT56,FIND("(",DT56)+1,4))</f>
        <v/>
      </c>
      <c r="DO56" s="107" t="str">
        <f>IF(ISNUMBER(SEARCH("*female*",DT56)),"female",IF(ISNUMBER(SEARCH("*male*",DT56)),"male",""))</f>
        <v/>
      </c>
      <c r="DP56" s="108" t="str">
        <f>IF(DT56="","",IF(ISERROR(MID(DT56,FIND("male,",DT56)+6,(FIND(")",DT56)-(FIND("male,",DT56)+6))))=TRUE,"missing/error",MID(DT56,FIND("male,",DT56)+6,(FIND(")",DT56)-(FIND("male,",DT56)+6)))))</f>
        <v/>
      </c>
      <c r="DQ56" s="109" t="str">
        <f>IF(DM56="","",(MID(DM56,(SEARCH("^^",SUBSTITUTE(DM56," ","^^",LEN(DM56)-LEN(SUBSTITUTE(DM56," ","")))))+1,99)&amp;"_"&amp;LEFT(DM56,FIND(" ",DM56)-1)&amp;"_"&amp;DN56))</f>
        <v/>
      </c>
      <c r="DS56" s="101"/>
      <c r="DT56" s="101"/>
      <c r="DU56" s="102" t="str">
        <f>IF(DY56="","",DU$3)</f>
        <v/>
      </c>
      <c r="DV56" s="103" t="str">
        <f>IF(DY56="","",DU$1)</f>
        <v/>
      </c>
      <c r="DW56" s="104" t="str">
        <f>IF(DY56="","",DU$2)</f>
        <v/>
      </c>
      <c r="DX56" s="104" t="str">
        <f>IF(DY56="","",DU$3)</f>
        <v/>
      </c>
      <c r="DY56" s="105" t="str">
        <f>IF(EF56="","",IF(ISNUMBER(SEARCH(":",EF56)),MID(EF56,FIND(":",EF56)+2,FIND("(",EF56)-FIND(":",EF56)-3),LEFT(EF56,FIND("(",EF56)-2)))</f>
        <v/>
      </c>
      <c r="DZ56" s="106" t="str">
        <f>IF(EF56="","",MID(EF56,FIND("(",EF56)+1,4))</f>
        <v/>
      </c>
      <c r="EA56" s="107" t="str">
        <f>IF(ISNUMBER(SEARCH("*female*",EF56)),"female",IF(ISNUMBER(SEARCH("*male*",EF56)),"male",""))</f>
        <v/>
      </c>
      <c r="EB56" s="108" t="str">
        <f>IF(EF56="","",IF(ISERROR(MID(EF56,FIND("male,",EF56)+6,(FIND(")",EF56)-(FIND("male,",EF56)+6))))=TRUE,"missing/error",MID(EF56,FIND("male,",EF56)+6,(FIND(")",EF56)-(FIND("male,",EF56)+6)))))</f>
        <v/>
      </c>
      <c r="EC56" s="109" t="str">
        <f>IF(DY56="","",(MID(DY56,(SEARCH("^^",SUBSTITUTE(DY56," ","^^",LEN(DY56)-LEN(SUBSTITUTE(DY56," ","")))))+1,99)&amp;"_"&amp;LEFT(DY56,FIND(" ",DY56)-1)&amp;"_"&amp;DZ56))</f>
        <v/>
      </c>
      <c r="EE56" s="101"/>
      <c r="EF56" s="101"/>
      <c r="EG56" s="102" t="str">
        <f>IF(EK56="","",EG$3)</f>
        <v/>
      </c>
      <c r="EH56" s="103" t="str">
        <f>IF(EK56="","",EG$1)</f>
        <v/>
      </c>
      <c r="EI56" s="104" t="str">
        <f>IF(EK56="","",EG$2)</f>
        <v/>
      </c>
      <c r="EJ56" s="104" t="str">
        <f>IF(EK56="","",EG$3)</f>
        <v/>
      </c>
      <c r="EK56" s="105" t="str">
        <f>IF(ER56="","",IF(ISNUMBER(SEARCH(":",ER56)),MID(ER56,FIND(":",ER56)+2,FIND("(",ER56)-FIND(":",ER56)-3),LEFT(ER56,FIND("(",ER56)-2)))</f>
        <v/>
      </c>
      <c r="EL56" s="106" t="str">
        <f>IF(ER56="","",MID(ER56,FIND("(",ER56)+1,4))</f>
        <v/>
      </c>
      <c r="EM56" s="107" t="str">
        <f>IF(ISNUMBER(SEARCH("*female*",ER56)),"female",IF(ISNUMBER(SEARCH("*male*",ER56)),"male",""))</f>
        <v/>
      </c>
      <c r="EN56" s="108" t="str">
        <f>IF(ER56="","",IF(ISERROR(MID(ER56,FIND("male,",ER56)+6,(FIND(")",ER56)-(FIND("male,",ER56)+6))))=TRUE,"missing/error",MID(ER56,FIND("male,",ER56)+6,(FIND(")",ER56)-(FIND("male,",ER56)+6)))))</f>
        <v/>
      </c>
      <c r="EO56" s="109" t="str">
        <f>IF(EK56="","",(MID(EK56,(SEARCH("^^",SUBSTITUTE(EK56," ","^^",LEN(EK56)-LEN(SUBSTITUTE(EK56," ","")))))+1,99)&amp;"_"&amp;LEFT(EK56,FIND(" ",EK56)-1)&amp;"_"&amp;EL56))</f>
        <v/>
      </c>
      <c r="EQ56" s="101"/>
      <c r="ER56" s="101"/>
      <c r="ES56" s="102" t="str">
        <f>IF(EW56="","",ES$3)</f>
        <v/>
      </c>
      <c r="ET56" s="103" t="str">
        <f>IF(EW56="","",ES$1)</f>
        <v/>
      </c>
      <c r="EU56" s="104" t="str">
        <f>IF(EW56="","",ES$2)</f>
        <v/>
      </c>
      <c r="EV56" s="104" t="str">
        <f>IF(EW56="","",ES$3)</f>
        <v/>
      </c>
      <c r="EW56" s="105" t="str">
        <f>IF(FD56="","",IF(ISNUMBER(SEARCH(":",FD56)),MID(FD56,FIND(":",FD56)+2,FIND("(",FD56)-FIND(":",FD56)-3),LEFT(FD56,FIND("(",FD56)-2)))</f>
        <v/>
      </c>
      <c r="EX56" s="106" t="str">
        <f>IF(FD56="","",MID(FD56,FIND("(",FD56)+1,4))</f>
        <v/>
      </c>
      <c r="EY56" s="107" t="str">
        <f>IF(ISNUMBER(SEARCH("*female*",FD56)),"female",IF(ISNUMBER(SEARCH("*male*",FD56)),"male",""))</f>
        <v/>
      </c>
      <c r="EZ56" s="108" t="str">
        <f>IF(FD56="","",IF(ISERROR(MID(FD56,FIND("male,",FD56)+6,(FIND(")",FD56)-(FIND("male,",FD56)+6))))=TRUE,"missing/error",MID(FD56,FIND("male,",FD56)+6,(FIND(")",FD56)-(FIND("male,",FD56)+6)))))</f>
        <v/>
      </c>
      <c r="FA56" s="109" t="str">
        <f>IF(EW56="","",(MID(EW56,(SEARCH("^^",SUBSTITUTE(EW56," ","^^",LEN(EW56)-LEN(SUBSTITUTE(EW56," ","")))))+1,99)&amp;"_"&amp;LEFT(EW56,FIND(" ",EW56)-1)&amp;"_"&amp;EX56))</f>
        <v/>
      </c>
      <c r="FC56" s="101"/>
      <c r="FD56" s="101"/>
      <c r="FE56" s="102" t="str">
        <f>IF(FI56="","",FE$3)</f>
        <v/>
      </c>
      <c r="FF56" s="103" t="str">
        <f>IF(FI56="","",FE$1)</f>
        <v/>
      </c>
      <c r="FG56" s="104" t="str">
        <f>IF(FI56="","",FE$2)</f>
        <v/>
      </c>
      <c r="FH56" s="104" t="str">
        <f>IF(FI56="","",FE$3)</f>
        <v/>
      </c>
      <c r="FI56" s="105" t="str">
        <f>IF(FP56="","",IF(ISNUMBER(SEARCH(":",FP56)),MID(FP56,FIND(":",FP56)+2,FIND("(",FP56)-FIND(":",FP56)-3),LEFT(FP56,FIND("(",FP56)-2)))</f>
        <v/>
      </c>
      <c r="FJ56" s="106" t="str">
        <f>IF(FP56="","",MID(FP56,FIND("(",FP56)+1,4))</f>
        <v/>
      </c>
      <c r="FK56" s="107" t="str">
        <f>IF(ISNUMBER(SEARCH("*female*",FP56)),"female",IF(ISNUMBER(SEARCH("*male*",FP56)),"male",""))</f>
        <v/>
      </c>
      <c r="FL56" s="108" t="str">
        <f>IF(FP56="","",IF(ISERROR(MID(FP56,FIND("male,",FP56)+6,(FIND(")",FP56)-(FIND("male,",FP56)+6))))=TRUE,"missing/error",MID(FP56,FIND("male,",FP56)+6,(FIND(")",FP56)-(FIND("male,",FP56)+6)))))</f>
        <v/>
      </c>
      <c r="FM56" s="109" t="str">
        <f>IF(FI56="","",(MID(FI56,(SEARCH("^^",SUBSTITUTE(FI56," ","^^",LEN(FI56)-LEN(SUBSTITUTE(FI56," ","")))))+1,99)&amp;"_"&amp;LEFT(FI56,FIND(" ",FI56)-1)&amp;"_"&amp;FJ56))</f>
        <v/>
      </c>
      <c r="FO56" s="101"/>
      <c r="FP56" s="101"/>
      <c r="FQ56" s="102" t="str">
        <f>IF(FU56="","",#REF!)</f>
        <v/>
      </c>
      <c r="FR56" s="103" t="str">
        <f>IF(FU56="","",FQ$1)</f>
        <v/>
      </c>
      <c r="FS56" s="104" t="str">
        <f>IF(FU56="","",FQ$2)</f>
        <v/>
      </c>
      <c r="FT56" s="104" t="str">
        <f>IF(FU56="","",FQ$3)</f>
        <v/>
      </c>
      <c r="FU56" s="105" t="str">
        <f>IF(GB56="","",IF(ISNUMBER(SEARCH(":",GB56)),MID(GB56,FIND(":",GB56)+2,FIND("(",GB56)-FIND(":",GB56)-3),LEFT(GB56,FIND("(",GB56)-2)))</f>
        <v/>
      </c>
      <c r="FV56" s="106" t="str">
        <f>IF(GB56="","",MID(GB56,FIND("(",GB56)+1,4))</f>
        <v/>
      </c>
      <c r="FW56" s="107" t="str">
        <f>IF(ISNUMBER(SEARCH("*female*",GB56)),"female",IF(ISNUMBER(SEARCH("*male*",GB56)),"male",""))</f>
        <v/>
      </c>
      <c r="FX56" s="108" t="str">
        <f>IF(GB56="","",IF(ISERROR(MID(GB56,FIND("male,",GB56)+6,(FIND(")",GB56)-(FIND("male,",GB56)+6))))=TRUE,"missing/error",MID(GB56,FIND("male,",GB56)+6,(FIND(")",GB56)-(FIND("male,",GB56)+6)))))</f>
        <v/>
      </c>
      <c r="FY56" s="109" t="str">
        <f>IF(FU56="","",(MID(FU56,(SEARCH("^^",SUBSTITUTE(FU56," ","^^",LEN(FU56)-LEN(SUBSTITUTE(FU56," ","")))))+1,99)&amp;"_"&amp;LEFT(FU56,FIND(" ",FU56)-1)&amp;"_"&amp;FV56))</f>
        <v/>
      </c>
      <c r="GA56" s="101"/>
      <c r="GB56" s="101"/>
      <c r="GC56" s="102" t="str">
        <f>IF(GG56="","",GC$3)</f>
        <v/>
      </c>
      <c r="GD56" s="103" t="str">
        <f>IF(GG56="","",GC$1)</f>
        <v/>
      </c>
      <c r="GE56" s="104" t="str">
        <f>IF(GG56="","",GC$2)</f>
        <v/>
      </c>
      <c r="GF56" s="104" t="str">
        <f>IF(GG56="","",GC$3)</f>
        <v/>
      </c>
      <c r="GG56" s="105" t="str">
        <f>IF(GN56="","",IF(ISNUMBER(SEARCH(":",GN56)),MID(GN56,FIND(":",GN56)+2,FIND("(",GN56)-FIND(":",GN56)-3),LEFT(GN56,FIND("(",GN56)-2)))</f>
        <v/>
      </c>
      <c r="GH56" s="106" t="str">
        <f>IF(GN56="","",MID(GN56,FIND("(",GN56)+1,4))</f>
        <v/>
      </c>
      <c r="GI56" s="107" t="str">
        <f>IF(ISNUMBER(SEARCH("*female*",GN56)),"female",IF(ISNUMBER(SEARCH("*male*",GN56)),"male",""))</f>
        <v/>
      </c>
      <c r="GJ56" s="108" t="str">
        <f>IF(GN56="","",IF(ISERROR(MID(GN56,FIND("male,",GN56)+6,(FIND(")",GN56)-(FIND("male,",GN56)+6))))=TRUE,"missing/error",MID(GN56,FIND("male,",GN56)+6,(FIND(")",GN56)-(FIND("male,",GN56)+6)))))</f>
        <v/>
      </c>
      <c r="GK56" s="109" t="str">
        <f>IF(GG56="","",(MID(GG56,(SEARCH("^^",SUBSTITUTE(GG56," ","^^",LEN(GG56)-LEN(SUBSTITUTE(GG56," ","")))))+1,99)&amp;"_"&amp;LEFT(GG56,FIND(" ",GG56)-1)&amp;"_"&amp;GH56))</f>
        <v/>
      </c>
      <c r="GM56" s="101"/>
      <c r="GN56" s="101"/>
      <c r="GO56" s="102" t="str">
        <f>IF(GS56="","",GO$3)</f>
        <v/>
      </c>
      <c r="GP56" s="103" t="str">
        <f>IF(GS56="","",GO$1)</f>
        <v/>
      </c>
      <c r="GQ56" s="104" t="str">
        <f>IF(GS56="","",GO$2)</f>
        <v/>
      </c>
      <c r="GR56" s="104" t="str">
        <f>IF(GS56="","",GO$3)</f>
        <v/>
      </c>
      <c r="GS56" s="105" t="str">
        <f>IF(GZ56="","",IF(ISNUMBER(SEARCH(":",GZ56)),MID(GZ56,FIND(":",GZ56)+2,FIND("(",GZ56)-FIND(":",GZ56)-3),LEFT(GZ56,FIND("(",GZ56)-2)))</f>
        <v/>
      </c>
      <c r="GT56" s="106" t="str">
        <f>IF(GZ56="","",MID(GZ56,FIND("(",GZ56)+1,4))</f>
        <v/>
      </c>
      <c r="GU56" s="107" t="str">
        <f>IF(ISNUMBER(SEARCH("*female*",GZ56)),"female",IF(ISNUMBER(SEARCH("*male*",GZ56)),"male",""))</f>
        <v/>
      </c>
      <c r="GV56" s="108" t="str">
        <f>IF(GZ56="","",IF(ISERROR(MID(GZ56,FIND("male,",GZ56)+6,(FIND(")",GZ56)-(FIND("male,",GZ56)+6))))=TRUE,"missing/error",MID(GZ56,FIND("male,",GZ56)+6,(FIND(")",GZ56)-(FIND("male,",GZ56)+6)))))</f>
        <v/>
      </c>
      <c r="GW56" s="109" t="str">
        <f>IF(GS56="","",(MID(GS56,(SEARCH("^^",SUBSTITUTE(GS56," ","^^",LEN(GS56)-LEN(SUBSTITUTE(GS56," ","")))))+1,99)&amp;"_"&amp;LEFT(GS56,FIND(" ",GS56)-1)&amp;"_"&amp;GT56))</f>
        <v/>
      </c>
      <c r="GY56" s="101"/>
      <c r="GZ56" s="101"/>
      <c r="HA56" s="102" t="str">
        <f>IF(HE56="","",HA$3)</f>
        <v/>
      </c>
      <c r="HB56" s="103" t="str">
        <f>IF(HE56="","",HA$1)</f>
        <v/>
      </c>
      <c r="HC56" s="104" t="str">
        <f>IF(HE56="","",HA$2)</f>
        <v/>
      </c>
      <c r="HD56" s="104" t="str">
        <f>IF(HE56="","",HA$3)</f>
        <v/>
      </c>
      <c r="HE56" s="105" t="str">
        <f>IF(HL56="","",IF(ISNUMBER(SEARCH(":",HL56)),MID(HL56,FIND(":",HL56)+2,FIND("(",HL56)-FIND(":",HL56)-3),LEFT(HL56,FIND("(",HL56)-2)))</f>
        <v/>
      </c>
      <c r="HF56" s="106" t="str">
        <f>IF(HL56="","",MID(HL56,FIND("(",HL56)+1,4))</f>
        <v/>
      </c>
      <c r="HG56" s="107" t="str">
        <f>IF(ISNUMBER(SEARCH("*female*",HL56)),"female",IF(ISNUMBER(SEARCH("*male*",HL56)),"male",""))</f>
        <v/>
      </c>
      <c r="HH56" s="108" t="str">
        <f>IF(HL56="","",IF(ISERROR(MID(HL56,FIND("male,",HL56)+6,(FIND(")",HL56)-(FIND("male,",HL56)+6))))=TRUE,"missing/error",MID(HL56,FIND("male,",HL56)+6,(FIND(")",HL56)-(FIND("male,",HL56)+6)))))</f>
        <v/>
      </c>
      <c r="HI56" s="109" t="str">
        <f>IF(HE56="","",(MID(HE56,(SEARCH("^^",SUBSTITUTE(HE56," ","^^",LEN(HE56)-LEN(SUBSTITUTE(HE56," ","")))))+1,99)&amp;"_"&amp;LEFT(HE56,FIND(" ",HE56)-1)&amp;"_"&amp;HF56))</f>
        <v/>
      </c>
      <c r="HK56" s="101"/>
      <c r="HL56" s="101"/>
      <c r="HM56" s="102" t="str">
        <f>IF(HQ56="","",HM$3)</f>
        <v/>
      </c>
      <c r="HN56" s="103" t="str">
        <f>IF(HQ56="","",HM$1)</f>
        <v/>
      </c>
      <c r="HO56" s="104" t="str">
        <f>IF(HQ56="","",HM$2)</f>
        <v/>
      </c>
      <c r="HP56" s="104" t="str">
        <f>IF(HQ56="","",HM$3)</f>
        <v/>
      </c>
      <c r="HQ56" s="105" t="str">
        <f>IF(HX56="","",IF(ISNUMBER(SEARCH(":",HX56)),MID(HX56,FIND(":",HX56)+2,FIND("(",HX56)-FIND(":",HX56)-3),LEFT(HX56,FIND("(",HX56)-2)))</f>
        <v/>
      </c>
      <c r="HR56" s="106" t="str">
        <f>IF(HX56="","",MID(HX56,FIND("(",HX56)+1,4))</f>
        <v/>
      </c>
      <c r="HS56" s="107" t="str">
        <f>IF(ISNUMBER(SEARCH("*female*",HX56)),"female",IF(ISNUMBER(SEARCH("*male*",HX56)),"male",""))</f>
        <v/>
      </c>
      <c r="HT56" s="108" t="str">
        <f>IF(HX56="","",IF(ISERROR(MID(HX56,FIND("male,",HX56)+6,(FIND(")",HX56)-(FIND("male,",HX56)+6))))=TRUE,"missing/error",MID(HX56,FIND("male,",HX56)+6,(FIND(")",HX56)-(FIND("male,",HX56)+6)))))</f>
        <v/>
      </c>
      <c r="HU56" s="109" t="str">
        <f>IF(HQ56="","",(MID(HQ56,(SEARCH("^^",SUBSTITUTE(HQ56," ","^^",LEN(HQ56)-LEN(SUBSTITUTE(HQ56," ","")))))+1,99)&amp;"_"&amp;LEFT(HQ56,FIND(" ",HQ56)-1)&amp;"_"&amp;HR56))</f>
        <v/>
      </c>
      <c r="HW56" s="101"/>
      <c r="HX56" s="101"/>
      <c r="HY56" s="102" t="str">
        <f>IF(IC56="","",HY$3)</f>
        <v/>
      </c>
      <c r="HZ56" s="103" t="str">
        <f>IF(IC56="","",HY$1)</f>
        <v/>
      </c>
      <c r="IA56" s="104" t="str">
        <f>IF(IC56="","",HY$2)</f>
        <v/>
      </c>
      <c r="IB56" s="104" t="str">
        <f>IF(IC56="","",HY$3)</f>
        <v/>
      </c>
      <c r="IC56" s="105" t="str">
        <f>IF(IJ56="","",IF(ISNUMBER(SEARCH(":",IJ56)),MID(IJ56,FIND(":",IJ56)+2,FIND("(",IJ56)-FIND(":",IJ56)-3),LEFT(IJ56,FIND("(",IJ56)-2)))</f>
        <v/>
      </c>
      <c r="ID56" s="106" t="str">
        <f>IF(IJ56="","",MID(IJ56,FIND("(",IJ56)+1,4))</f>
        <v/>
      </c>
      <c r="IE56" s="107" t="str">
        <f>IF(ISNUMBER(SEARCH("*female*",IJ56)),"female",IF(ISNUMBER(SEARCH("*male*",IJ56)),"male",""))</f>
        <v/>
      </c>
      <c r="IF56" s="108" t="str">
        <f>IF(IJ56="","",IF(ISERROR(MID(IJ56,FIND("male,",IJ56)+6,(FIND(")",IJ56)-(FIND("male,",IJ56)+6))))=TRUE,"missing/error",MID(IJ56,FIND("male,",IJ56)+6,(FIND(")",IJ56)-(FIND("male,",IJ56)+6)))))</f>
        <v/>
      </c>
      <c r="IG56" s="109" t="str">
        <f>IF(IC56="","",(MID(IC56,(SEARCH("^^",SUBSTITUTE(IC56," ","^^",LEN(IC56)-LEN(SUBSTITUTE(IC56," ","")))))+1,99)&amp;"_"&amp;LEFT(IC56,FIND(" ",IC56)-1)&amp;"_"&amp;ID56))</f>
        <v/>
      </c>
      <c r="II56" s="101"/>
      <c r="IJ56" s="101"/>
      <c r="IK56" s="102" t="str">
        <f>IF(IO56="","",IK$3)</f>
        <v/>
      </c>
      <c r="IL56" s="103" t="str">
        <f>IF(IO56="","",IK$1)</f>
        <v/>
      </c>
      <c r="IM56" s="104" t="str">
        <f>IF(IO56="","",IK$2)</f>
        <v/>
      </c>
      <c r="IN56" s="104" t="str">
        <f>IF(IO56="","",IK$3)</f>
        <v/>
      </c>
      <c r="IO56" s="105" t="str">
        <f>IF(IV56="","",IF(ISNUMBER(SEARCH(":",IV56)),MID(IV56,FIND(":",IV56)+2,FIND("(",IV56)-FIND(":",IV56)-3),LEFT(IV56,FIND("(",IV56)-2)))</f>
        <v/>
      </c>
      <c r="IP56" s="106" t="str">
        <f>IF(IV56="","",MID(IV56,FIND("(",IV56)+1,4))</f>
        <v/>
      </c>
      <c r="IQ56" s="107" t="str">
        <f>IF(ISNUMBER(SEARCH("*female*",IV56)),"female",IF(ISNUMBER(SEARCH("*male*",IV56)),"male",""))</f>
        <v/>
      </c>
      <c r="IR56" s="108" t="str">
        <f>IF(IV56="","",IF(ISERROR(MID(IV56,FIND("male,",IV56)+6,(FIND(")",IV56)-(FIND("male,",IV56)+6))))=TRUE,"missing/error",MID(IV56,FIND("male,",IV56)+6,(FIND(")",IV56)-(FIND("male,",IV56)+6)))))</f>
        <v/>
      </c>
      <c r="IS56" s="109" t="str">
        <f>IF(IO56="","",(MID(IO56,(SEARCH("^^",SUBSTITUTE(IO56," ","^^",LEN(IO56)-LEN(SUBSTITUTE(IO56," ","")))))+1,99)&amp;"_"&amp;LEFT(IO56,FIND(" ",IO56)-1)&amp;"_"&amp;IP56))</f>
        <v/>
      </c>
      <c r="IU56" s="101"/>
      <c r="IV56" s="101"/>
      <c r="IW56" s="102" t="str">
        <f>IF(JA56="","",IW$3)</f>
        <v/>
      </c>
      <c r="IX56" s="103" t="str">
        <f>IF(JA56="","",IW$1)</f>
        <v/>
      </c>
      <c r="IY56" s="104" t="str">
        <f>IF(JA56="","",IW$2)</f>
        <v/>
      </c>
      <c r="IZ56" s="104" t="str">
        <f>IF(JA56="","",IW$3)</f>
        <v/>
      </c>
      <c r="JA56" s="105" t="str">
        <f>IF(JH56="","",IF(ISNUMBER(SEARCH(":",JH56)),MID(JH56,FIND(":",JH56)+2,FIND("(",JH56)-FIND(":",JH56)-3),LEFT(JH56,FIND("(",JH56)-2)))</f>
        <v/>
      </c>
      <c r="JB56" s="106" t="str">
        <f>IF(JH56="","",MID(JH56,FIND("(",JH56)+1,4))</f>
        <v/>
      </c>
      <c r="JC56" s="107" t="str">
        <f>IF(ISNUMBER(SEARCH("*female*",JH56)),"female",IF(ISNUMBER(SEARCH("*male*",JH56)),"male",""))</f>
        <v/>
      </c>
      <c r="JD56" s="108" t="str">
        <f>IF(JH56="","",IF(ISERROR(MID(JH56,FIND("male,",JH56)+6,(FIND(")",JH56)-(FIND("male,",JH56)+6))))=TRUE,"missing/error",MID(JH56,FIND("male,",JH56)+6,(FIND(")",JH56)-(FIND("male,",JH56)+6)))))</f>
        <v/>
      </c>
      <c r="JE56" s="109" t="str">
        <f>IF(JA56="","",(MID(JA56,(SEARCH("^^",SUBSTITUTE(JA56," ","^^",LEN(JA56)-LEN(SUBSTITUTE(JA56," ","")))))+1,99)&amp;"_"&amp;LEFT(JA56,FIND(" ",JA56)-1)&amp;"_"&amp;JB56))</f>
        <v/>
      </c>
      <c r="JG56" s="101"/>
      <c r="JH56" s="101"/>
      <c r="JI56" s="102" t="str">
        <f>IF(JM56="","",JI$3)</f>
        <v/>
      </c>
      <c r="JJ56" s="103" t="str">
        <f>IF(JM56="","",JI$1)</f>
        <v/>
      </c>
      <c r="JK56" s="104" t="str">
        <f>IF(JM56="","",JI$2)</f>
        <v/>
      </c>
      <c r="JL56" s="104" t="str">
        <f>IF(JM56="","",JI$3)</f>
        <v/>
      </c>
      <c r="JM56" s="105" t="str">
        <f>IF(JT56="","",IF(ISNUMBER(SEARCH(":",JT56)),MID(JT56,FIND(":",JT56)+2,FIND("(",JT56)-FIND(":",JT56)-3),LEFT(JT56,FIND("(",JT56)-2)))</f>
        <v/>
      </c>
      <c r="JN56" s="106" t="str">
        <f>IF(JT56="","",MID(JT56,FIND("(",JT56)+1,4))</f>
        <v/>
      </c>
      <c r="JO56" s="107" t="str">
        <f>IF(ISNUMBER(SEARCH("*female*",JT56)),"female",IF(ISNUMBER(SEARCH("*male*",JT56)),"male",""))</f>
        <v/>
      </c>
      <c r="JP56" s="108" t="str">
        <f>IF(JT56="","",IF(ISERROR(MID(JT56,FIND("male,",JT56)+6,(FIND(")",JT56)-(FIND("male,",JT56)+6))))=TRUE,"missing/error",MID(JT56,FIND("male,",JT56)+6,(FIND(")",JT56)-(FIND("male,",JT56)+6)))))</f>
        <v/>
      </c>
      <c r="JQ56" s="109" t="str">
        <f>IF(JM56="","",(MID(JM56,(SEARCH("^^",SUBSTITUTE(JM56," ","^^",LEN(JM56)-LEN(SUBSTITUTE(JM56," ","")))))+1,99)&amp;"_"&amp;LEFT(JM56,FIND(" ",JM56)-1)&amp;"_"&amp;JN56))</f>
        <v/>
      </c>
      <c r="JS56" s="101"/>
      <c r="JT56" s="101"/>
      <c r="JU56" s="102" t="str">
        <f>IF(JY56="","",JU$3)</f>
        <v/>
      </c>
      <c r="JV56" s="103" t="str">
        <f>IF(JY56="","",JU$1)</f>
        <v/>
      </c>
      <c r="JW56" s="104" t="str">
        <f>IF(JY56="","",JU$2)</f>
        <v/>
      </c>
      <c r="JX56" s="104" t="str">
        <f>IF(JY56="","",JU$3)</f>
        <v/>
      </c>
      <c r="JY56" s="105" t="str">
        <f>IF(KF56="","",IF(ISNUMBER(SEARCH(":",KF56)),MID(KF56,FIND(":",KF56)+2,FIND("(",KF56)-FIND(":",KF56)-3),LEFT(KF56,FIND("(",KF56)-2)))</f>
        <v/>
      </c>
      <c r="JZ56" s="106" t="str">
        <f>IF(KF56="","",MID(KF56,FIND("(",KF56)+1,4))</f>
        <v/>
      </c>
      <c r="KA56" s="107" t="str">
        <f>IF(ISNUMBER(SEARCH("*female*",KF56)),"female",IF(ISNUMBER(SEARCH("*male*",KF56)),"male",""))</f>
        <v/>
      </c>
      <c r="KB56" s="108" t="str">
        <f>IF(KF56="","",IF(ISERROR(MID(KF56,FIND("male,",KF56)+6,(FIND(")",KF56)-(FIND("male,",KF56)+6))))=TRUE,"missing/error",MID(KF56,FIND("male,",KF56)+6,(FIND(")",KF56)-(FIND("male,",KF56)+6)))))</f>
        <v/>
      </c>
      <c r="KC56" s="109" t="str">
        <f>IF(JY56="","",(MID(JY56,(SEARCH("^^",SUBSTITUTE(JY56," ","^^",LEN(JY56)-LEN(SUBSTITUTE(JY56," ","")))))+1,99)&amp;"_"&amp;LEFT(JY56,FIND(" ",JY56)-1)&amp;"_"&amp;JZ56))</f>
        <v/>
      </c>
      <c r="KE56" s="101"/>
      <c r="KF56" s="101"/>
    </row>
    <row r="57" spans="1:292" ht="13.5" customHeight="1">
      <c r="A57" s="20"/>
      <c r="B57" s="101" t="s">
        <v>611</v>
      </c>
      <c r="C57" s="2" t="s">
        <v>612</v>
      </c>
      <c r="D57" s="154"/>
      <c r="E57" s="102">
        <v>33239</v>
      </c>
      <c r="F57" s="103" t="s">
        <v>421</v>
      </c>
      <c r="G57" s="104">
        <v>32819</v>
      </c>
      <c r="H57" s="104">
        <v>34344</v>
      </c>
      <c r="I57" s="105" t="s">
        <v>613</v>
      </c>
      <c r="J57" s="106">
        <v>1931</v>
      </c>
      <c r="K57" s="107" t="s">
        <v>457</v>
      </c>
      <c r="L57" s="108" t="s">
        <v>299</v>
      </c>
      <c r="M57" s="109" t="s">
        <v>614</v>
      </c>
      <c r="O57" s="101" t="s">
        <v>615</v>
      </c>
      <c r="P57" s="154"/>
      <c r="Q57" s="102">
        <v>34699</v>
      </c>
      <c r="R57" s="103" t="s">
        <v>422</v>
      </c>
      <c r="S57" s="104">
        <v>34568</v>
      </c>
      <c r="T57" s="104">
        <v>36010</v>
      </c>
      <c r="U57" s="105" t="s">
        <v>454</v>
      </c>
      <c r="V57" s="106">
        <v>1943</v>
      </c>
      <c r="W57" s="107" t="s">
        <v>440</v>
      </c>
      <c r="X57" s="108" t="s">
        <v>301</v>
      </c>
      <c r="Y57" s="109" t="s">
        <v>455</v>
      </c>
      <c r="AA57" s="101"/>
      <c r="AB57" s="101"/>
      <c r="AC57" s="102" t="s">
        <v>292</v>
      </c>
      <c r="AD57" s="103" t="s">
        <v>292</v>
      </c>
      <c r="AE57" s="104"/>
      <c r="AF57" s="104" t="s">
        <v>292</v>
      </c>
      <c r="AG57" s="105"/>
      <c r="AH57" s="106"/>
      <c r="AI57" s="107"/>
      <c r="AJ57" s="108"/>
      <c r="AK57" s="109" t="s">
        <v>292</v>
      </c>
      <c r="AM57" s="101"/>
      <c r="AN57" s="101"/>
      <c r="AO57" s="102" t="s">
        <v>292</v>
      </c>
      <c r="AP57" s="103" t="s">
        <v>292</v>
      </c>
      <c r="AQ57" s="104"/>
      <c r="AR57" s="104" t="s">
        <v>292</v>
      </c>
      <c r="AS57" s="105"/>
      <c r="AT57" s="106"/>
      <c r="AU57" s="107"/>
      <c r="AV57" s="108"/>
      <c r="AW57" s="109" t="s">
        <v>292</v>
      </c>
      <c r="AY57" s="101"/>
      <c r="AZ57" s="101"/>
      <c r="BA57" s="102">
        <v>37987</v>
      </c>
      <c r="BB57" s="103" t="s">
        <v>425</v>
      </c>
      <c r="BC57" s="104">
        <v>37768</v>
      </c>
      <c r="BD57" s="104">
        <v>38905</v>
      </c>
      <c r="BE57" s="105" t="s">
        <v>459</v>
      </c>
      <c r="BF57" s="106">
        <v>1951</v>
      </c>
      <c r="BG57" s="107" t="s">
        <v>440</v>
      </c>
      <c r="BH57" s="108" t="s">
        <v>301</v>
      </c>
      <c r="BI57" s="109" t="s">
        <v>460</v>
      </c>
      <c r="BK57" s="101"/>
      <c r="BL57" s="101"/>
      <c r="BM57" s="102" t="s">
        <v>292</v>
      </c>
      <c r="BN57" s="103" t="s">
        <v>292</v>
      </c>
      <c r="BO57" s="104"/>
      <c r="BP57" s="104" t="s">
        <v>292</v>
      </c>
      <c r="BQ57" s="105"/>
      <c r="BR57" s="106"/>
      <c r="BS57" s="107"/>
      <c r="BT57" s="108"/>
      <c r="BU57" s="109" t="s">
        <v>292</v>
      </c>
      <c r="BW57" s="101"/>
      <c r="BX57" s="101"/>
      <c r="BY57" s="102" t="s">
        <v>292</v>
      </c>
      <c r="BZ57" s="103" t="s">
        <v>292</v>
      </c>
      <c r="CA57" s="104"/>
      <c r="CB57" s="104" t="s">
        <v>292</v>
      </c>
      <c r="CC57" s="105"/>
      <c r="CD57" s="106"/>
      <c r="CE57" s="107"/>
      <c r="CF57" s="108"/>
      <c r="CG57" s="109" t="s">
        <v>292</v>
      </c>
      <c r="CI57" s="101"/>
      <c r="CJ57" s="101"/>
      <c r="CK57" s="102"/>
      <c r="CL57" s="103"/>
      <c r="CM57" s="104" t="s">
        <v>292</v>
      </c>
      <c r="CN57" s="104" t="s">
        <v>292</v>
      </c>
      <c r="CO57" s="105"/>
      <c r="CP57" s="106"/>
      <c r="CQ57" s="107"/>
      <c r="CR57" s="108"/>
      <c r="CS57" s="109"/>
      <c r="CU57" s="101"/>
      <c r="CV57" s="101"/>
      <c r="CW57" s="102" t="s">
        <v>292</v>
      </c>
      <c r="CX57" s="103" t="s">
        <v>292</v>
      </c>
      <c r="CY57" s="104" t="s">
        <v>292</v>
      </c>
      <c r="CZ57" s="104" t="s">
        <v>292</v>
      </c>
      <c r="DA57" s="105" t="s">
        <v>292</v>
      </c>
      <c r="DB57" s="106" t="s">
        <v>292</v>
      </c>
      <c r="DC57" s="107" t="s">
        <v>292</v>
      </c>
      <c r="DD57" s="108" t="s">
        <v>292</v>
      </c>
      <c r="DE57" s="109" t="s">
        <v>292</v>
      </c>
      <c r="DF57" s="2" t="s">
        <v>292</v>
      </c>
      <c r="DG57" s="101"/>
      <c r="DH57" s="101"/>
      <c r="DI57" s="102" t="str">
        <f>IF(DM57="","",DI$3)</f>
        <v/>
      </c>
      <c r="DJ57" s="103" t="str">
        <f>IF(DM57="","",DI$1)</f>
        <v/>
      </c>
      <c r="DK57" s="104" t="str">
        <f>IF(DM57="","",DI$2)</f>
        <v/>
      </c>
      <c r="DL57" s="104" t="str">
        <f>IF(DM57="","",DI$3)</f>
        <v/>
      </c>
      <c r="DM57" s="105" t="str">
        <f>IF(DT57="","",IF(ISNUMBER(SEARCH(":",DT57)),MID(DT57,FIND(":",DT57)+2,FIND("(",DT57)-FIND(":",DT57)-3),LEFT(DT57,FIND("(",DT57)-2)))</f>
        <v/>
      </c>
      <c r="DN57" s="106" t="str">
        <f>IF(DT57="","",MID(DT57,FIND("(",DT57)+1,4))</f>
        <v/>
      </c>
      <c r="DO57" s="107" t="str">
        <f>IF(ISNUMBER(SEARCH("*female*",DT57)),"female",IF(ISNUMBER(SEARCH("*male*",DT57)),"male",""))</f>
        <v/>
      </c>
      <c r="DP57" s="108" t="str">
        <f>IF(DT57="","",IF(ISERROR(MID(DT57,FIND("male,",DT57)+6,(FIND(")",DT57)-(FIND("male,",DT57)+6))))=TRUE,"missing/error",MID(DT57,FIND("male,",DT57)+6,(FIND(")",DT57)-(FIND("male,",DT57)+6)))))</f>
        <v/>
      </c>
      <c r="DQ57" s="109" t="str">
        <f>IF(DM57="","",(MID(DM57,(SEARCH("^^",SUBSTITUTE(DM57," ","^^",LEN(DM57)-LEN(SUBSTITUTE(DM57," ","")))))+1,99)&amp;"_"&amp;LEFT(DM57,FIND(" ",DM57)-1)&amp;"_"&amp;DN57))</f>
        <v/>
      </c>
      <c r="DS57" s="101"/>
      <c r="DT57" s="101"/>
      <c r="DU57" s="102" t="str">
        <f>IF(DY57="","",DU$3)</f>
        <v/>
      </c>
      <c r="DV57" s="103" t="str">
        <f>IF(DY57="","",DU$1)</f>
        <v/>
      </c>
      <c r="DW57" s="104" t="str">
        <f>IF(DY57="","",DU$2)</f>
        <v/>
      </c>
      <c r="DX57" s="104" t="str">
        <f>IF(DY57="","",DU$3)</f>
        <v/>
      </c>
      <c r="DY57" s="105" t="str">
        <f>IF(EF57="","",IF(ISNUMBER(SEARCH(":",EF57)),MID(EF57,FIND(":",EF57)+2,FIND("(",EF57)-FIND(":",EF57)-3),LEFT(EF57,FIND("(",EF57)-2)))</f>
        <v/>
      </c>
      <c r="DZ57" s="106" t="str">
        <f>IF(EF57="","",MID(EF57,FIND("(",EF57)+1,4))</f>
        <v/>
      </c>
      <c r="EA57" s="107" t="str">
        <f>IF(ISNUMBER(SEARCH("*female*",EF57)),"female",IF(ISNUMBER(SEARCH("*male*",EF57)),"male",""))</f>
        <v/>
      </c>
      <c r="EB57" s="108" t="str">
        <f>IF(EF57="","",IF(ISERROR(MID(EF57,FIND("male,",EF57)+6,(FIND(")",EF57)-(FIND("male,",EF57)+6))))=TRUE,"missing/error",MID(EF57,FIND("male,",EF57)+6,(FIND(")",EF57)-(FIND("male,",EF57)+6)))))</f>
        <v/>
      </c>
      <c r="EC57" s="109" t="str">
        <f>IF(DY57="","",(MID(DY57,(SEARCH("^^",SUBSTITUTE(DY57," ","^^",LEN(DY57)-LEN(SUBSTITUTE(DY57," ","")))))+1,99)&amp;"_"&amp;LEFT(DY57,FIND(" ",DY57)-1)&amp;"_"&amp;DZ57))</f>
        <v/>
      </c>
      <c r="EE57" s="101"/>
      <c r="EF57" s="101"/>
      <c r="EG57" s="102" t="str">
        <f>IF(EK57="","",EG$3)</f>
        <v/>
      </c>
      <c r="EH57" s="103" t="str">
        <f>IF(EK57="","",EG$1)</f>
        <v/>
      </c>
      <c r="EI57" s="104" t="str">
        <f>IF(EK57="","",EG$2)</f>
        <v/>
      </c>
      <c r="EJ57" s="104" t="str">
        <f>IF(EK57="","",EG$3)</f>
        <v/>
      </c>
      <c r="EK57" s="105" t="str">
        <f>IF(ER57="","",IF(ISNUMBER(SEARCH(":",ER57)),MID(ER57,FIND(":",ER57)+2,FIND("(",ER57)-FIND(":",ER57)-3),LEFT(ER57,FIND("(",ER57)-2)))</f>
        <v/>
      </c>
      <c r="EL57" s="106" t="str">
        <f>IF(ER57="","",MID(ER57,FIND("(",ER57)+1,4))</f>
        <v/>
      </c>
      <c r="EM57" s="107" t="str">
        <f>IF(ISNUMBER(SEARCH("*female*",ER57)),"female",IF(ISNUMBER(SEARCH("*male*",ER57)),"male",""))</f>
        <v/>
      </c>
      <c r="EN57" s="108" t="str">
        <f>IF(ER57="","",IF(ISERROR(MID(ER57,FIND("male,",ER57)+6,(FIND(")",ER57)-(FIND("male,",ER57)+6))))=TRUE,"missing/error",MID(ER57,FIND("male,",ER57)+6,(FIND(")",ER57)-(FIND("male,",ER57)+6)))))</f>
        <v/>
      </c>
      <c r="EO57" s="109" t="str">
        <f>IF(EK57="","",(MID(EK57,(SEARCH("^^",SUBSTITUTE(EK57," ","^^",LEN(EK57)-LEN(SUBSTITUTE(EK57," ","")))))+1,99)&amp;"_"&amp;LEFT(EK57,FIND(" ",EK57)-1)&amp;"_"&amp;EL57))</f>
        <v/>
      </c>
      <c r="EQ57" s="101"/>
      <c r="ER57" s="101"/>
      <c r="ES57" s="102" t="str">
        <f>IF(EW57="","",ES$3)</f>
        <v/>
      </c>
      <c r="ET57" s="103" t="str">
        <f>IF(EW57="","",ES$1)</f>
        <v/>
      </c>
      <c r="EU57" s="104" t="str">
        <f>IF(EW57="","",ES$2)</f>
        <v/>
      </c>
      <c r="EV57" s="104" t="str">
        <f>IF(EW57="","",ES$3)</f>
        <v/>
      </c>
      <c r="EW57" s="105" t="str">
        <f>IF(FD57="","",IF(ISNUMBER(SEARCH(":",FD57)),MID(FD57,FIND(":",FD57)+2,FIND("(",FD57)-FIND(":",FD57)-3),LEFT(FD57,FIND("(",FD57)-2)))</f>
        <v/>
      </c>
      <c r="EX57" s="106" t="str">
        <f>IF(FD57="","",MID(FD57,FIND("(",FD57)+1,4))</f>
        <v/>
      </c>
      <c r="EY57" s="107" t="str">
        <f>IF(ISNUMBER(SEARCH("*female*",FD57)),"female",IF(ISNUMBER(SEARCH("*male*",FD57)),"male",""))</f>
        <v/>
      </c>
      <c r="EZ57" s="108" t="str">
        <f>IF(FD57="","",IF(ISERROR(MID(FD57,FIND("male,",FD57)+6,(FIND(")",FD57)-(FIND("male,",FD57)+6))))=TRUE,"missing/error",MID(FD57,FIND("male,",FD57)+6,(FIND(")",FD57)-(FIND("male,",FD57)+6)))))</f>
        <v/>
      </c>
      <c r="FA57" s="109" t="str">
        <f>IF(EW57="","",(MID(EW57,(SEARCH("^^",SUBSTITUTE(EW57," ","^^",LEN(EW57)-LEN(SUBSTITUTE(EW57," ","")))))+1,99)&amp;"_"&amp;LEFT(EW57,FIND(" ",EW57)-1)&amp;"_"&amp;EX57))</f>
        <v/>
      </c>
      <c r="FC57" s="101"/>
      <c r="FD57" s="101"/>
      <c r="FE57" s="102" t="str">
        <f>IF(FI57="","",FE$3)</f>
        <v/>
      </c>
      <c r="FF57" s="103" t="str">
        <f>IF(FI57="","",FE$1)</f>
        <v/>
      </c>
      <c r="FG57" s="104" t="str">
        <f>IF(FI57="","",FE$2)</f>
        <v/>
      </c>
      <c r="FH57" s="104" t="str">
        <f>IF(FI57="","",FE$3)</f>
        <v/>
      </c>
      <c r="FI57" s="105" t="str">
        <f>IF(FP57="","",IF(ISNUMBER(SEARCH(":",FP57)),MID(FP57,FIND(":",FP57)+2,FIND("(",FP57)-FIND(":",FP57)-3),LEFT(FP57,FIND("(",FP57)-2)))</f>
        <v/>
      </c>
      <c r="FJ57" s="106" t="str">
        <f>IF(FP57="","",MID(FP57,FIND("(",FP57)+1,4))</f>
        <v/>
      </c>
      <c r="FK57" s="107" t="str">
        <f>IF(ISNUMBER(SEARCH("*female*",FP57)),"female",IF(ISNUMBER(SEARCH("*male*",FP57)),"male",""))</f>
        <v/>
      </c>
      <c r="FL57" s="108" t="str">
        <f>IF(FP57="","",IF(ISERROR(MID(FP57,FIND("male,",FP57)+6,(FIND(")",FP57)-(FIND("male,",FP57)+6))))=TRUE,"missing/error",MID(FP57,FIND("male,",FP57)+6,(FIND(")",FP57)-(FIND("male,",FP57)+6)))))</f>
        <v/>
      </c>
      <c r="FM57" s="109" t="str">
        <f>IF(FI57="","",(MID(FI57,(SEARCH("^^",SUBSTITUTE(FI57," ","^^",LEN(FI57)-LEN(SUBSTITUTE(FI57," ","")))))+1,99)&amp;"_"&amp;LEFT(FI57,FIND(" ",FI57)-1)&amp;"_"&amp;FJ57))</f>
        <v/>
      </c>
      <c r="FO57" s="101"/>
      <c r="FP57" s="101"/>
      <c r="FQ57" s="102" t="str">
        <f>IF(FU57="","",#REF!)</f>
        <v/>
      </c>
      <c r="FR57" s="103" t="str">
        <f>IF(FU57="","",FQ$1)</f>
        <v/>
      </c>
      <c r="FS57" s="104" t="str">
        <f>IF(FU57="","",FQ$2)</f>
        <v/>
      </c>
      <c r="FT57" s="104" t="str">
        <f>IF(FU57="","",FQ$3)</f>
        <v/>
      </c>
      <c r="FU57" s="105" t="str">
        <f>IF(GB57="","",IF(ISNUMBER(SEARCH(":",GB57)),MID(GB57,FIND(":",GB57)+2,FIND("(",GB57)-FIND(":",GB57)-3),LEFT(GB57,FIND("(",GB57)-2)))</f>
        <v/>
      </c>
      <c r="FV57" s="106" t="str">
        <f>IF(GB57="","",MID(GB57,FIND("(",GB57)+1,4))</f>
        <v/>
      </c>
      <c r="FW57" s="107" t="str">
        <f>IF(ISNUMBER(SEARCH("*female*",GB57)),"female",IF(ISNUMBER(SEARCH("*male*",GB57)),"male",""))</f>
        <v/>
      </c>
      <c r="FX57" s="108" t="str">
        <f>IF(GB57="","",IF(ISERROR(MID(GB57,FIND("male,",GB57)+6,(FIND(")",GB57)-(FIND("male,",GB57)+6))))=TRUE,"missing/error",MID(GB57,FIND("male,",GB57)+6,(FIND(")",GB57)-(FIND("male,",GB57)+6)))))</f>
        <v/>
      </c>
      <c r="FY57" s="109" t="str">
        <f>IF(FU57="","",(MID(FU57,(SEARCH("^^",SUBSTITUTE(FU57," ","^^",LEN(FU57)-LEN(SUBSTITUTE(FU57," ","")))))+1,99)&amp;"_"&amp;LEFT(FU57,FIND(" ",FU57)-1)&amp;"_"&amp;FV57))</f>
        <v/>
      </c>
      <c r="GA57" s="101"/>
      <c r="GB57" s="101"/>
      <c r="GC57" s="102" t="str">
        <f>IF(GG57="","",GC$3)</f>
        <v/>
      </c>
      <c r="GD57" s="103" t="str">
        <f>IF(GG57="","",GC$1)</f>
        <v/>
      </c>
      <c r="GE57" s="104" t="str">
        <f>IF(GG57="","",GC$2)</f>
        <v/>
      </c>
      <c r="GF57" s="104" t="str">
        <f>IF(GG57="","",GC$3)</f>
        <v/>
      </c>
      <c r="GG57" s="105" t="str">
        <f>IF(GN57="","",IF(ISNUMBER(SEARCH(":",GN57)),MID(GN57,FIND(":",GN57)+2,FIND("(",GN57)-FIND(":",GN57)-3),LEFT(GN57,FIND("(",GN57)-2)))</f>
        <v/>
      </c>
      <c r="GH57" s="106" t="str">
        <f>IF(GN57="","",MID(GN57,FIND("(",GN57)+1,4))</f>
        <v/>
      </c>
      <c r="GI57" s="107" t="str">
        <f>IF(ISNUMBER(SEARCH("*female*",GN57)),"female",IF(ISNUMBER(SEARCH("*male*",GN57)),"male",""))</f>
        <v/>
      </c>
      <c r="GJ57" s="108" t="str">
        <f>IF(GN57="","",IF(ISERROR(MID(GN57,FIND("male,",GN57)+6,(FIND(")",GN57)-(FIND("male,",GN57)+6))))=TRUE,"missing/error",MID(GN57,FIND("male,",GN57)+6,(FIND(")",GN57)-(FIND("male,",GN57)+6)))))</f>
        <v/>
      </c>
      <c r="GK57" s="109" t="str">
        <f>IF(GG57="","",(MID(GG57,(SEARCH("^^",SUBSTITUTE(GG57," ","^^",LEN(GG57)-LEN(SUBSTITUTE(GG57," ","")))))+1,99)&amp;"_"&amp;LEFT(GG57,FIND(" ",GG57)-1)&amp;"_"&amp;GH57))</f>
        <v/>
      </c>
      <c r="GM57" s="101"/>
      <c r="GN57" s="101"/>
      <c r="GO57" s="102" t="str">
        <f>IF(GS57="","",GO$3)</f>
        <v/>
      </c>
      <c r="GP57" s="103" t="str">
        <f>IF(GS57="","",GO$1)</f>
        <v/>
      </c>
      <c r="GQ57" s="104" t="str">
        <f>IF(GS57="","",GO$2)</f>
        <v/>
      </c>
      <c r="GR57" s="104" t="str">
        <f>IF(GS57="","",GO$3)</f>
        <v/>
      </c>
      <c r="GS57" s="105" t="str">
        <f>IF(GZ57="","",IF(ISNUMBER(SEARCH(":",GZ57)),MID(GZ57,FIND(":",GZ57)+2,FIND("(",GZ57)-FIND(":",GZ57)-3),LEFT(GZ57,FIND("(",GZ57)-2)))</f>
        <v/>
      </c>
      <c r="GT57" s="106" t="str">
        <f>IF(GZ57="","",MID(GZ57,FIND("(",GZ57)+1,4))</f>
        <v/>
      </c>
      <c r="GU57" s="107" t="str">
        <f>IF(ISNUMBER(SEARCH("*female*",GZ57)),"female",IF(ISNUMBER(SEARCH("*male*",GZ57)),"male",""))</f>
        <v/>
      </c>
      <c r="GV57" s="108" t="str">
        <f>IF(GZ57="","",IF(ISERROR(MID(GZ57,FIND("male,",GZ57)+6,(FIND(")",GZ57)-(FIND("male,",GZ57)+6))))=TRUE,"missing/error",MID(GZ57,FIND("male,",GZ57)+6,(FIND(")",GZ57)-(FIND("male,",GZ57)+6)))))</f>
        <v/>
      </c>
      <c r="GW57" s="109" t="str">
        <f>IF(GS57="","",(MID(GS57,(SEARCH("^^",SUBSTITUTE(GS57," ","^^",LEN(GS57)-LEN(SUBSTITUTE(GS57," ","")))))+1,99)&amp;"_"&amp;LEFT(GS57,FIND(" ",GS57)-1)&amp;"_"&amp;GT57))</f>
        <v/>
      </c>
      <c r="GY57" s="101"/>
      <c r="GZ57" s="101"/>
      <c r="HA57" s="102" t="str">
        <f>IF(HE57="","",HA$3)</f>
        <v/>
      </c>
      <c r="HB57" s="103" t="str">
        <f>IF(HE57="","",HA$1)</f>
        <v/>
      </c>
      <c r="HC57" s="104" t="str">
        <f>IF(HE57="","",HA$2)</f>
        <v/>
      </c>
      <c r="HD57" s="104" t="str">
        <f>IF(HE57="","",HA$3)</f>
        <v/>
      </c>
      <c r="HE57" s="105" t="str">
        <f>IF(HL57="","",IF(ISNUMBER(SEARCH(":",HL57)),MID(HL57,FIND(":",HL57)+2,FIND("(",HL57)-FIND(":",HL57)-3),LEFT(HL57,FIND("(",HL57)-2)))</f>
        <v/>
      </c>
      <c r="HF57" s="106" t="str">
        <f>IF(HL57="","",MID(HL57,FIND("(",HL57)+1,4))</f>
        <v/>
      </c>
      <c r="HG57" s="107" t="str">
        <f>IF(ISNUMBER(SEARCH("*female*",HL57)),"female",IF(ISNUMBER(SEARCH("*male*",HL57)),"male",""))</f>
        <v/>
      </c>
      <c r="HH57" s="108" t="str">
        <f>IF(HL57="","",IF(ISERROR(MID(HL57,FIND("male,",HL57)+6,(FIND(")",HL57)-(FIND("male,",HL57)+6))))=TRUE,"missing/error",MID(HL57,FIND("male,",HL57)+6,(FIND(")",HL57)-(FIND("male,",HL57)+6)))))</f>
        <v/>
      </c>
      <c r="HI57" s="109" t="str">
        <f>IF(HE57="","",(MID(HE57,(SEARCH("^^",SUBSTITUTE(HE57," ","^^",LEN(HE57)-LEN(SUBSTITUTE(HE57," ","")))))+1,99)&amp;"_"&amp;LEFT(HE57,FIND(" ",HE57)-1)&amp;"_"&amp;HF57))</f>
        <v/>
      </c>
      <c r="HK57" s="101"/>
      <c r="HL57" s="101" t="s">
        <v>292</v>
      </c>
      <c r="HM57" s="102" t="str">
        <f>IF(HQ57="","",HM$3)</f>
        <v/>
      </c>
      <c r="HN57" s="103" t="str">
        <f>IF(HQ57="","",HM$1)</f>
        <v/>
      </c>
      <c r="HO57" s="104" t="str">
        <f>IF(HQ57="","",HM$2)</f>
        <v/>
      </c>
      <c r="HP57" s="104" t="str">
        <f>IF(HQ57="","",HM$3)</f>
        <v/>
      </c>
      <c r="HQ57" s="105" t="str">
        <f>IF(HX57="","",IF(ISNUMBER(SEARCH(":",HX57)),MID(HX57,FIND(":",HX57)+2,FIND("(",HX57)-FIND(":",HX57)-3),LEFT(HX57,FIND("(",HX57)-2)))</f>
        <v/>
      </c>
      <c r="HR57" s="106" t="str">
        <f>IF(HX57="","",MID(HX57,FIND("(",HX57)+1,4))</f>
        <v/>
      </c>
      <c r="HS57" s="107" t="str">
        <f>IF(ISNUMBER(SEARCH("*female*",HX57)),"female",IF(ISNUMBER(SEARCH("*male*",HX57)),"male",""))</f>
        <v/>
      </c>
      <c r="HT57" s="108" t="str">
        <f>IF(HX57="","",IF(ISERROR(MID(HX57,FIND("male,",HX57)+6,(FIND(")",HX57)-(FIND("male,",HX57)+6))))=TRUE,"missing/error",MID(HX57,FIND("male,",HX57)+6,(FIND(")",HX57)-(FIND("male,",HX57)+6)))))</f>
        <v/>
      </c>
      <c r="HU57" s="109" t="str">
        <f>IF(HQ57="","",(MID(HQ57,(SEARCH("^^",SUBSTITUTE(HQ57," ","^^",LEN(HQ57)-LEN(SUBSTITUTE(HQ57," ","")))))+1,99)&amp;"_"&amp;LEFT(HQ57,FIND(" ",HQ57)-1)&amp;"_"&amp;HR57))</f>
        <v/>
      </c>
      <c r="HW57" s="101"/>
      <c r="HX57" s="101"/>
      <c r="HY57" s="102" t="str">
        <f>IF(IC57="","",HY$3)</f>
        <v/>
      </c>
      <c r="HZ57" s="103" t="str">
        <f>IF(IC57="","",HY$1)</f>
        <v/>
      </c>
      <c r="IA57" s="104" t="str">
        <f>IF(IC57="","",HY$2)</f>
        <v/>
      </c>
      <c r="IB57" s="104" t="str">
        <f>IF(IC57="","",HY$3)</f>
        <v/>
      </c>
      <c r="IC57" s="105" t="str">
        <f>IF(IJ57="","",IF(ISNUMBER(SEARCH(":",IJ57)),MID(IJ57,FIND(":",IJ57)+2,FIND("(",IJ57)-FIND(":",IJ57)-3),LEFT(IJ57,FIND("(",IJ57)-2)))</f>
        <v/>
      </c>
      <c r="ID57" s="106" t="str">
        <f>IF(IJ57="","",MID(IJ57,FIND("(",IJ57)+1,4))</f>
        <v/>
      </c>
      <c r="IE57" s="107" t="str">
        <f>IF(ISNUMBER(SEARCH("*female*",IJ57)),"female",IF(ISNUMBER(SEARCH("*male*",IJ57)),"male",""))</f>
        <v/>
      </c>
      <c r="IF57" s="108" t="str">
        <f>IF(IJ57="","",IF(ISERROR(MID(IJ57,FIND("male,",IJ57)+6,(FIND(")",IJ57)-(FIND("male,",IJ57)+6))))=TRUE,"missing/error",MID(IJ57,FIND("male,",IJ57)+6,(FIND(")",IJ57)-(FIND("male,",IJ57)+6)))))</f>
        <v/>
      </c>
      <c r="IG57" s="109" t="str">
        <f>IF(IC57="","",(MID(IC57,(SEARCH("^^",SUBSTITUTE(IC57," ","^^",LEN(IC57)-LEN(SUBSTITUTE(IC57," ","")))))+1,99)&amp;"_"&amp;LEFT(IC57,FIND(" ",IC57)-1)&amp;"_"&amp;ID57))</f>
        <v/>
      </c>
      <c r="II57" s="101"/>
      <c r="IJ57" s="101"/>
      <c r="IK57" s="102" t="str">
        <f>IF(IO57="","",IK$3)</f>
        <v/>
      </c>
      <c r="IL57" s="103" t="str">
        <f>IF(IO57="","",IK$1)</f>
        <v/>
      </c>
      <c r="IM57" s="104" t="str">
        <f>IF(IO57="","",IK$2)</f>
        <v/>
      </c>
      <c r="IN57" s="104" t="str">
        <f>IF(IO57="","",IK$3)</f>
        <v/>
      </c>
      <c r="IO57" s="105" t="str">
        <f>IF(IV57="","",IF(ISNUMBER(SEARCH(":",IV57)),MID(IV57,FIND(":",IV57)+2,FIND("(",IV57)-FIND(":",IV57)-3),LEFT(IV57,FIND("(",IV57)-2)))</f>
        <v/>
      </c>
      <c r="IP57" s="106" t="str">
        <f>IF(IV57="","",MID(IV57,FIND("(",IV57)+1,4))</f>
        <v/>
      </c>
      <c r="IQ57" s="107" t="str">
        <f>IF(ISNUMBER(SEARCH("*female*",IV57)),"female",IF(ISNUMBER(SEARCH("*male*",IV57)),"male",""))</f>
        <v/>
      </c>
      <c r="IR57" s="108" t="str">
        <f>IF(IV57="","",IF(ISERROR(MID(IV57,FIND("male,",IV57)+6,(FIND(")",IV57)-(FIND("male,",IV57)+6))))=TRUE,"missing/error",MID(IV57,FIND("male,",IV57)+6,(FIND(")",IV57)-(FIND("male,",IV57)+6)))))</f>
        <v/>
      </c>
      <c r="IS57" s="109" t="str">
        <f>IF(IO57="","",(MID(IO57,(SEARCH("^^",SUBSTITUTE(IO57," ","^^",LEN(IO57)-LEN(SUBSTITUTE(IO57," ","")))))+1,99)&amp;"_"&amp;LEFT(IO57,FIND(" ",IO57)-1)&amp;"_"&amp;IP57))</f>
        <v/>
      </c>
      <c r="IU57" s="101"/>
      <c r="IV57" s="101"/>
      <c r="IW57" s="102" t="str">
        <f>IF(JA57="","",IW$3)</f>
        <v/>
      </c>
      <c r="IX57" s="103" t="str">
        <f>IF(JA57="","",IW$1)</f>
        <v/>
      </c>
      <c r="IY57" s="104" t="str">
        <f>IF(JA57="","",IW$2)</f>
        <v/>
      </c>
      <c r="IZ57" s="104" t="str">
        <f>IF(JA57="","",IW$3)</f>
        <v/>
      </c>
      <c r="JA57" s="105" t="str">
        <f>IF(JH57="","",IF(ISNUMBER(SEARCH(":",JH57)),MID(JH57,FIND(":",JH57)+2,FIND("(",JH57)-FIND(":",JH57)-3),LEFT(JH57,FIND("(",JH57)-2)))</f>
        <v/>
      </c>
      <c r="JB57" s="106" t="str">
        <f>IF(JH57="","",MID(JH57,FIND("(",JH57)+1,4))</f>
        <v/>
      </c>
      <c r="JC57" s="107" t="str">
        <f>IF(ISNUMBER(SEARCH("*female*",JH57)),"female",IF(ISNUMBER(SEARCH("*male*",JH57)),"male",""))</f>
        <v/>
      </c>
      <c r="JD57" s="108" t="str">
        <f>IF(JH57="","",IF(ISERROR(MID(JH57,FIND("male,",JH57)+6,(FIND(")",JH57)-(FIND("male,",JH57)+6))))=TRUE,"missing/error",MID(JH57,FIND("male,",JH57)+6,(FIND(")",JH57)-(FIND("male,",JH57)+6)))))</f>
        <v/>
      </c>
      <c r="JE57" s="109" t="str">
        <f>IF(JA57="","",(MID(JA57,(SEARCH("^^",SUBSTITUTE(JA57," ","^^",LEN(JA57)-LEN(SUBSTITUTE(JA57," ","")))))+1,99)&amp;"_"&amp;LEFT(JA57,FIND(" ",JA57)-1)&amp;"_"&amp;JB57))</f>
        <v/>
      </c>
      <c r="JG57" s="101"/>
      <c r="JH57" s="101"/>
      <c r="JI57" s="102" t="str">
        <f>IF(JM57="","",JI$3)</f>
        <v/>
      </c>
      <c r="JJ57" s="103" t="str">
        <f>IF(JM57="","",JI$1)</f>
        <v/>
      </c>
      <c r="JK57" s="104" t="str">
        <f>IF(JM57="","",JI$2)</f>
        <v/>
      </c>
      <c r="JL57" s="104" t="str">
        <f>IF(JM57="","",JI$3)</f>
        <v/>
      </c>
      <c r="JM57" s="105" t="str">
        <f>IF(JT57="","",IF(ISNUMBER(SEARCH(":",JT57)),MID(JT57,FIND(":",JT57)+2,FIND("(",JT57)-FIND(":",JT57)-3),LEFT(JT57,FIND("(",JT57)-2)))</f>
        <v/>
      </c>
      <c r="JN57" s="106" t="str">
        <f>IF(JT57="","",MID(JT57,FIND("(",JT57)+1,4))</f>
        <v/>
      </c>
      <c r="JO57" s="107" t="str">
        <f>IF(ISNUMBER(SEARCH("*female*",JT57)),"female",IF(ISNUMBER(SEARCH("*male*",JT57)),"male",""))</f>
        <v/>
      </c>
      <c r="JP57" s="108" t="str">
        <f>IF(JT57="","",IF(ISERROR(MID(JT57,FIND("male,",JT57)+6,(FIND(")",JT57)-(FIND("male,",JT57)+6))))=TRUE,"missing/error",MID(JT57,FIND("male,",JT57)+6,(FIND(")",JT57)-(FIND("male,",JT57)+6)))))</f>
        <v/>
      </c>
      <c r="JQ57" s="109" t="str">
        <f>IF(JM57="","",(MID(JM57,(SEARCH("^^",SUBSTITUTE(JM57," ","^^",LEN(JM57)-LEN(SUBSTITUTE(JM57," ","")))))+1,99)&amp;"_"&amp;LEFT(JM57,FIND(" ",JM57)-1)&amp;"_"&amp;JN57))</f>
        <v/>
      </c>
      <c r="JS57" s="101"/>
      <c r="JT57" s="101"/>
      <c r="JU57" s="102" t="str">
        <f>IF(JY57="","",JU$3)</f>
        <v/>
      </c>
      <c r="JV57" s="103" t="str">
        <f>IF(JY57="","",JU$1)</f>
        <v/>
      </c>
      <c r="JW57" s="104" t="str">
        <f>IF(JY57="","",JU$2)</f>
        <v/>
      </c>
      <c r="JX57" s="104" t="str">
        <f>IF(JY57="","",JU$3)</f>
        <v/>
      </c>
      <c r="JY57" s="105" t="str">
        <f>IF(KF57="","",IF(ISNUMBER(SEARCH(":",KF57)),MID(KF57,FIND(":",KF57)+2,FIND("(",KF57)-FIND(":",KF57)-3),LEFT(KF57,FIND("(",KF57)-2)))</f>
        <v/>
      </c>
      <c r="JZ57" s="106" t="str">
        <f>IF(KF57="","",MID(KF57,FIND("(",KF57)+1,4))</f>
        <v/>
      </c>
      <c r="KA57" s="107" t="str">
        <f>IF(ISNUMBER(SEARCH("*female*",KF57)),"female",IF(ISNUMBER(SEARCH("*male*",KF57)),"male",""))</f>
        <v/>
      </c>
      <c r="KB57" s="108" t="str">
        <f>IF(KF57="","",IF(ISERROR(MID(KF57,FIND("male,",KF57)+6,(FIND(")",KF57)-(FIND("male,",KF57)+6))))=TRUE,"missing/error",MID(KF57,FIND("male,",KF57)+6,(FIND(")",KF57)-(FIND("male,",KF57)+6)))))</f>
        <v/>
      </c>
      <c r="KC57" s="109" t="str">
        <f>IF(JY57="","",(MID(JY57,(SEARCH("^^",SUBSTITUTE(JY57," ","^^",LEN(JY57)-LEN(SUBSTITUTE(JY57," ","")))))+1,99)&amp;"_"&amp;LEFT(JY57,FIND(" ",JY57)-1)&amp;"_"&amp;JZ57))</f>
        <v/>
      </c>
      <c r="KE57" s="101"/>
      <c r="KF57" s="101"/>
    </row>
    <row r="58" spans="1:292" ht="13.5" customHeight="1">
      <c r="A58" s="20"/>
      <c r="B58" s="101" t="s">
        <v>611</v>
      </c>
      <c r="C58" s="2" t="s">
        <v>612</v>
      </c>
      <c r="D58" s="154"/>
      <c r="E58" s="102">
        <v>33239</v>
      </c>
      <c r="F58" s="103" t="s">
        <v>421</v>
      </c>
      <c r="G58" s="104">
        <v>34352</v>
      </c>
      <c r="H58" s="104">
        <v>34481</v>
      </c>
      <c r="I58" s="105" t="s">
        <v>616</v>
      </c>
      <c r="J58" s="106">
        <v>1934</v>
      </c>
      <c r="K58" s="107" t="s">
        <v>440</v>
      </c>
      <c r="L58" s="108" t="s">
        <v>299</v>
      </c>
      <c r="M58" s="109" t="s">
        <v>617</v>
      </c>
      <c r="O58" s="101" t="s">
        <v>474</v>
      </c>
      <c r="P58" s="154"/>
      <c r="Q58" s="102" t="s">
        <v>292</v>
      </c>
      <c r="R58" s="103" t="s">
        <v>292</v>
      </c>
      <c r="S58" s="104"/>
      <c r="T58" s="104" t="s">
        <v>292</v>
      </c>
      <c r="U58" s="105"/>
      <c r="V58" s="106"/>
      <c r="W58" s="107"/>
      <c r="X58" s="108"/>
      <c r="Y58" s="109" t="s">
        <v>292</v>
      </c>
      <c r="AA58" s="101"/>
      <c r="AB58" s="101"/>
      <c r="AC58" s="102" t="s">
        <v>292</v>
      </c>
      <c r="AD58" s="103" t="s">
        <v>292</v>
      </c>
      <c r="AE58" s="104"/>
      <c r="AF58" s="104" t="s">
        <v>292</v>
      </c>
      <c r="AG58" s="105"/>
      <c r="AH58" s="106"/>
      <c r="AI58" s="107"/>
      <c r="AJ58" s="108"/>
      <c r="AK58" s="109" t="s">
        <v>292</v>
      </c>
      <c r="AM58" s="101"/>
      <c r="AN58" s="101"/>
      <c r="AO58" s="102" t="s">
        <v>292</v>
      </c>
      <c r="AP58" s="103" t="s">
        <v>292</v>
      </c>
      <c r="AQ58" s="104"/>
      <c r="AR58" s="104" t="s">
        <v>292</v>
      </c>
      <c r="AS58" s="105"/>
      <c r="AT58" s="106"/>
      <c r="AU58" s="107"/>
      <c r="AV58" s="108"/>
      <c r="AW58" s="109" t="s">
        <v>292</v>
      </c>
      <c r="AY58" s="101"/>
      <c r="AZ58" s="101"/>
      <c r="BA58" s="102" t="s">
        <v>292</v>
      </c>
      <c r="BB58" s="103" t="s">
        <v>292</v>
      </c>
      <c r="BC58" s="104"/>
      <c r="BD58" s="104" t="s">
        <v>292</v>
      </c>
      <c r="BE58" s="105"/>
      <c r="BF58" s="106"/>
      <c r="BG58" s="107"/>
      <c r="BH58" s="108"/>
      <c r="BI58" s="109" t="s">
        <v>292</v>
      </c>
      <c r="BK58" s="101"/>
      <c r="BL58" s="101"/>
      <c r="BM58" s="102">
        <v>39083</v>
      </c>
      <c r="BN58" s="103" t="s">
        <v>426</v>
      </c>
      <c r="BO58" s="104">
        <v>38905</v>
      </c>
      <c r="BP58" s="104">
        <v>39135</v>
      </c>
      <c r="BQ58" s="105" t="s">
        <v>459</v>
      </c>
      <c r="BR58" s="106">
        <v>1951</v>
      </c>
      <c r="BS58" s="107" t="s">
        <v>440</v>
      </c>
      <c r="BT58" s="108" t="s">
        <v>301</v>
      </c>
      <c r="BU58" s="109" t="s">
        <v>460</v>
      </c>
      <c r="BW58" s="101"/>
      <c r="BX58" s="101"/>
      <c r="BY58" s="102" t="s">
        <v>292</v>
      </c>
      <c r="BZ58" s="103" t="s">
        <v>292</v>
      </c>
      <c r="CA58" s="104"/>
      <c r="CB58" s="104" t="s">
        <v>292</v>
      </c>
      <c r="CC58" s="105"/>
      <c r="CD58" s="106"/>
      <c r="CE58" s="107"/>
      <c r="CF58" s="108"/>
      <c r="CG58" s="109" t="s">
        <v>292</v>
      </c>
      <c r="CI58" s="101"/>
      <c r="CJ58" s="101"/>
      <c r="CK58" s="102" t="s">
        <v>292</v>
      </c>
      <c r="CL58" s="103" t="s">
        <v>292</v>
      </c>
      <c r="CM58" s="104" t="s">
        <v>292</v>
      </c>
      <c r="CN58" s="104" t="s">
        <v>292</v>
      </c>
      <c r="CO58" s="105" t="s">
        <v>292</v>
      </c>
      <c r="CP58" s="106" t="s">
        <v>292</v>
      </c>
      <c r="CQ58" s="107" t="s">
        <v>292</v>
      </c>
      <c r="CR58" s="108" t="s">
        <v>292</v>
      </c>
      <c r="CS58" s="109" t="s">
        <v>292</v>
      </c>
      <c r="CT58" s="2" t="s">
        <v>292</v>
      </c>
      <c r="CU58" s="101"/>
      <c r="CV58" s="101"/>
      <c r="CW58" s="102" t="s">
        <v>292</v>
      </c>
      <c r="CX58" s="103" t="s">
        <v>292</v>
      </c>
      <c r="CY58" s="104" t="s">
        <v>292</v>
      </c>
      <c r="CZ58" s="104" t="s">
        <v>292</v>
      </c>
      <c r="DA58" s="105" t="s">
        <v>292</v>
      </c>
      <c r="DB58" s="106" t="s">
        <v>292</v>
      </c>
      <c r="DC58" s="107" t="s">
        <v>292</v>
      </c>
      <c r="DD58" s="108" t="s">
        <v>292</v>
      </c>
      <c r="DE58" s="109" t="s">
        <v>292</v>
      </c>
      <c r="DF58" s="2" t="s">
        <v>292</v>
      </c>
      <c r="DG58" s="101"/>
      <c r="DH58" s="101"/>
      <c r="DI58" s="102" t="str">
        <f>IF(DM58="","",DI$3)</f>
        <v/>
      </c>
      <c r="DJ58" s="103" t="str">
        <f>IF(DM58="","",DI$1)</f>
        <v/>
      </c>
      <c r="DK58" s="104" t="str">
        <f>IF(DM58="","",DI$2)</f>
        <v/>
      </c>
      <c r="DL58" s="104" t="str">
        <f>IF(DM58="","",DI$3)</f>
        <v/>
      </c>
      <c r="DM58" s="105" t="str">
        <f>IF(DT58="","",IF(ISNUMBER(SEARCH(":",DT58)),MID(DT58,FIND(":",DT58)+2,FIND("(",DT58)-FIND(":",DT58)-3),LEFT(DT58,FIND("(",DT58)-2)))</f>
        <v/>
      </c>
      <c r="DN58" s="106" t="str">
        <f>IF(DT58="","",MID(DT58,FIND("(",DT58)+1,4))</f>
        <v/>
      </c>
      <c r="DO58" s="107" t="str">
        <f>IF(ISNUMBER(SEARCH("*female*",DT58)),"female",IF(ISNUMBER(SEARCH("*male*",DT58)),"male",""))</f>
        <v/>
      </c>
      <c r="DP58" s="108" t="str">
        <f>IF(DT58="","",IF(ISERROR(MID(DT58,FIND("male,",DT58)+6,(FIND(")",DT58)-(FIND("male,",DT58)+6))))=TRUE,"missing/error",MID(DT58,FIND("male,",DT58)+6,(FIND(")",DT58)-(FIND("male,",DT58)+6)))))</f>
        <v/>
      </c>
      <c r="DQ58" s="109" t="str">
        <f>IF(DM58="","",(MID(DM58,(SEARCH("^^",SUBSTITUTE(DM58," ","^^",LEN(DM58)-LEN(SUBSTITUTE(DM58," ","")))))+1,99)&amp;"_"&amp;LEFT(DM58,FIND(" ",DM58)-1)&amp;"_"&amp;DN58))</f>
        <v/>
      </c>
      <c r="DS58" s="101"/>
      <c r="DT58" s="101"/>
      <c r="DU58" s="102" t="str">
        <f>IF(DY58="","",DU$3)</f>
        <v/>
      </c>
      <c r="DV58" s="103" t="str">
        <f>IF(DY58="","",DU$1)</f>
        <v/>
      </c>
      <c r="DW58" s="104" t="str">
        <f>IF(DY58="","",DU$2)</f>
        <v/>
      </c>
      <c r="DX58" s="104" t="str">
        <f>IF(DY58="","",DU$3)</f>
        <v/>
      </c>
      <c r="DY58" s="105" t="str">
        <f>IF(EF58="","",IF(ISNUMBER(SEARCH(":",EF58)),MID(EF58,FIND(":",EF58)+2,FIND("(",EF58)-FIND(":",EF58)-3),LEFT(EF58,FIND("(",EF58)-2)))</f>
        <v/>
      </c>
      <c r="DZ58" s="106" t="str">
        <f>IF(EF58="","",MID(EF58,FIND("(",EF58)+1,4))</f>
        <v/>
      </c>
      <c r="EA58" s="107" t="str">
        <f>IF(ISNUMBER(SEARCH("*female*",EF58)),"female",IF(ISNUMBER(SEARCH("*male*",EF58)),"male",""))</f>
        <v/>
      </c>
      <c r="EB58" s="108" t="str">
        <f>IF(EF58="","",IF(ISERROR(MID(EF58,FIND("male,",EF58)+6,(FIND(")",EF58)-(FIND("male,",EF58)+6))))=TRUE,"missing/error",MID(EF58,FIND("male,",EF58)+6,(FIND(")",EF58)-(FIND("male,",EF58)+6)))))</f>
        <v/>
      </c>
      <c r="EC58" s="109" t="str">
        <f>IF(DY58="","",(MID(DY58,(SEARCH("^^",SUBSTITUTE(DY58," ","^^",LEN(DY58)-LEN(SUBSTITUTE(DY58," ","")))))+1,99)&amp;"_"&amp;LEFT(DY58,FIND(" ",DY58)-1)&amp;"_"&amp;DZ58))</f>
        <v/>
      </c>
      <c r="EE58" s="101"/>
      <c r="EF58" s="101"/>
      <c r="EG58" s="102" t="str">
        <f>IF(EK58="","",EG$3)</f>
        <v/>
      </c>
      <c r="EH58" s="103" t="str">
        <f>IF(EK58="","",EG$1)</f>
        <v/>
      </c>
      <c r="EI58" s="104" t="str">
        <f>IF(EK58="","",EG$2)</f>
        <v/>
      </c>
      <c r="EJ58" s="104" t="str">
        <f>IF(EK58="","",EG$3)</f>
        <v/>
      </c>
      <c r="EK58" s="105" t="str">
        <f>IF(ER58="","",IF(ISNUMBER(SEARCH(":",ER58)),MID(ER58,FIND(":",ER58)+2,FIND("(",ER58)-FIND(":",ER58)-3),LEFT(ER58,FIND("(",ER58)-2)))</f>
        <v/>
      </c>
      <c r="EL58" s="106" t="str">
        <f>IF(ER58="","",MID(ER58,FIND("(",ER58)+1,4))</f>
        <v/>
      </c>
      <c r="EM58" s="107" t="str">
        <f>IF(ISNUMBER(SEARCH("*female*",ER58)),"female",IF(ISNUMBER(SEARCH("*male*",ER58)),"male",""))</f>
        <v/>
      </c>
      <c r="EN58" s="108" t="str">
        <f>IF(ER58="","",IF(ISERROR(MID(ER58,FIND("male,",ER58)+6,(FIND(")",ER58)-(FIND("male,",ER58)+6))))=TRUE,"missing/error",MID(ER58,FIND("male,",ER58)+6,(FIND(")",ER58)-(FIND("male,",ER58)+6)))))</f>
        <v/>
      </c>
      <c r="EO58" s="109" t="str">
        <f>IF(EK58="","",(MID(EK58,(SEARCH("^^",SUBSTITUTE(EK58," ","^^",LEN(EK58)-LEN(SUBSTITUTE(EK58," ","")))))+1,99)&amp;"_"&amp;LEFT(EK58,FIND(" ",EK58)-1)&amp;"_"&amp;EL58))</f>
        <v/>
      </c>
      <c r="EQ58" s="101"/>
      <c r="ER58" s="101"/>
      <c r="ES58" s="102" t="str">
        <f>IF(EW58="","",ES$3)</f>
        <v/>
      </c>
      <c r="ET58" s="103" t="str">
        <f>IF(EW58="","",ES$1)</f>
        <v/>
      </c>
      <c r="EU58" s="104" t="str">
        <f>IF(EW58="","",ES$2)</f>
        <v/>
      </c>
      <c r="EV58" s="104" t="str">
        <f>IF(EW58="","",ES$3)</f>
        <v/>
      </c>
      <c r="EW58" s="105" t="str">
        <f>IF(FD58="","",IF(ISNUMBER(SEARCH(":",FD58)),MID(FD58,FIND(":",FD58)+2,FIND("(",FD58)-FIND(":",FD58)-3),LEFT(FD58,FIND("(",FD58)-2)))</f>
        <v/>
      </c>
      <c r="EX58" s="106" t="str">
        <f>IF(FD58="","",MID(FD58,FIND("(",FD58)+1,4))</f>
        <v/>
      </c>
      <c r="EY58" s="107" t="str">
        <f>IF(ISNUMBER(SEARCH("*female*",FD58)),"female",IF(ISNUMBER(SEARCH("*male*",FD58)),"male",""))</f>
        <v/>
      </c>
      <c r="EZ58" s="108" t="str">
        <f>IF(FD58="","",IF(ISERROR(MID(FD58,FIND("male,",FD58)+6,(FIND(")",FD58)-(FIND("male,",FD58)+6))))=TRUE,"missing/error",MID(FD58,FIND("male,",FD58)+6,(FIND(")",FD58)-(FIND("male,",FD58)+6)))))</f>
        <v/>
      </c>
      <c r="FA58" s="109" t="str">
        <f>IF(EW58="","",(MID(EW58,(SEARCH("^^",SUBSTITUTE(EW58," ","^^",LEN(EW58)-LEN(SUBSTITUTE(EW58," ","")))))+1,99)&amp;"_"&amp;LEFT(EW58,FIND(" ",EW58)-1)&amp;"_"&amp;EX58))</f>
        <v/>
      </c>
      <c r="FC58" s="101"/>
      <c r="FD58" s="101"/>
      <c r="FE58" s="102" t="str">
        <f>IF(FI58="","",FE$3)</f>
        <v/>
      </c>
      <c r="FF58" s="103" t="str">
        <f>IF(FI58="","",FE$1)</f>
        <v/>
      </c>
      <c r="FG58" s="104" t="str">
        <f>IF(FI58="","",FE$2)</f>
        <v/>
      </c>
      <c r="FH58" s="104" t="str">
        <f>IF(FI58="","",FE$3)</f>
        <v/>
      </c>
      <c r="FI58" s="105" t="str">
        <f>IF(FP58="","",IF(ISNUMBER(SEARCH(":",FP58)),MID(FP58,FIND(":",FP58)+2,FIND("(",FP58)-FIND(":",FP58)-3),LEFT(FP58,FIND("(",FP58)-2)))</f>
        <v/>
      </c>
      <c r="FJ58" s="106" t="str">
        <f>IF(FP58="","",MID(FP58,FIND("(",FP58)+1,4))</f>
        <v/>
      </c>
      <c r="FK58" s="107" t="str">
        <f>IF(ISNUMBER(SEARCH("*female*",FP58)),"female",IF(ISNUMBER(SEARCH("*male*",FP58)),"male",""))</f>
        <v/>
      </c>
      <c r="FL58" s="108" t="str">
        <f>IF(FP58="","",IF(ISERROR(MID(FP58,FIND("male,",FP58)+6,(FIND(")",FP58)-(FIND("male,",FP58)+6))))=TRUE,"missing/error",MID(FP58,FIND("male,",FP58)+6,(FIND(")",FP58)-(FIND("male,",FP58)+6)))))</f>
        <v/>
      </c>
      <c r="FM58" s="109" t="str">
        <f>IF(FI58="","",(MID(FI58,(SEARCH("^^",SUBSTITUTE(FI58," ","^^",LEN(FI58)-LEN(SUBSTITUTE(FI58," ","")))))+1,99)&amp;"_"&amp;LEFT(FI58,FIND(" ",FI58)-1)&amp;"_"&amp;FJ58))</f>
        <v/>
      </c>
      <c r="FO58" s="101"/>
      <c r="FP58" s="101"/>
      <c r="FQ58" s="102" t="str">
        <f>IF(FU58="","",#REF!)</f>
        <v/>
      </c>
      <c r="FR58" s="103" t="str">
        <f>IF(FU58="","",FQ$1)</f>
        <v/>
      </c>
      <c r="FS58" s="104" t="str">
        <f>IF(FU58="","",FQ$2)</f>
        <v/>
      </c>
      <c r="FT58" s="104" t="str">
        <f>IF(FU58="","",FQ$3)</f>
        <v/>
      </c>
      <c r="FU58" s="105" t="str">
        <f>IF(GB58="","",IF(ISNUMBER(SEARCH(":",GB58)),MID(GB58,FIND(":",GB58)+2,FIND("(",GB58)-FIND(":",GB58)-3),LEFT(GB58,FIND("(",GB58)-2)))</f>
        <v/>
      </c>
      <c r="FV58" s="106" t="str">
        <f>IF(GB58="","",MID(GB58,FIND("(",GB58)+1,4))</f>
        <v/>
      </c>
      <c r="FW58" s="107" t="str">
        <f>IF(ISNUMBER(SEARCH("*female*",GB58)),"female",IF(ISNUMBER(SEARCH("*male*",GB58)),"male",""))</f>
        <v/>
      </c>
      <c r="FX58" s="108" t="str">
        <f>IF(GB58="","",IF(ISERROR(MID(GB58,FIND("male,",GB58)+6,(FIND(")",GB58)-(FIND("male,",GB58)+6))))=TRUE,"missing/error",MID(GB58,FIND("male,",GB58)+6,(FIND(")",GB58)-(FIND("male,",GB58)+6)))))</f>
        <v/>
      </c>
      <c r="FY58" s="109" t="str">
        <f>IF(FU58="","",(MID(FU58,(SEARCH("^^",SUBSTITUTE(FU58," ","^^",LEN(FU58)-LEN(SUBSTITUTE(FU58," ","")))))+1,99)&amp;"_"&amp;LEFT(FU58,FIND(" ",FU58)-1)&amp;"_"&amp;FV58))</f>
        <v/>
      </c>
      <c r="GA58" s="101"/>
      <c r="GB58" s="101"/>
      <c r="GC58" s="102" t="str">
        <f>IF(GG58="","",GC$3)</f>
        <v/>
      </c>
      <c r="GD58" s="103" t="str">
        <f>IF(GG58="","",GC$1)</f>
        <v/>
      </c>
      <c r="GE58" s="104" t="str">
        <f>IF(GG58="","",GC$2)</f>
        <v/>
      </c>
      <c r="GF58" s="104" t="str">
        <f>IF(GG58="","",GC$3)</f>
        <v/>
      </c>
      <c r="GG58" s="105" t="str">
        <f>IF(GN58="","",IF(ISNUMBER(SEARCH(":",GN58)),MID(GN58,FIND(":",GN58)+2,FIND("(",GN58)-FIND(":",GN58)-3),LEFT(GN58,FIND("(",GN58)-2)))</f>
        <v/>
      </c>
      <c r="GH58" s="106" t="str">
        <f>IF(GN58="","",MID(GN58,FIND("(",GN58)+1,4))</f>
        <v/>
      </c>
      <c r="GI58" s="107" t="str">
        <f>IF(ISNUMBER(SEARCH("*female*",GN58)),"female",IF(ISNUMBER(SEARCH("*male*",GN58)),"male",""))</f>
        <v/>
      </c>
      <c r="GJ58" s="108" t="str">
        <f>IF(GN58="","",IF(ISERROR(MID(GN58,FIND("male,",GN58)+6,(FIND(")",GN58)-(FIND("male,",GN58)+6))))=TRUE,"missing/error",MID(GN58,FIND("male,",GN58)+6,(FIND(")",GN58)-(FIND("male,",GN58)+6)))))</f>
        <v/>
      </c>
      <c r="GK58" s="109" t="str">
        <f>IF(GG58="","",(MID(GG58,(SEARCH("^^",SUBSTITUTE(GG58," ","^^",LEN(GG58)-LEN(SUBSTITUTE(GG58," ","")))))+1,99)&amp;"_"&amp;LEFT(GG58,FIND(" ",GG58)-1)&amp;"_"&amp;GH58))</f>
        <v/>
      </c>
      <c r="GM58" s="101"/>
      <c r="GN58" s="101"/>
      <c r="GO58" s="102" t="str">
        <f>IF(GS58="","",GO$3)</f>
        <v/>
      </c>
      <c r="GP58" s="103" t="str">
        <f>IF(GS58="","",GO$1)</f>
        <v/>
      </c>
      <c r="GQ58" s="104" t="str">
        <f>IF(GS58="","",GO$2)</f>
        <v/>
      </c>
      <c r="GR58" s="104" t="str">
        <f>IF(GS58="","",GO$3)</f>
        <v/>
      </c>
      <c r="GS58" s="105" t="str">
        <f>IF(GZ58="","",IF(ISNUMBER(SEARCH(":",GZ58)),MID(GZ58,FIND(":",GZ58)+2,FIND("(",GZ58)-FIND(":",GZ58)-3),LEFT(GZ58,FIND("(",GZ58)-2)))</f>
        <v/>
      </c>
      <c r="GT58" s="106" t="str">
        <f>IF(GZ58="","",MID(GZ58,FIND("(",GZ58)+1,4))</f>
        <v/>
      </c>
      <c r="GU58" s="107" t="str">
        <f>IF(ISNUMBER(SEARCH("*female*",GZ58)),"female",IF(ISNUMBER(SEARCH("*male*",GZ58)),"male",""))</f>
        <v/>
      </c>
      <c r="GV58" s="108" t="str">
        <f>IF(GZ58="","",IF(ISERROR(MID(GZ58,FIND("male,",GZ58)+6,(FIND(")",GZ58)-(FIND("male,",GZ58)+6))))=TRUE,"missing/error",MID(GZ58,FIND("male,",GZ58)+6,(FIND(")",GZ58)-(FIND("male,",GZ58)+6)))))</f>
        <v/>
      </c>
      <c r="GW58" s="109" t="str">
        <f>IF(GS58="","",(MID(GS58,(SEARCH("^^",SUBSTITUTE(GS58," ","^^",LEN(GS58)-LEN(SUBSTITUTE(GS58," ","")))))+1,99)&amp;"_"&amp;LEFT(GS58,FIND(" ",GS58)-1)&amp;"_"&amp;GT58))</f>
        <v/>
      </c>
      <c r="GY58" s="101"/>
      <c r="GZ58" s="101"/>
      <c r="HA58" s="102" t="str">
        <f>IF(HE58="","",HA$3)</f>
        <v/>
      </c>
      <c r="HB58" s="103" t="str">
        <f>IF(HE58="","",HA$1)</f>
        <v/>
      </c>
      <c r="HC58" s="104" t="str">
        <f>IF(HE58="","",HA$2)</f>
        <v/>
      </c>
      <c r="HD58" s="104" t="str">
        <f>IF(HE58="","",HA$3)</f>
        <v/>
      </c>
      <c r="HE58" s="105" t="str">
        <f>IF(HL58="","",IF(ISNUMBER(SEARCH(":",HL58)),MID(HL58,FIND(":",HL58)+2,FIND("(",HL58)-FIND(":",HL58)-3),LEFT(HL58,FIND("(",HL58)-2)))</f>
        <v/>
      </c>
      <c r="HF58" s="106" t="str">
        <f>IF(HL58="","",MID(HL58,FIND("(",HL58)+1,4))</f>
        <v/>
      </c>
      <c r="HG58" s="107" t="str">
        <f>IF(ISNUMBER(SEARCH("*female*",HL58)),"female",IF(ISNUMBER(SEARCH("*male*",HL58)),"male",""))</f>
        <v/>
      </c>
      <c r="HH58" s="108" t="str">
        <f>IF(HL58="","",IF(ISERROR(MID(HL58,FIND("male,",HL58)+6,(FIND(")",HL58)-(FIND("male,",HL58)+6))))=TRUE,"missing/error",MID(HL58,FIND("male,",HL58)+6,(FIND(")",HL58)-(FIND("male,",HL58)+6)))))</f>
        <v/>
      </c>
      <c r="HI58" s="109" t="str">
        <f>IF(HE58="","",(MID(HE58,(SEARCH("^^",SUBSTITUTE(HE58," ","^^",LEN(HE58)-LEN(SUBSTITUTE(HE58," ","")))))+1,99)&amp;"_"&amp;LEFT(HE58,FIND(" ",HE58)-1)&amp;"_"&amp;HF58))</f>
        <v/>
      </c>
      <c r="HK58" s="101"/>
      <c r="HL58" s="101" t="s">
        <v>292</v>
      </c>
      <c r="HM58" s="102" t="str">
        <f>IF(HQ58="","",HM$3)</f>
        <v/>
      </c>
      <c r="HN58" s="103" t="str">
        <f>IF(HQ58="","",HM$1)</f>
        <v/>
      </c>
      <c r="HO58" s="104" t="str">
        <f>IF(HQ58="","",HM$2)</f>
        <v/>
      </c>
      <c r="HP58" s="104" t="str">
        <f>IF(HQ58="","",HM$3)</f>
        <v/>
      </c>
      <c r="HQ58" s="105" t="str">
        <f>IF(HX58="","",IF(ISNUMBER(SEARCH(":",HX58)),MID(HX58,FIND(":",HX58)+2,FIND("(",HX58)-FIND(":",HX58)-3),LEFT(HX58,FIND("(",HX58)-2)))</f>
        <v/>
      </c>
      <c r="HR58" s="106" t="str">
        <f>IF(HX58="","",MID(HX58,FIND("(",HX58)+1,4))</f>
        <v/>
      </c>
      <c r="HS58" s="107" t="str">
        <f>IF(ISNUMBER(SEARCH("*female*",HX58)),"female",IF(ISNUMBER(SEARCH("*male*",HX58)),"male",""))</f>
        <v/>
      </c>
      <c r="HT58" s="108" t="str">
        <f>IF(HX58="","",IF(ISERROR(MID(HX58,FIND("male,",HX58)+6,(FIND(")",HX58)-(FIND("male,",HX58)+6))))=TRUE,"missing/error",MID(HX58,FIND("male,",HX58)+6,(FIND(")",HX58)-(FIND("male,",HX58)+6)))))</f>
        <v/>
      </c>
      <c r="HU58" s="109" t="str">
        <f>IF(HQ58="","",(MID(HQ58,(SEARCH("^^",SUBSTITUTE(HQ58," ","^^",LEN(HQ58)-LEN(SUBSTITUTE(HQ58," ","")))))+1,99)&amp;"_"&amp;LEFT(HQ58,FIND(" ",HQ58)-1)&amp;"_"&amp;HR58))</f>
        <v/>
      </c>
      <c r="HW58" s="101"/>
      <c r="HX58" s="101"/>
      <c r="HY58" s="102" t="str">
        <f>IF(IC58="","",HY$3)</f>
        <v/>
      </c>
      <c r="HZ58" s="103" t="str">
        <f>IF(IC58="","",HY$1)</f>
        <v/>
      </c>
      <c r="IA58" s="104" t="str">
        <f>IF(IC58="","",HY$2)</f>
        <v/>
      </c>
      <c r="IB58" s="104" t="str">
        <f>IF(IC58="","",HY$3)</f>
        <v/>
      </c>
      <c r="IC58" s="105" t="str">
        <f>IF(IJ58="","",IF(ISNUMBER(SEARCH(":",IJ58)),MID(IJ58,FIND(":",IJ58)+2,FIND("(",IJ58)-FIND(":",IJ58)-3),LEFT(IJ58,FIND("(",IJ58)-2)))</f>
        <v/>
      </c>
      <c r="ID58" s="106" t="str">
        <f>IF(IJ58="","",MID(IJ58,FIND("(",IJ58)+1,4))</f>
        <v/>
      </c>
      <c r="IE58" s="107" t="str">
        <f>IF(ISNUMBER(SEARCH("*female*",IJ58)),"female",IF(ISNUMBER(SEARCH("*male*",IJ58)),"male",""))</f>
        <v/>
      </c>
      <c r="IF58" s="108" t="str">
        <f>IF(IJ58="","",IF(ISERROR(MID(IJ58,FIND("male,",IJ58)+6,(FIND(")",IJ58)-(FIND("male,",IJ58)+6))))=TRUE,"missing/error",MID(IJ58,FIND("male,",IJ58)+6,(FIND(")",IJ58)-(FIND("male,",IJ58)+6)))))</f>
        <v/>
      </c>
      <c r="IG58" s="109" t="str">
        <f>IF(IC58="","",(MID(IC58,(SEARCH("^^",SUBSTITUTE(IC58," ","^^",LEN(IC58)-LEN(SUBSTITUTE(IC58," ","")))))+1,99)&amp;"_"&amp;LEFT(IC58,FIND(" ",IC58)-1)&amp;"_"&amp;ID58))</f>
        <v/>
      </c>
      <c r="II58" s="101"/>
      <c r="IJ58" s="101"/>
      <c r="IK58" s="102" t="str">
        <f>IF(IO58="","",IK$3)</f>
        <v/>
      </c>
      <c r="IL58" s="103" t="str">
        <f>IF(IO58="","",IK$1)</f>
        <v/>
      </c>
      <c r="IM58" s="104" t="str">
        <f>IF(IO58="","",IK$2)</f>
        <v/>
      </c>
      <c r="IN58" s="104" t="str">
        <f>IF(IO58="","",IK$3)</f>
        <v/>
      </c>
      <c r="IO58" s="105" t="str">
        <f>IF(IV58="","",IF(ISNUMBER(SEARCH(":",IV58)),MID(IV58,FIND(":",IV58)+2,FIND("(",IV58)-FIND(":",IV58)-3),LEFT(IV58,FIND("(",IV58)-2)))</f>
        <v/>
      </c>
      <c r="IP58" s="106" t="str">
        <f>IF(IV58="","",MID(IV58,FIND("(",IV58)+1,4))</f>
        <v/>
      </c>
      <c r="IQ58" s="107" t="str">
        <f>IF(ISNUMBER(SEARCH("*female*",IV58)),"female",IF(ISNUMBER(SEARCH("*male*",IV58)),"male",""))</f>
        <v/>
      </c>
      <c r="IR58" s="108" t="str">
        <f>IF(IV58="","",IF(ISERROR(MID(IV58,FIND("male,",IV58)+6,(FIND(")",IV58)-(FIND("male,",IV58)+6))))=TRUE,"missing/error",MID(IV58,FIND("male,",IV58)+6,(FIND(")",IV58)-(FIND("male,",IV58)+6)))))</f>
        <v/>
      </c>
      <c r="IS58" s="109" t="str">
        <f>IF(IO58="","",(MID(IO58,(SEARCH("^^",SUBSTITUTE(IO58," ","^^",LEN(IO58)-LEN(SUBSTITUTE(IO58," ","")))))+1,99)&amp;"_"&amp;LEFT(IO58,FIND(" ",IO58)-1)&amp;"_"&amp;IP58))</f>
        <v/>
      </c>
      <c r="IU58" s="101"/>
      <c r="IV58" s="101"/>
      <c r="IW58" s="102" t="str">
        <f>IF(JA58="","",IW$3)</f>
        <v/>
      </c>
      <c r="IX58" s="103" t="str">
        <f>IF(JA58="","",IW$1)</f>
        <v/>
      </c>
      <c r="IY58" s="104" t="str">
        <f>IF(JA58="","",IW$2)</f>
        <v/>
      </c>
      <c r="IZ58" s="104" t="str">
        <f>IF(JA58="","",IW$3)</f>
        <v/>
      </c>
      <c r="JA58" s="105" t="str">
        <f>IF(JH58="","",IF(ISNUMBER(SEARCH(":",JH58)),MID(JH58,FIND(":",JH58)+2,FIND("(",JH58)-FIND(":",JH58)-3),LEFT(JH58,FIND("(",JH58)-2)))</f>
        <v/>
      </c>
      <c r="JB58" s="106" t="str">
        <f>IF(JH58="","",MID(JH58,FIND("(",JH58)+1,4))</f>
        <v/>
      </c>
      <c r="JC58" s="107" t="str">
        <f>IF(ISNUMBER(SEARCH("*female*",JH58)),"female",IF(ISNUMBER(SEARCH("*male*",JH58)),"male",""))</f>
        <v/>
      </c>
      <c r="JD58" s="108" t="str">
        <f>IF(JH58="","",IF(ISERROR(MID(JH58,FIND("male,",JH58)+6,(FIND(")",JH58)-(FIND("male,",JH58)+6))))=TRUE,"missing/error",MID(JH58,FIND("male,",JH58)+6,(FIND(")",JH58)-(FIND("male,",JH58)+6)))))</f>
        <v/>
      </c>
      <c r="JE58" s="109" t="str">
        <f>IF(JA58="","",(MID(JA58,(SEARCH("^^",SUBSTITUTE(JA58," ","^^",LEN(JA58)-LEN(SUBSTITUTE(JA58," ","")))))+1,99)&amp;"_"&amp;LEFT(JA58,FIND(" ",JA58)-1)&amp;"_"&amp;JB58))</f>
        <v/>
      </c>
      <c r="JG58" s="101"/>
      <c r="JH58" s="101"/>
      <c r="JI58" s="102" t="str">
        <f>IF(JM58="","",JI$3)</f>
        <v/>
      </c>
      <c r="JJ58" s="103" t="str">
        <f>IF(JM58="","",JI$1)</f>
        <v/>
      </c>
      <c r="JK58" s="104" t="str">
        <f>IF(JM58="","",JI$2)</f>
        <v/>
      </c>
      <c r="JL58" s="104" t="str">
        <f>IF(JM58="","",JI$3)</f>
        <v/>
      </c>
      <c r="JM58" s="105" t="str">
        <f>IF(JT58="","",IF(ISNUMBER(SEARCH(":",JT58)),MID(JT58,FIND(":",JT58)+2,FIND("(",JT58)-FIND(":",JT58)-3),LEFT(JT58,FIND("(",JT58)-2)))</f>
        <v/>
      </c>
      <c r="JN58" s="106" t="str">
        <f>IF(JT58="","",MID(JT58,FIND("(",JT58)+1,4))</f>
        <v/>
      </c>
      <c r="JO58" s="107" t="str">
        <f>IF(ISNUMBER(SEARCH("*female*",JT58)),"female",IF(ISNUMBER(SEARCH("*male*",JT58)),"male",""))</f>
        <v/>
      </c>
      <c r="JP58" s="108" t="str">
        <f>IF(JT58="","",IF(ISERROR(MID(JT58,FIND("male,",JT58)+6,(FIND(")",JT58)-(FIND("male,",JT58)+6))))=TRUE,"missing/error",MID(JT58,FIND("male,",JT58)+6,(FIND(")",JT58)-(FIND("male,",JT58)+6)))))</f>
        <v/>
      </c>
      <c r="JQ58" s="109" t="str">
        <f>IF(JM58="","",(MID(JM58,(SEARCH("^^",SUBSTITUTE(JM58," ","^^",LEN(JM58)-LEN(SUBSTITUTE(JM58," ","")))))+1,99)&amp;"_"&amp;LEFT(JM58,FIND(" ",JM58)-1)&amp;"_"&amp;JN58))</f>
        <v/>
      </c>
      <c r="JS58" s="101"/>
      <c r="JT58" s="101"/>
      <c r="JU58" s="102" t="str">
        <f>IF(JY58="","",JU$3)</f>
        <v/>
      </c>
      <c r="JV58" s="103" t="str">
        <f>IF(JY58="","",JU$1)</f>
        <v/>
      </c>
      <c r="JW58" s="104" t="str">
        <f>IF(JY58="","",JU$2)</f>
        <v/>
      </c>
      <c r="JX58" s="104" t="str">
        <f>IF(JY58="","",JU$3)</f>
        <v/>
      </c>
      <c r="JY58" s="105" t="str">
        <f>IF(KF58="","",IF(ISNUMBER(SEARCH(":",KF58)),MID(KF58,FIND(":",KF58)+2,FIND("(",KF58)-FIND(":",KF58)-3),LEFT(KF58,FIND("(",KF58)-2)))</f>
        <v/>
      </c>
      <c r="JZ58" s="106" t="str">
        <f>IF(KF58="","",MID(KF58,FIND("(",KF58)+1,4))</f>
        <v/>
      </c>
      <c r="KA58" s="107" t="str">
        <f>IF(ISNUMBER(SEARCH("*female*",KF58)),"female",IF(ISNUMBER(SEARCH("*male*",KF58)),"male",""))</f>
        <v/>
      </c>
      <c r="KB58" s="108" t="str">
        <f>IF(KF58="","",IF(ISERROR(MID(KF58,FIND("male,",KF58)+6,(FIND(")",KF58)-(FIND("male,",KF58)+6))))=TRUE,"missing/error",MID(KF58,FIND("male,",KF58)+6,(FIND(")",KF58)-(FIND("male,",KF58)+6)))))</f>
        <v/>
      </c>
      <c r="KC58" s="109" t="str">
        <f>IF(JY58="","",(MID(JY58,(SEARCH("^^",SUBSTITUTE(JY58," ","^^",LEN(JY58)-LEN(SUBSTITUTE(JY58," ","")))))+1,99)&amp;"_"&amp;LEFT(JY58,FIND(" ",JY58)-1)&amp;"_"&amp;JZ58))</f>
        <v/>
      </c>
      <c r="KE58" s="101"/>
      <c r="KF58" s="101"/>
    </row>
    <row r="59" spans="1:292" ht="13.5" customHeight="1">
      <c r="A59" s="20"/>
      <c r="B59" s="101" t="s">
        <v>618</v>
      </c>
      <c r="C59" s="2" t="s">
        <v>619</v>
      </c>
      <c r="D59" s="154"/>
      <c r="E59" s="102" t="s">
        <v>292</v>
      </c>
      <c r="F59" s="103" t="s">
        <v>292</v>
      </c>
      <c r="G59" s="104"/>
      <c r="H59" s="104" t="s">
        <v>292</v>
      </c>
      <c r="I59" s="105"/>
      <c r="J59" s="106"/>
      <c r="K59" s="107"/>
      <c r="L59" s="108"/>
      <c r="M59" s="109" t="s">
        <v>292</v>
      </c>
      <c r="O59" s="101"/>
      <c r="P59" s="154"/>
      <c r="Q59" s="102" t="s">
        <v>292</v>
      </c>
      <c r="R59" s="103" t="s">
        <v>292</v>
      </c>
      <c r="S59" s="104"/>
      <c r="T59" s="104" t="s">
        <v>292</v>
      </c>
      <c r="U59" s="105"/>
      <c r="V59" s="106"/>
      <c r="W59" s="107"/>
      <c r="X59" s="108"/>
      <c r="Y59" s="109" t="s">
        <v>292</v>
      </c>
      <c r="AA59" s="101"/>
      <c r="AB59" s="101"/>
      <c r="AC59" s="102">
        <v>36160</v>
      </c>
      <c r="AD59" s="103" t="s">
        <v>423</v>
      </c>
      <c r="AE59" s="104">
        <v>36010</v>
      </c>
      <c r="AF59" s="104">
        <v>36598</v>
      </c>
      <c r="AG59" s="105" t="s">
        <v>620</v>
      </c>
      <c r="AH59" s="106">
        <v>1940</v>
      </c>
      <c r="AI59" s="107" t="s">
        <v>440</v>
      </c>
      <c r="AJ59" s="108" t="s">
        <v>299</v>
      </c>
      <c r="AK59" s="109" t="s">
        <v>621</v>
      </c>
      <c r="AM59" s="101" t="s">
        <v>474</v>
      </c>
      <c r="AN59" s="101"/>
      <c r="AO59" s="102">
        <v>37622</v>
      </c>
      <c r="AP59" s="103" t="s">
        <v>424</v>
      </c>
      <c r="AQ59" s="104">
        <v>37459</v>
      </c>
      <c r="AR59" s="104" t="s">
        <v>428</v>
      </c>
      <c r="AS59" s="105" t="s">
        <v>459</v>
      </c>
      <c r="AT59" s="106">
        <v>1951</v>
      </c>
      <c r="AU59" s="107" t="s">
        <v>440</v>
      </c>
      <c r="AV59" s="108" t="s">
        <v>301</v>
      </c>
      <c r="AW59" s="109" t="s">
        <v>460</v>
      </c>
      <c r="AY59" s="101"/>
      <c r="AZ59" s="101"/>
      <c r="BA59" s="102" t="s">
        <v>292</v>
      </c>
      <c r="BB59" s="103" t="s">
        <v>292</v>
      </c>
      <c r="BC59" s="104"/>
      <c r="BD59" s="104" t="s">
        <v>292</v>
      </c>
      <c r="BE59" s="105"/>
      <c r="BF59" s="106"/>
      <c r="BG59" s="107"/>
      <c r="BH59" s="108"/>
      <c r="BI59" s="109" t="s">
        <v>292</v>
      </c>
      <c r="BK59" s="101"/>
      <c r="BL59" s="101"/>
      <c r="BM59" s="102" t="s">
        <v>292</v>
      </c>
      <c r="BN59" s="103" t="s">
        <v>292</v>
      </c>
      <c r="BO59" s="104"/>
      <c r="BP59" s="104" t="s">
        <v>292</v>
      </c>
      <c r="BQ59" s="105"/>
      <c r="BR59" s="106"/>
      <c r="BS59" s="107"/>
      <c r="BT59" s="108"/>
      <c r="BU59" s="109" t="s">
        <v>292</v>
      </c>
      <c r="BW59" s="101"/>
      <c r="BX59" s="101"/>
      <c r="BY59" s="102">
        <v>40465</v>
      </c>
      <c r="BZ59" s="103" t="s">
        <v>427</v>
      </c>
      <c r="CA59" s="104">
        <v>39135</v>
      </c>
      <c r="CB59" s="104">
        <v>40465</v>
      </c>
      <c r="CC59" s="105" t="s">
        <v>622</v>
      </c>
      <c r="CD59" s="106">
        <v>1952</v>
      </c>
      <c r="CE59" s="107" t="s">
        <v>457</v>
      </c>
      <c r="CF59" s="108" t="s">
        <v>299</v>
      </c>
      <c r="CG59" s="109" t="s">
        <v>623</v>
      </c>
      <c r="CI59" s="101"/>
      <c r="CJ59" s="101"/>
      <c r="CK59" s="102">
        <v>41218</v>
      </c>
      <c r="CL59" s="103" t="s">
        <v>435</v>
      </c>
      <c r="CM59" s="104">
        <v>40465</v>
      </c>
      <c r="CN59" s="104">
        <v>40893</v>
      </c>
      <c r="CO59" s="105" t="s">
        <v>624</v>
      </c>
      <c r="CP59" s="106" t="s">
        <v>625</v>
      </c>
      <c r="CQ59" s="107" t="s">
        <v>440</v>
      </c>
      <c r="CR59" s="108" t="s">
        <v>297</v>
      </c>
      <c r="CS59" s="109" t="s">
        <v>626</v>
      </c>
      <c r="CT59" s="2" t="s">
        <v>292</v>
      </c>
      <c r="CU59" s="101"/>
      <c r="CV59" s="101" t="s">
        <v>627</v>
      </c>
      <c r="CW59" s="102">
        <v>41517</v>
      </c>
      <c r="CX59" s="103" t="s">
        <v>436</v>
      </c>
      <c r="CY59" s="104">
        <v>41218</v>
      </c>
      <c r="CZ59" s="104">
        <v>42550</v>
      </c>
      <c r="DA59" s="105" t="str">
        <f>IF(DH59="","",IF(ISNUMBER(SEARCH(":",DH59)),MID(DH59,FIND(":",DH59)+2,FIND("(",DH59)-FIND(":",DH59)-3),LEFT(DH59,FIND("(",DH59)-2)))</f>
        <v>Ronald Plasterk</v>
      </c>
      <c r="DB59" s="106" t="str">
        <f>IF(DH59="","",MID(DH59,FIND("(",DH59)+1,4))</f>
        <v>1957</v>
      </c>
      <c r="DC59" s="107" t="str">
        <f>IF(ISNUMBER(SEARCH("*female*",DH59)),"female",IF(ISNUMBER(SEARCH("*male*",DH59)),"male",""))</f>
        <v>male</v>
      </c>
      <c r="DD59" s="108" t="s">
        <v>299</v>
      </c>
      <c r="DE59" s="109" t="str">
        <f>IF(DA59="","",(MID(DA59,(SEARCH("^^",SUBSTITUTE(DA59," ","^^",LEN(DA59)-LEN(SUBSTITUTE(DA59," ","")))))+1,99)&amp;"_"&amp;LEFT(DA59,FIND(" ",DA59)-1)&amp;"_"&amp;DB59))</f>
        <v>Plasterk_Ronald_1957</v>
      </c>
      <c r="DF59" s="2" t="s">
        <v>292</v>
      </c>
      <c r="DG59" s="101"/>
      <c r="DH59" s="101" t="s">
        <v>628</v>
      </c>
      <c r="DI59" s="102">
        <f>IF(DM59="","",DI$3)</f>
        <v>44571</v>
      </c>
      <c r="DJ59" s="103" t="str">
        <f>IF(DM59="","",DI$1)</f>
        <v>Rutte III</v>
      </c>
      <c r="DK59" s="104">
        <f>IF(DM59="","",DI$2)</f>
        <v>43034</v>
      </c>
      <c r="DL59" s="104">
        <v>43770</v>
      </c>
      <c r="DM59" s="105" t="str">
        <f>IF(DT59="","",IF(ISNUMBER(SEARCH(":",DT59)),MID(DT59,FIND(":",DT59)+2,FIND("(",DT59)-FIND(":",DT59)-3),LEFT(DT59,FIND("(",DT59)-2)))</f>
        <v>Kajsa Ollongren</v>
      </c>
      <c r="DN59" s="106" t="str">
        <f>IF(DT59="","",MID(DT59,FIND("(",DT59)+1,4))</f>
        <v>1967</v>
      </c>
      <c r="DO59" s="107" t="str">
        <f>IF(ISNUMBER(SEARCH("*female*",DT59)),"female",IF(ISNUMBER(SEARCH("*male*",DT59)),"male",""))</f>
        <v>female</v>
      </c>
      <c r="DP59" s="108" t="str">
        <f>IF(DT59="","",IF(ISERROR(MID(DT59,FIND("male,",DT59)+6,(FIND(")",DT59)-(FIND("male,",DT59)+6))))=TRUE,"missing/error",MID(DT59,FIND("male,",DT59)+6,(FIND(")",DT59)-(FIND("male,",DT59)+6)))))</f>
        <v>nl_d6601</v>
      </c>
      <c r="DQ59" s="109" t="str">
        <f>IF(DM59="","",(MID(DM59,(SEARCH("^^",SUBSTITUTE(DM59," ","^^",LEN(DM59)-LEN(SUBSTITUTE(DM59," ","")))))+1,99)&amp;"_"&amp;LEFT(DM59,FIND(" ",DM59)-1)&amp;"_"&amp;DN59))</f>
        <v>Ollongren_Kajsa_1967</v>
      </c>
      <c r="DS59" s="101" t="s">
        <v>1073</v>
      </c>
      <c r="DT59" s="101" t="s">
        <v>1054</v>
      </c>
      <c r="DU59" s="102">
        <f>IF(DY59="","",DU$3)</f>
        <v>44926</v>
      </c>
      <c r="DV59" s="103" t="str">
        <f>IF(DY59="","",DU$1)</f>
        <v>Rutte IV</v>
      </c>
      <c r="DW59" s="104">
        <f>IF(DY59="","",DU$2)</f>
        <v>44571</v>
      </c>
      <c r="DX59" s="104">
        <f>IF(DY59="","",DU$3)</f>
        <v>44926</v>
      </c>
      <c r="DY59" s="105" t="str">
        <f>IF(EF59="","",IF(ISNUMBER(SEARCH(":",EF59)),MID(EF59,FIND(":",EF59)+2,FIND("(",EF59)-FIND(":",EF59)-3),LEFT(EF59,FIND("(",EF59)-2)))</f>
        <v>Hanke Bruins Slot</v>
      </c>
      <c r="DZ59" s="106" t="str">
        <f>IF(EF59="","",MID(EF59,FIND("(",EF59)+1,4))</f>
        <v>1977</v>
      </c>
      <c r="EA59" s="107" t="str">
        <f>IF(ISNUMBER(SEARCH("*female*",EF59)),"female",IF(ISNUMBER(SEARCH("*male*",EF59)),"male",""))</f>
        <v>female</v>
      </c>
      <c r="EB59" s="108" t="str">
        <f>IF(EF59="","",IF(ISERROR(MID(EF59,FIND("male,",EF59)+6,(FIND(")",EF59)-(FIND("male,",EF59)+6))))=TRUE,"missing/error",MID(EF59,FIND("male,",EF59)+6,(FIND(")",EF59)-(FIND("male,",EF59)+6)))))</f>
        <v>nl_cda01</v>
      </c>
      <c r="EC59" s="109" t="str">
        <f>IF(DY59="","",(MID(DY59,(SEARCH("^^",SUBSTITUTE(DY59," ","^^",LEN(DY59)-LEN(SUBSTITUTE(DY59," ","")))))+1,99)&amp;"_"&amp;LEFT(DY59,FIND(" ",DY59)-1)&amp;"_"&amp;DZ59))</f>
        <v>Slot_Hanke_1977</v>
      </c>
      <c r="EE59" s="101"/>
      <c r="EF59" s="101" t="s">
        <v>1163</v>
      </c>
      <c r="EG59" s="102" t="str">
        <f>IF(EK59="","",EG$3)</f>
        <v/>
      </c>
      <c r="EH59" s="103" t="str">
        <f>IF(EK59="","",EG$1)</f>
        <v/>
      </c>
      <c r="EI59" s="104" t="str">
        <f>IF(EK59="","",EG$2)</f>
        <v/>
      </c>
      <c r="EJ59" s="104" t="str">
        <f>IF(EK59="","",EG$3)</f>
        <v/>
      </c>
      <c r="EK59" s="105" t="str">
        <f>IF(ER59="","",IF(ISNUMBER(SEARCH(":",ER59)),MID(ER59,FIND(":",ER59)+2,FIND("(",ER59)-FIND(":",ER59)-3),LEFT(ER59,FIND("(",ER59)-2)))</f>
        <v/>
      </c>
      <c r="EL59" s="106" t="str">
        <f>IF(ER59="","",MID(ER59,FIND("(",ER59)+1,4))</f>
        <v/>
      </c>
      <c r="EM59" s="107" t="str">
        <f>IF(ISNUMBER(SEARCH("*female*",ER59)),"female",IF(ISNUMBER(SEARCH("*male*",ER59)),"male",""))</f>
        <v/>
      </c>
      <c r="EN59" s="108" t="str">
        <f>IF(ER59="","",IF(ISERROR(MID(ER59,FIND("male,",ER59)+6,(FIND(")",ER59)-(FIND("male,",ER59)+6))))=TRUE,"missing/error",MID(ER59,FIND("male,",ER59)+6,(FIND(")",ER59)-(FIND("male,",ER59)+6)))))</f>
        <v/>
      </c>
      <c r="EO59" s="109" t="str">
        <f>IF(EK59="","",(MID(EK59,(SEARCH("^^",SUBSTITUTE(EK59," ","^^",LEN(EK59)-LEN(SUBSTITUTE(EK59," ","")))))+1,99)&amp;"_"&amp;LEFT(EK59,FIND(" ",EK59)-1)&amp;"_"&amp;EL59))</f>
        <v/>
      </c>
      <c r="EQ59" s="101"/>
      <c r="ER59" s="101"/>
      <c r="ES59" s="102" t="str">
        <f>IF(EW59="","",ES$3)</f>
        <v/>
      </c>
      <c r="ET59" s="103" t="str">
        <f>IF(EW59="","",ES$1)</f>
        <v/>
      </c>
      <c r="EU59" s="104" t="str">
        <f>IF(EW59="","",ES$2)</f>
        <v/>
      </c>
      <c r="EV59" s="104" t="str">
        <f>IF(EW59="","",ES$3)</f>
        <v/>
      </c>
      <c r="EW59" s="105" t="str">
        <f>IF(FD59="","",IF(ISNUMBER(SEARCH(":",FD59)),MID(FD59,FIND(":",FD59)+2,FIND("(",FD59)-FIND(":",FD59)-3),LEFT(FD59,FIND("(",FD59)-2)))</f>
        <v/>
      </c>
      <c r="EX59" s="106" t="str">
        <f>IF(FD59="","",MID(FD59,FIND("(",FD59)+1,4))</f>
        <v/>
      </c>
      <c r="EY59" s="107" t="str">
        <f>IF(ISNUMBER(SEARCH("*female*",FD59)),"female",IF(ISNUMBER(SEARCH("*male*",FD59)),"male",""))</f>
        <v/>
      </c>
      <c r="EZ59" s="108" t="str">
        <f>IF(FD59="","",IF(ISERROR(MID(FD59,FIND("male,",FD59)+6,(FIND(")",FD59)-(FIND("male,",FD59)+6))))=TRUE,"missing/error",MID(FD59,FIND("male,",FD59)+6,(FIND(")",FD59)-(FIND("male,",FD59)+6)))))</f>
        <v/>
      </c>
      <c r="FA59" s="109" t="str">
        <f>IF(EW59="","",(MID(EW59,(SEARCH("^^",SUBSTITUTE(EW59," ","^^",LEN(EW59)-LEN(SUBSTITUTE(EW59," ","")))))+1,99)&amp;"_"&amp;LEFT(EW59,FIND(" ",EW59)-1)&amp;"_"&amp;EX59))</f>
        <v/>
      </c>
      <c r="FC59" s="101"/>
      <c r="FD59" s="101"/>
      <c r="FE59" s="102" t="str">
        <f>IF(FI59="","",FE$3)</f>
        <v/>
      </c>
      <c r="FF59" s="103" t="str">
        <f>IF(FI59="","",FE$1)</f>
        <v/>
      </c>
      <c r="FG59" s="104" t="str">
        <f>IF(FI59="","",FE$2)</f>
        <v/>
      </c>
      <c r="FH59" s="104" t="str">
        <f>IF(FI59="","",FE$3)</f>
        <v/>
      </c>
      <c r="FI59" s="105" t="str">
        <f>IF(FP59="","",IF(ISNUMBER(SEARCH(":",FP59)),MID(FP59,FIND(":",FP59)+2,FIND("(",FP59)-FIND(":",FP59)-3),LEFT(FP59,FIND("(",FP59)-2)))</f>
        <v/>
      </c>
      <c r="FJ59" s="106" t="str">
        <f>IF(FP59="","",MID(FP59,FIND("(",FP59)+1,4))</f>
        <v/>
      </c>
      <c r="FK59" s="107" t="str">
        <f>IF(ISNUMBER(SEARCH("*female*",FP59)),"female",IF(ISNUMBER(SEARCH("*male*",FP59)),"male",""))</f>
        <v/>
      </c>
      <c r="FL59" s="108" t="str">
        <f>IF(FP59="","",IF(ISERROR(MID(FP59,FIND("male,",FP59)+6,(FIND(")",FP59)-(FIND("male,",FP59)+6))))=TRUE,"missing/error",MID(FP59,FIND("male,",FP59)+6,(FIND(")",FP59)-(FIND("male,",FP59)+6)))))</f>
        <v/>
      </c>
      <c r="FM59" s="109" t="str">
        <f>IF(FI59="","",(MID(FI59,(SEARCH("^^",SUBSTITUTE(FI59," ","^^",LEN(FI59)-LEN(SUBSTITUTE(FI59," ","")))))+1,99)&amp;"_"&amp;LEFT(FI59,FIND(" ",FI59)-1)&amp;"_"&amp;FJ59))</f>
        <v/>
      </c>
      <c r="FO59" s="101"/>
      <c r="FP59" s="101"/>
      <c r="FQ59" s="102" t="str">
        <f>IF(FU59="","",#REF!)</f>
        <v/>
      </c>
      <c r="FR59" s="103" t="str">
        <f>IF(FU59="","",FQ$1)</f>
        <v/>
      </c>
      <c r="FS59" s="104" t="str">
        <f>IF(FU59="","",FQ$2)</f>
        <v/>
      </c>
      <c r="FT59" s="104" t="str">
        <f>IF(FU59="","",FQ$3)</f>
        <v/>
      </c>
      <c r="FU59" s="105" t="str">
        <f>IF(GB59="","",IF(ISNUMBER(SEARCH(":",GB59)),MID(GB59,FIND(":",GB59)+2,FIND("(",GB59)-FIND(":",GB59)-3),LEFT(GB59,FIND("(",GB59)-2)))</f>
        <v/>
      </c>
      <c r="FV59" s="106" t="str">
        <f>IF(GB59="","",MID(GB59,FIND("(",GB59)+1,4))</f>
        <v/>
      </c>
      <c r="FW59" s="107" t="str">
        <f>IF(ISNUMBER(SEARCH("*female*",GB59)),"female",IF(ISNUMBER(SEARCH("*male*",GB59)),"male",""))</f>
        <v/>
      </c>
      <c r="FX59" s="108" t="str">
        <f>IF(GB59="","",IF(ISERROR(MID(GB59,FIND("male,",GB59)+6,(FIND(")",GB59)-(FIND("male,",GB59)+6))))=TRUE,"missing/error",MID(GB59,FIND("male,",GB59)+6,(FIND(")",GB59)-(FIND("male,",GB59)+6)))))</f>
        <v/>
      </c>
      <c r="FY59" s="109" t="str">
        <f>IF(FU59="","",(MID(FU59,(SEARCH("^^",SUBSTITUTE(FU59," ","^^",LEN(FU59)-LEN(SUBSTITUTE(FU59," ","")))))+1,99)&amp;"_"&amp;LEFT(FU59,FIND(" ",FU59)-1)&amp;"_"&amp;FV59))</f>
        <v/>
      </c>
      <c r="GA59" s="101"/>
      <c r="GB59" s="101"/>
      <c r="GC59" s="102" t="str">
        <f>IF(GG59="","",GC$3)</f>
        <v/>
      </c>
      <c r="GD59" s="103" t="str">
        <f>IF(GG59="","",GC$1)</f>
        <v/>
      </c>
      <c r="GE59" s="104" t="str">
        <f>IF(GG59="","",GC$2)</f>
        <v/>
      </c>
      <c r="GF59" s="104" t="str">
        <f>IF(GG59="","",GC$3)</f>
        <v/>
      </c>
      <c r="GG59" s="105" t="str">
        <f>IF(GN59="","",IF(ISNUMBER(SEARCH(":",GN59)),MID(GN59,FIND(":",GN59)+2,FIND("(",GN59)-FIND(":",GN59)-3),LEFT(GN59,FIND("(",GN59)-2)))</f>
        <v/>
      </c>
      <c r="GH59" s="106" t="str">
        <f>IF(GN59="","",MID(GN59,FIND("(",GN59)+1,4))</f>
        <v/>
      </c>
      <c r="GI59" s="107" t="str">
        <f>IF(ISNUMBER(SEARCH("*female*",GN59)),"female",IF(ISNUMBER(SEARCH("*male*",GN59)),"male",""))</f>
        <v/>
      </c>
      <c r="GJ59" s="108" t="str">
        <f>IF(GN59="","",IF(ISERROR(MID(GN59,FIND("male,",GN59)+6,(FIND(")",GN59)-(FIND("male,",GN59)+6))))=TRUE,"missing/error",MID(GN59,FIND("male,",GN59)+6,(FIND(")",GN59)-(FIND("male,",GN59)+6)))))</f>
        <v/>
      </c>
      <c r="GK59" s="109" t="str">
        <f>IF(GG59="","",(MID(GG59,(SEARCH("^^",SUBSTITUTE(GG59," ","^^",LEN(GG59)-LEN(SUBSTITUTE(GG59," ","")))))+1,99)&amp;"_"&amp;LEFT(GG59,FIND(" ",GG59)-1)&amp;"_"&amp;GH59))</f>
        <v/>
      </c>
      <c r="GM59" s="101"/>
      <c r="GN59" s="101"/>
      <c r="GO59" s="102" t="str">
        <f>IF(GS59="","",GO$3)</f>
        <v/>
      </c>
      <c r="GP59" s="103" t="str">
        <f>IF(GS59="","",GO$1)</f>
        <v/>
      </c>
      <c r="GQ59" s="104" t="str">
        <f>IF(GS59="","",GO$2)</f>
        <v/>
      </c>
      <c r="GR59" s="104" t="str">
        <f>IF(GS59="","",GO$3)</f>
        <v/>
      </c>
      <c r="GS59" s="105" t="str">
        <f>IF(GZ59="","",IF(ISNUMBER(SEARCH(":",GZ59)),MID(GZ59,FIND(":",GZ59)+2,FIND("(",GZ59)-FIND(":",GZ59)-3),LEFT(GZ59,FIND("(",GZ59)-2)))</f>
        <v/>
      </c>
      <c r="GT59" s="106" t="str">
        <f>IF(GZ59="","",MID(GZ59,FIND("(",GZ59)+1,4))</f>
        <v/>
      </c>
      <c r="GU59" s="107" t="str">
        <f>IF(ISNUMBER(SEARCH("*female*",GZ59)),"female",IF(ISNUMBER(SEARCH("*male*",GZ59)),"male",""))</f>
        <v/>
      </c>
      <c r="GV59" s="108" t="str">
        <f>IF(GZ59="","",IF(ISERROR(MID(GZ59,FIND("male,",GZ59)+6,(FIND(")",GZ59)-(FIND("male,",GZ59)+6))))=TRUE,"missing/error",MID(GZ59,FIND("male,",GZ59)+6,(FIND(")",GZ59)-(FIND("male,",GZ59)+6)))))</f>
        <v/>
      </c>
      <c r="GW59" s="109" t="str">
        <f>IF(GS59="","",(MID(GS59,(SEARCH("^^",SUBSTITUTE(GS59," ","^^",LEN(GS59)-LEN(SUBSTITUTE(GS59," ","")))))+1,99)&amp;"_"&amp;LEFT(GS59,FIND(" ",GS59)-1)&amp;"_"&amp;GT59))</f>
        <v/>
      </c>
      <c r="GY59" s="101"/>
      <c r="GZ59" s="101"/>
      <c r="HA59" s="102" t="str">
        <f>IF(HE59="","",HA$3)</f>
        <v/>
      </c>
      <c r="HB59" s="103" t="str">
        <f>IF(HE59="","",HA$1)</f>
        <v/>
      </c>
      <c r="HC59" s="104" t="str">
        <f>IF(HE59="","",HA$2)</f>
        <v/>
      </c>
      <c r="HD59" s="104" t="str">
        <f>IF(HE59="","",HA$3)</f>
        <v/>
      </c>
      <c r="HE59" s="105" t="str">
        <f>IF(HL59="","",IF(ISNUMBER(SEARCH(":",HL59)),MID(HL59,FIND(":",HL59)+2,FIND("(",HL59)-FIND(":",HL59)-3),LEFT(HL59,FIND("(",HL59)-2)))</f>
        <v/>
      </c>
      <c r="HF59" s="106" t="str">
        <f>IF(HL59="","",MID(HL59,FIND("(",HL59)+1,4))</f>
        <v/>
      </c>
      <c r="HG59" s="107" t="str">
        <f>IF(ISNUMBER(SEARCH("*female*",HL59)),"female",IF(ISNUMBER(SEARCH("*male*",HL59)),"male",""))</f>
        <v/>
      </c>
      <c r="HH59" s="108" t="str">
        <f>IF(HL59="","",IF(ISERROR(MID(HL59,FIND("male,",HL59)+6,(FIND(")",HL59)-(FIND("male,",HL59)+6))))=TRUE,"missing/error",MID(HL59,FIND("male,",HL59)+6,(FIND(")",HL59)-(FIND("male,",HL59)+6)))))</f>
        <v/>
      </c>
      <c r="HI59" s="109" t="str">
        <f>IF(HE59="","",(MID(HE59,(SEARCH("^^",SUBSTITUTE(HE59," ","^^",LEN(HE59)-LEN(SUBSTITUTE(HE59," ","")))))+1,99)&amp;"_"&amp;LEFT(HE59,FIND(" ",HE59)-1)&amp;"_"&amp;HF59))</f>
        <v/>
      </c>
      <c r="HK59" s="101"/>
      <c r="HL59" s="101" t="s">
        <v>292</v>
      </c>
      <c r="HM59" s="102" t="str">
        <f>IF(HQ59="","",HM$3)</f>
        <v/>
      </c>
      <c r="HN59" s="103" t="str">
        <f>IF(HQ59="","",HM$1)</f>
        <v/>
      </c>
      <c r="HO59" s="104" t="str">
        <f>IF(HQ59="","",HM$2)</f>
        <v/>
      </c>
      <c r="HP59" s="104" t="str">
        <f>IF(HQ59="","",HM$3)</f>
        <v/>
      </c>
      <c r="HQ59" s="105" t="str">
        <f>IF(HX59="","",IF(ISNUMBER(SEARCH(":",HX59)),MID(HX59,FIND(":",HX59)+2,FIND("(",HX59)-FIND(":",HX59)-3),LEFT(HX59,FIND("(",HX59)-2)))</f>
        <v/>
      </c>
      <c r="HR59" s="106" t="str">
        <f>IF(HX59="","",MID(HX59,FIND("(",HX59)+1,4))</f>
        <v/>
      </c>
      <c r="HS59" s="107" t="str">
        <f>IF(ISNUMBER(SEARCH("*female*",HX59)),"female",IF(ISNUMBER(SEARCH("*male*",HX59)),"male",""))</f>
        <v/>
      </c>
      <c r="HT59" s="108" t="str">
        <f>IF(HX59="","",IF(ISERROR(MID(HX59,FIND("male,",HX59)+6,(FIND(")",HX59)-(FIND("male,",HX59)+6))))=TRUE,"missing/error",MID(HX59,FIND("male,",HX59)+6,(FIND(")",HX59)-(FIND("male,",HX59)+6)))))</f>
        <v/>
      </c>
      <c r="HU59" s="109" t="str">
        <f>IF(HQ59="","",(MID(HQ59,(SEARCH("^^",SUBSTITUTE(HQ59," ","^^",LEN(HQ59)-LEN(SUBSTITUTE(HQ59," ","")))))+1,99)&amp;"_"&amp;LEFT(HQ59,FIND(" ",HQ59)-1)&amp;"_"&amp;HR59))</f>
        <v/>
      </c>
      <c r="HW59" s="101"/>
      <c r="HX59" s="101"/>
      <c r="HY59" s="102" t="str">
        <f>IF(IC59="","",HY$3)</f>
        <v/>
      </c>
      <c r="HZ59" s="103" t="str">
        <f>IF(IC59="","",HY$1)</f>
        <v/>
      </c>
      <c r="IA59" s="104" t="str">
        <f>IF(IC59="","",HY$2)</f>
        <v/>
      </c>
      <c r="IB59" s="104" t="str">
        <f>IF(IC59="","",HY$3)</f>
        <v/>
      </c>
      <c r="IC59" s="105" t="str">
        <f>IF(IJ59="","",IF(ISNUMBER(SEARCH(":",IJ59)),MID(IJ59,FIND(":",IJ59)+2,FIND("(",IJ59)-FIND(":",IJ59)-3),LEFT(IJ59,FIND("(",IJ59)-2)))</f>
        <v/>
      </c>
      <c r="ID59" s="106" t="str">
        <f>IF(IJ59="","",MID(IJ59,FIND("(",IJ59)+1,4))</f>
        <v/>
      </c>
      <c r="IE59" s="107" t="str">
        <f>IF(ISNUMBER(SEARCH("*female*",IJ59)),"female",IF(ISNUMBER(SEARCH("*male*",IJ59)),"male",""))</f>
        <v/>
      </c>
      <c r="IF59" s="108" t="str">
        <f>IF(IJ59="","",IF(ISERROR(MID(IJ59,FIND("male,",IJ59)+6,(FIND(")",IJ59)-(FIND("male,",IJ59)+6))))=TRUE,"missing/error",MID(IJ59,FIND("male,",IJ59)+6,(FIND(")",IJ59)-(FIND("male,",IJ59)+6)))))</f>
        <v/>
      </c>
      <c r="IG59" s="109" t="str">
        <f>IF(IC59="","",(MID(IC59,(SEARCH("^^",SUBSTITUTE(IC59," ","^^",LEN(IC59)-LEN(SUBSTITUTE(IC59," ","")))))+1,99)&amp;"_"&amp;LEFT(IC59,FIND(" ",IC59)-1)&amp;"_"&amp;ID59))</f>
        <v/>
      </c>
      <c r="II59" s="101"/>
      <c r="IJ59" s="101"/>
      <c r="IK59" s="102" t="str">
        <f>IF(IO59="","",IK$3)</f>
        <v/>
      </c>
      <c r="IL59" s="103" t="str">
        <f>IF(IO59="","",IK$1)</f>
        <v/>
      </c>
      <c r="IM59" s="104" t="str">
        <f>IF(IO59="","",IK$2)</f>
        <v/>
      </c>
      <c r="IN59" s="104" t="str">
        <f>IF(IO59="","",IK$3)</f>
        <v/>
      </c>
      <c r="IO59" s="105" t="str">
        <f>IF(IV59="","",IF(ISNUMBER(SEARCH(":",IV59)),MID(IV59,FIND(":",IV59)+2,FIND("(",IV59)-FIND(":",IV59)-3),LEFT(IV59,FIND("(",IV59)-2)))</f>
        <v/>
      </c>
      <c r="IP59" s="106" t="str">
        <f>IF(IV59="","",MID(IV59,FIND("(",IV59)+1,4))</f>
        <v/>
      </c>
      <c r="IQ59" s="107" t="str">
        <f>IF(ISNUMBER(SEARCH("*female*",IV59)),"female",IF(ISNUMBER(SEARCH("*male*",IV59)),"male",""))</f>
        <v/>
      </c>
      <c r="IR59" s="108" t="str">
        <f>IF(IV59="","",IF(ISERROR(MID(IV59,FIND("male,",IV59)+6,(FIND(")",IV59)-(FIND("male,",IV59)+6))))=TRUE,"missing/error",MID(IV59,FIND("male,",IV59)+6,(FIND(")",IV59)-(FIND("male,",IV59)+6)))))</f>
        <v/>
      </c>
      <c r="IS59" s="109" t="str">
        <f>IF(IO59="","",(MID(IO59,(SEARCH("^^",SUBSTITUTE(IO59," ","^^",LEN(IO59)-LEN(SUBSTITUTE(IO59," ","")))))+1,99)&amp;"_"&amp;LEFT(IO59,FIND(" ",IO59)-1)&amp;"_"&amp;IP59))</f>
        <v/>
      </c>
      <c r="IU59" s="101"/>
      <c r="IV59" s="101"/>
      <c r="IW59" s="102" t="str">
        <f>IF(JA59="","",IW$3)</f>
        <v/>
      </c>
      <c r="IX59" s="103" t="str">
        <f>IF(JA59="","",IW$1)</f>
        <v/>
      </c>
      <c r="IY59" s="104" t="str">
        <f>IF(JA59="","",IW$2)</f>
        <v/>
      </c>
      <c r="IZ59" s="104" t="str">
        <f>IF(JA59="","",IW$3)</f>
        <v/>
      </c>
      <c r="JA59" s="105" t="str">
        <f>IF(JH59="","",IF(ISNUMBER(SEARCH(":",JH59)),MID(JH59,FIND(":",JH59)+2,FIND("(",JH59)-FIND(":",JH59)-3),LEFT(JH59,FIND("(",JH59)-2)))</f>
        <v/>
      </c>
      <c r="JB59" s="106" t="str">
        <f>IF(JH59="","",MID(JH59,FIND("(",JH59)+1,4))</f>
        <v/>
      </c>
      <c r="JC59" s="107" t="str">
        <f>IF(ISNUMBER(SEARCH("*female*",JH59)),"female",IF(ISNUMBER(SEARCH("*male*",JH59)),"male",""))</f>
        <v/>
      </c>
      <c r="JD59" s="108" t="str">
        <f>IF(JH59="","",IF(ISERROR(MID(JH59,FIND("male,",JH59)+6,(FIND(")",JH59)-(FIND("male,",JH59)+6))))=TRUE,"missing/error",MID(JH59,FIND("male,",JH59)+6,(FIND(")",JH59)-(FIND("male,",JH59)+6)))))</f>
        <v/>
      </c>
      <c r="JE59" s="109" t="str">
        <f>IF(JA59="","",(MID(JA59,(SEARCH("^^",SUBSTITUTE(JA59," ","^^",LEN(JA59)-LEN(SUBSTITUTE(JA59," ","")))))+1,99)&amp;"_"&amp;LEFT(JA59,FIND(" ",JA59)-1)&amp;"_"&amp;JB59))</f>
        <v/>
      </c>
      <c r="JG59" s="101"/>
      <c r="JH59" s="101"/>
      <c r="JI59" s="102" t="str">
        <f>IF(JM59="","",JI$3)</f>
        <v/>
      </c>
      <c r="JJ59" s="103" t="str">
        <f>IF(JM59="","",JI$1)</f>
        <v/>
      </c>
      <c r="JK59" s="104" t="str">
        <f>IF(JM59="","",JI$2)</f>
        <v/>
      </c>
      <c r="JL59" s="104" t="str">
        <f>IF(JM59="","",JI$3)</f>
        <v/>
      </c>
      <c r="JM59" s="105" t="str">
        <f>IF(JT59="","",IF(ISNUMBER(SEARCH(":",JT59)),MID(JT59,FIND(":",JT59)+2,FIND("(",JT59)-FIND(":",JT59)-3),LEFT(JT59,FIND("(",JT59)-2)))</f>
        <v/>
      </c>
      <c r="JN59" s="106" t="str">
        <f>IF(JT59="","",MID(JT59,FIND("(",JT59)+1,4))</f>
        <v/>
      </c>
      <c r="JO59" s="107" t="str">
        <f>IF(ISNUMBER(SEARCH("*female*",JT59)),"female",IF(ISNUMBER(SEARCH("*male*",JT59)),"male",""))</f>
        <v/>
      </c>
      <c r="JP59" s="108" t="str">
        <f>IF(JT59="","",IF(ISERROR(MID(JT59,FIND("male,",JT59)+6,(FIND(")",JT59)-(FIND("male,",JT59)+6))))=TRUE,"missing/error",MID(JT59,FIND("male,",JT59)+6,(FIND(")",JT59)-(FIND("male,",JT59)+6)))))</f>
        <v/>
      </c>
      <c r="JQ59" s="109" t="str">
        <f>IF(JM59="","",(MID(JM59,(SEARCH("^^",SUBSTITUTE(JM59," ","^^",LEN(JM59)-LEN(SUBSTITUTE(JM59," ","")))))+1,99)&amp;"_"&amp;LEFT(JM59,FIND(" ",JM59)-1)&amp;"_"&amp;JN59))</f>
        <v/>
      </c>
      <c r="JS59" s="101"/>
      <c r="JT59" s="101"/>
      <c r="JU59" s="102" t="str">
        <f>IF(JY59="","",JU$3)</f>
        <v/>
      </c>
      <c r="JV59" s="103" t="str">
        <f>IF(JY59="","",JU$1)</f>
        <v/>
      </c>
      <c r="JW59" s="104" t="str">
        <f>IF(JY59="","",JU$2)</f>
        <v/>
      </c>
      <c r="JX59" s="104" t="str">
        <f>IF(JY59="","",JU$3)</f>
        <v/>
      </c>
      <c r="JY59" s="105" t="str">
        <f>IF(KF59="","",IF(ISNUMBER(SEARCH(":",KF59)),MID(KF59,FIND(":",KF59)+2,FIND("(",KF59)-FIND(":",KF59)-3),LEFT(KF59,FIND("(",KF59)-2)))</f>
        <v/>
      </c>
      <c r="JZ59" s="106" t="str">
        <f>IF(KF59="","",MID(KF59,FIND("(",KF59)+1,4))</f>
        <v/>
      </c>
      <c r="KA59" s="107" t="str">
        <f>IF(ISNUMBER(SEARCH("*female*",KF59)),"female",IF(ISNUMBER(SEARCH("*male*",KF59)),"male",""))</f>
        <v/>
      </c>
      <c r="KB59" s="108" t="str">
        <f>IF(KF59="","",IF(ISERROR(MID(KF59,FIND("male,",KF59)+6,(FIND(")",KF59)-(FIND("male,",KF59)+6))))=TRUE,"missing/error",MID(KF59,FIND("male,",KF59)+6,(FIND(")",KF59)-(FIND("male,",KF59)+6)))))</f>
        <v/>
      </c>
      <c r="KC59" s="109" t="str">
        <f>IF(JY59="","",(MID(JY59,(SEARCH("^^",SUBSTITUTE(JY59," ","^^",LEN(JY59)-LEN(SUBSTITUTE(JY59," ","")))))+1,99)&amp;"_"&amp;LEFT(JY59,FIND(" ",JY59)-1)&amp;"_"&amp;JZ59))</f>
        <v/>
      </c>
      <c r="KE59" s="101"/>
      <c r="KF59" s="101"/>
    </row>
    <row r="60" spans="1:292" ht="13.5" customHeight="1">
      <c r="A60" s="20"/>
      <c r="B60" s="101" t="s">
        <v>618</v>
      </c>
      <c r="C60" s="2" t="s">
        <v>619</v>
      </c>
      <c r="D60" s="154"/>
      <c r="E60" s="102" t="s">
        <v>292</v>
      </c>
      <c r="F60" s="103" t="s">
        <v>292</v>
      </c>
      <c r="G60" s="104"/>
      <c r="H60" s="104" t="s">
        <v>292</v>
      </c>
      <c r="I60" s="105"/>
      <c r="J60" s="106"/>
      <c r="K60" s="107"/>
      <c r="L60" s="108"/>
      <c r="M60" s="109" t="s">
        <v>292</v>
      </c>
      <c r="O60" s="101"/>
      <c r="P60" s="154"/>
      <c r="Q60" s="102" t="s">
        <v>292</v>
      </c>
      <c r="R60" s="103" t="s">
        <v>292</v>
      </c>
      <c r="S60" s="104"/>
      <c r="T60" s="104" t="s">
        <v>292</v>
      </c>
      <c r="U60" s="105"/>
      <c r="V60" s="106"/>
      <c r="W60" s="107"/>
      <c r="X60" s="108"/>
      <c r="Y60" s="109" t="s">
        <v>292</v>
      </c>
      <c r="AA60" s="101"/>
      <c r="AB60" s="101"/>
      <c r="AC60" s="102">
        <v>36160</v>
      </c>
      <c r="AD60" s="103" t="s">
        <v>423</v>
      </c>
      <c r="AE60" s="104">
        <v>36609</v>
      </c>
      <c r="AF60" s="104">
        <v>37459</v>
      </c>
      <c r="AG60" s="105" t="s">
        <v>629</v>
      </c>
      <c r="AH60" s="106">
        <v>1943</v>
      </c>
      <c r="AI60" s="107" t="s">
        <v>440</v>
      </c>
      <c r="AJ60" s="108" t="s">
        <v>299</v>
      </c>
      <c r="AK60" s="109" t="s">
        <v>630</v>
      </c>
      <c r="AM60" s="101"/>
      <c r="AN60" s="101"/>
      <c r="AO60" s="102" t="s">
        <v>292</v>
      </c>
      <c r="AP60" s="103" t="s">
        <v>292</v>
      </c>
      <c r="AQ60" s="104"/>
      <c r="AR60" s="104" t="s">
        <v>292</v>
      </c>
      <c r="AS60" s="105"/>
      <c r="AT60" s="106"/>
      <c r="AU60" s="107"/>
      <c r="AV60" s="108"/>
      <c r="AW60" s="109" t="s">
        <v>292</v>
      </c>
      <c r="AY60" s="101"/>
      <c r="AZ60" s="101"/>
      <c r="BA60" s="102" t="s">
        <v>292</v>
      </c>
      <c r="BB60" s="103" t="s">
        <v>292</v>
      </c>
      <c r="BC60" s="104"/>
      <c r="BD60" s="104" t="s">
        <v>292</v>
      </c>
      <c r="BE60" s="105"/>
      <c r="BF60" s="106"/>
      <c r="BG60" s="107"/>
      <c r="BH60" s="108"/>
      <c r="BI60" s="109" t="s">
        <v>292</v>
      </c>
      <c r="BK60" s="101"/>
      <c r="BL60" s="101"/>
      <c r="BM60" s="102">
        <v>39083</v>
      </c>
      <c r="BN60" s="103" t="s">
        <v>426</v>
      </c>
      <c r="BO60" s="104">
        <v>38905</v>
      </c>
      <c r="BP60" s="104">
        <v>38981</v>
      </c>
      <c r="BQ60" s="105" t="s">
        <v>631</v>
      </c>
      <c r="BR60" s="106">
        <v>1942</v>
      </c>
      <c r="BS60" s="107" t="s">
        <v>457</v>
      </c>
      <c r="BT60" s="108" t="s">
        <v>301</v>
      </c>
      <c r="BU60" s="109" t="s">
        <v>632</v>
      </c>
      <c r="BW60" s="101"/>
      <c r="BX60" s="101"/>
      <c r="BY60" s="102" t="s">
        <v>292</v>
      </c>
      <c r="BZ60" s="103" t="s">
        <v>292</v>
      </c>
      <c r="CA60" s="104"/>
      <c r="CB60" s="104" t="s">
        <v>292</v>
      </c>
      <c r="CC60" s="105"/>
      <c r="CD60" s="106"/>
      <c r="CE60" s="107"/>
      <c r="CF60" s="108"/>
      <c r="CG60" s="109" t="s">
        <v>292</v>
      </c>
      <c r="CI60" s="101"/>
      <c r="CJ60" s="101"/>
      <c r="CK60" s="102">
        <v>41218</v>
      </c>
      <c r="CL60" s="103" t="s">
        <v>435</v>
      </c>
      <c r="CM60" s="104">
        <v>40893</v>
      </c>
      <c r="CN60" s="104">
        <v>41218</v>
      </c>
      <c r="CO60" s="105" t="s">
        <v>633</v>
      </c>
      <c r="CP60" s="106" t="s">
        <v>572</v>
      </c>
      <c r="CQ60" s="107" t="s">
        <v>457</v>
      </c>
      <c r="CR60" s="108" t="s">
        <v>297</v>
      </c>
      <c r="CS60" s="109" t="s">
        <v>634</v>
      </c>
      <c r="CT60" s="2" t="s">
        <v>292</v>
      </c>
      <c r="CU60" s="101"/>
      <c r="CV60" s="101" t="s">
        <v>635</v>
      </c>
      <c r="CW60" s="102">
        <v>41517</v>
      </c>
      <c r="CX60" s="103" t="s">
        <v>436</v>
      </c>
      <c r="CY60" s="104">
        <v>42550</v>
      </c>
      <c r="CZ60" s="104">
        <v>42629</v>
      </c>
      <c r="DA60" s="105" t="str">
        <f>IF(DH60="","",IF(ISNUMBER(SEARCH(":",DH60)),MID(DH60,FIND(":",DH60)+2,FIND("(",DH60)-FIND(":",DH60)-3),LEFT(DH60,FIND("(",DH60)-2)))</f>
        <v>Stef Blok</v>
      </c>
      <c r="DB60" s="106" t="str">
        <f>IF(DH60="","",MID(DH60,FIND("(",DH60)+1,4))</f>
        <v>1964</v>
      </c>
      <c r="DC60" s="107" t="str">
        <f>IF(ISNUMBER(SEARCH("*female*",DH60)),"female",IF(ISNUMBER(SEARCH("*male*",DH60)),"male",""))</f>
        <v>male</v>
      </c>
      <c r="DD60" s="108" t="s">
        <v>299</v>
      </c>
      <c r="DE60" s="109" t="str">
        <f>IF(DA60="","",(MID(DA60,(SEARCH("^^",SUBSTITUTE(DA60," ","^^",LEN(DA60)-LEN(SUBSTITUTE(DA60," ","")))))+1,99)&amp;"_"&amp;LEFT(DA60,FIND(" ",DA60)-1)&amp;"_"&amp;DB60))</f>
        <v>Blok_Stef_1964</v>
      </c>
      <c r="DF60" s="2" t="s">
        <v>1010</v>
      </c>
      <c r="DG60" s="101"/>
      <c r="DH60" s="101" t="s">
        <v>655</v>
      </c>
      <c r="DI60" s="102">
        <f>IF(DM60="","",DI$3)</f>
        <v>44571</v>
      </c>
      <c r="DJ60" s="103" t="str">
        <f>IF(DM60="","",DI$1)</f>
        <v>Rutte III</v>
      </c>
      <c r="DK60" s="104">
        <v>43770</v>
      </c>
      <c r="DL60" s="104">
        <v>43935</v>
      </c>
      <c r="DM60" s="105" t="str">
        <f>IF(DT60="","",IF(ISNUMBER(SEARCH(":",DT60)),MID(DT60,FIND(":",DT60)+2,FIND("(",DT60)-FIND(":",DT60)-3),LEFT(DT60,FIND("(",DT60)-2)))</f>
        <v>Raymond Knops</v>
      </c>
      <c r="DN60" s="106" t="str">
        <f>IF(DT60="","",MID(DT60,FIND("(",DT60)+1,4))</f>
        <v>1971</v>
      </c>
      <c r="DO60" s="107" t="str">
        <f>IF(ISNUMBER(SEARCH("*female*",DT60)),"female",IF(ISNUMBER(SEARCH("*male*",DT60)),"male",""))</f>
        <v>male</v>
      </c>
      <c r="DP60" s="108" t="str">
        <f>IF(DT60="","",IF(ISERROR(MID(DT60,FIND("male,",DT60)+6,(FIND(")",DT60)-(FIND("male,",DT60)+6))))=TRUE,"missing/error",MID(DT60,FIND("male,",DT60)+6,(FIND(")",DT60)-(FIND("male,",DT60)+6)))))</f>
        <v>nl_cda01</v>
      </c>
      <c r="DQ60" s="109" t="str">
        <f>IF(DM60="","",(MID(DM60,(SEARCH("^^",SUBSTITUTE(DM60," ","^^",LEN(DM60)-LEN(SUBSTITUTE(DM60," ","")))))+1,99)&amp;"_"&amp;LEFT(DM60,FIND(" ",DM60)-1)&amp;"_"&amp;DN60))</f>
        <v>Knops_Raymond_1971</v>
      </c>
      <c r="DS60" s="101"/>
      <c r="DT60" s="101" t="s">
        <v>1076</v>
      </c>
      <c r="DU60" s="102" t="str">
        <f>IF(DY60="","",DU$3)</f>
        <v/>
      </c>
      <c r="DV60" s="103" t="str">
        <f>IF(DY60="","",DU$1)</f>
        <v/>
      </c>
      <c r="DW60" s="104" t="str">
        <f>IF(DY60="","",DU$2)</f>
        <v/>
      </c>
      <c r="DX60" s="104" t="str">
        <f>IF(DY60="","",DU$3)</f>
        <v/>
      </c>
      <c r="DY60" s="105" t="str">
        <f>IF(EF60="","",IF(ISNUMBER(SEARCH(":",EF60)),MID(EF60,FIND(":",EF60)+2,FIND("(",EF60)-FIND(":",EF60)-3),LEFT(EF60,FIND("(",EF60)-2)))</f>
        <v/>
      </c>
      <c r="DZ60" s="106" t="str">
        <f>IF(EF60="","",MID(EF60,FIND("(",EF60)+1,4))</f>
        <v/>
      </c>
      <c r="EA60" s="107" t="str">
        <f>IF(ISNUMBER(SEARCH("*female*",EF60)),"female",IF(ISNUMBER(SEARCH("*male*",EF60)),"male",""))</f>
        <v/>
      </c>
      <c r="EB60" s="108" t="str">
        <f>IF(EF60="","",IF(ISERROR(MID(EF60,FIND("male,",EF60)+6,(FIND(")",EF60)-(FIND("male,",EF60)+6))))=TRUE,"missing/error",MID(EF60,FIND("male,",EF60)+6,(FIND(")",EF60)-(FIND("male,",EF60)+6)))))</f>
        <v/>
      </c>
      <c r="EC60" s="109" t="str">
        <f>IF(DY60="","",(MID(DY60,(SEARCH("^^",SUBSTITUTE(DY60," ","^^",LEN(DY60)-LEN(SUBSTITUTE(DY60," ","")))))+1,99)&amp;"_"&amp;LEFT(DY60,FIND(" ",DY60)-1)&amp;"_"&amp;DZ60))</f>
        <v/>
      </c>
      <c r="EE60" s="101"/>
      <c r="EF60" s="101"/>
      <c r="EG60" s="102" t="str">
        <f>IF(EK60="","",EG$3)</f>
        <v/>
      </c>
      <c r="EH60" s="103" t="str">
        <f>IF(EK60="","",EG$1)</f>
        <v/>
      </c>
      <c r="EI60" s="104" t="str">
        <f>IF(EK60="","",EG$2)</f>
        <v/>
      </c>
      <c r="EJ60" s="104" t="str">
        <f>IF(EK60="","",EG$3)</f>
        <v/>
      </c>
      <c r="EK60" s="105" t="str">
        <f>IF(ER60="","",IF(ISNUMBER(SEARCH(":",ER60)),MID(ER60,FIND(":",ER60)+2,FIND("(",ER60)-FIND(":",ER60)-3),LEFT(ER60,FIND("(",ER60)-2)))</f>
        <v/>
      </c>
      <c r="EL60" s="106" t="str">
        <f>IF(ER60="","",MID(ER60,FIND("(",ER60)+1,4))</f>
        <v/>
      </c>
      <c r="EM60" s="107" t="str">
        <f>IF(ISNUMBER(SEARCH("*female*",ER60)),"female",IF(ISNUMBER(SEARCH("*male*",ER60)),"male",""))</f>
        <v/>
      </c>
      <c r="EN60" s="108" t="str">
        <f>IF(ER60="","",IF(ISERROR(MID(ER60,FIND("male,",ER60)+6,(FIND(")",ER60)-(FIND("male,",ER60)+6))))=TRUE,"missing/error",MID(ER60,FIND("male,",ER60)+6,(FIND(")",ER60)-(FIND("male,",ER60)+6)))))</f>
        <v/>
      </c>
      <c r="EO60" s="109" t="str">
        <f>IF(EK60="","",(MID(EK60,(SEARCH("^^",SUBSTITUTE(EK60," ","^^",LEN(EK60)-LEN(SUBSTITUTE(EK60," ","")))))+1,99)&amp;"_"&amp;LEFT(EK60,FIND(" ",EK60)-1)&amp;"_"&amp;EL60))</f>
        <v/>
      </c>
      <c r="EQ60" s="101"/>
      <c r="ER60" s="101"/>
      <c r="ES60" s="102" t="str">
        <f>IF(EW60="","",ES$3)</f>
        <v/>
      </c>
      <c r="ET60" s="103" t="str">
        <f>IF(EW60="","",ES$1)</f>
        <v/>
      </c>
      <c r="EU60" s="104" t="str">
        <f>IF(EW60="","",ES$2)</f>
        <v/>
      </c>
      <c r="EV60" s="104" t="str">
        <f>IF(EW60="","",ES$3)</f>
        <v/>
      </c>
      <c r="EW60" s="105" t="str">
        <f>IF(FD60="","",IF(ISNUMBER(SEARCH(":",FD60)),MID(FD60,FIND(":",FD60)+2,FIND("(",FD60)-FIND(":",FD60)-3),LEFT(FD60,FIND("(",FD60)-2)))</f>
        <v/>
      </c>
      <c r="EX60" s="106" t="str">
        <f>IF(FD60="","",MID(FD60,FIND("(",FD60)+1,4))</f>
        <v/>
      </c>
      <c r="EY60" s="107" t="str">
        <f>IF(ISNUMBER(SEARCH("*female*",FD60)),"female",IF(ISNUMBER(SEARCH("*male*",FD60)),"male",""))</f>
        <v/>
      </c>
      <c r="EZ60" s="108" t="str">
        <f>IF(FD60="","",IF(ISERROR(MID(FD60,FIND("male,",FD60)+6,(FIND(")",FD60)-(FIND("male,",FD60)+6))))=TRUE,"missing/error",MID(FD60,FIND("male,",FD60)+6,(FIND(")",FD60)-(FIND("male,",FD60)+6)))))</f>
        <v/>
      </c>
      <c r="FA60" s="109" t="str">
        <f>IF(EW60="","",(MID(EW60,(SEARCH("^^",SUBSTITUTE(EW60," ","^^",LEN(EW60)-LEN(SUBSTITUTE(EW60," ","")))))+1,99)&amp;"_"&amp;LEFT(EW60,FIND(" ",EW60)-1)&amp;"_"&amp;EX60))</f>
        <v/>
      </c>
      <c r="FC60" s="101"/>
      <c r="FD60" s="101"/>
      <c r="FE60" s="102" t="str">
        <f>IF(FI60="","",FE$3)</f>
        <v/>
      </c>
      <c r="FF60" s="103" t="str">
        <f>IF(FI60="","",FE$1)</f>
        <v/>
      </c>
      <c r="FG60" s="104" t="str">
        <f>IF(FI60="","",FE$2)</f>
        <v/>
      </c>
      <c r="FH60" s="104" t="str">
        <f>IF(FI60="","",FE$3)</f>
        <v/>
      </c>
      <c r="FI60" s="105" t="str">
        <f>IF(FP60="","",IF(ISNUMBER(SEARCH(":",FP60)),MID(FP60,FIND(":",FP60)+2,FIND("(",FP60)-FIND(":",FP60)-3),LEFT(FP60,FIND("(",FP60)-2)))</f>
        <v/>
      </c>
      <c r="FJ60" s="106" t="str">
        <f>IF(FP60="","",MID(FP60,FIND("(",FP60)+1,4))</f>
        <v/>
      </c>
      <c r="FK60" s="107" t="str">
        <f>IF(ISNUMBER(SEARCH("*female*",FP60)),"female",IF(ISNUMBER(SEARCH("*male*",FP60)),"male",""))</f>
        <v/>
      </c>
      <c r="FL60" s="108" t="str">
        <f>IF(FP60="","",IF(ISERROR(MID(FP60,FIND("male,",FP60)+6,(FIND(")",FP60)-(FIND("male,",FP60)+6))))=TRUE,"missing/error",MID(FP60,FIND("male,",FP60)+6,(FIND(")",FP60)-(FIND("male,",FP60)+6)))))</f>
        <v/>
      </c>
      <c r="FM60" s="109" t="str">
        <f>IF(FI60="","",(MID(FI60,(SEARCH("^^",SUBSTITUTE(FI60," ","^^",LEN(FI60)-LEN(SUBSTITUTE(FI60," ","")))))+1,99)&amp;"_"&amp;LEFT(FI60,FIND(" ",FI60)-1)&amp;"_"&amp;FJ60))</f>
        <v/>
      </c>
      <c r="FO60" s="101"/>
      <c r="FP60" s="101"/>
      <c r="FQ60" s="102" t="str">
        <f>IF(FU60="","",#REF!)</f>
        <v/>
      </c>
      <c r="FR60" s="103" t="str">
        <f>IF(FU60="","",FQ$1)</f>
        <v/>
      </c>
      <c r="FS60" s="104" t="str">
        <f>IF(FU60="","",FQ$2)</f>
        <v/>
      </c>
      <c r="FT60" s="104" t="str">
        <f>IF(FU60="","",FQ$3)</f>
        <v/>
      </c>
      <c r="FU60" s="105" t="str">
        <f>IF(GB60="","",IF(ISNUMBER(SEARCH(":",GB60)),MID(GB60,FIND(":",GB60)+2,FIND("(",GB60)-FIND(":",GB60)-3),LEFT(GB60,FIND("(",GB60)-2)))</f>
        <v/>
      </c>
      <c r="FV60" s="106" t="str">
        <f>IF(GB60="","",MID(GB60,FIND("(",GB60)+1,4))</f>
        <v/>
      </c>
      <c r="FW60" s="107" t="str">
        <f>IF(ISNUMBER(SEARCH("*female*",GB60)),"female",IF(ISNUMBER(SEARCH("*male*",GB60)),"male",""))</f>
        <v/>
      </c>
      <c r="FX60" s="108" t="str">
        <f>IF(GB60="","",IF(ISERROR(MID(GB60,FIND("male,",GB60)+6,(FIND(")",GB60)-(FIND("male,",GB60)+6))))=TRUE,"missing/error",MID(GB60,FIND("male,",GB60)+6,(FIND(")",GB60)-(FIND("male,",GB60)+6)))))</f>
        <v/>
      </c>
      <c r="FY60" s="109" t="str">
        <f>IF(FU60="","",(MID(FU60,(SEARCH("^^",SUBSTITUTE(FU60," ","^^",LEN(FU60)-LEN(SUBSTITUTE(FU60," ","")))))+1,99)&amp;"_"&amp;LEFT(FU60,FIND(" ",FU60)-1)&amp;"_"&amp;FV60))</f>
        <v/>
      </c>
      <c r="GA60" s="101"/>
      <c r="GB60" s="101"/>
      <c r="GC60" s="102" t="str">
        <f>IF(GG60="","",GC$3)</f>
        <v/>
      </c>
      <c r="GD60" s="103" t="str">
        <f>IF(GG60="","",GC$1)</f>
        <v/>
      </c>
      <c r="GE60" s="104" t="str">
        <f>IF(GG60="","",GC$2)</f>
        <v/>
      </c>
      <c r="GF60" s="104" t="str">
        <f>IF(GG60="","",GC$3)</f>
        <v/>
      </c>
      <c r="GG60" s="105" t="str">
        <f>IF(GN60="","",IF(ISNUMBER(SEARCH(":",GN60)),MID(GN60,FIND(":",GN60)+2,FIND("(",GN60)-FIND(":",GN60)-3),LEFT(GN60,FIND("(",GN60)-2)))</f>
        <v/>
      </c>
      <c r="GH60" s="106" t="str">
        <f>IF(GN60="","",MID(GN60,FIND("(",GN60)+1,4))</f>
        <v/>
      </c>
      <c r="GI60" s="107" t="str">
        <f>IF(ISNUMBER(SEARCH("*female*",GN60)),"female",IF(ISNUMBER(SEARCH("*male*",GN60)),"male",""))</f>
        <v/>
      </c>
      <c r="GJ60" s="108" t="str">
        <f>IF(GN60="","",IF(ISERROR(MID(GN60,FIND("male,",GN60)+6,(FIND(")",GN60)-(FIND("male,",GN60)+6))))=TRUE,"missing/error",MID(GN60,FIND("male,",GN60)+6,(FIND(")",GN60)-(FIND("male,",GN60)+6)))))</f>
        <v/>
      </c>
      <c r="GK60" s="109" t="str">
        <f>IF(GG60="","",(MID(GG60,(SEARCH("^^",SUBSTITUTE(GG60," ","^^",LEN(GG60)-LEN(SUBSTITUTE(GG60," ","")))))+1,99)&amp;"_"&amp;LEFT(GG60,FIND(" ",GG60)-1)&amp;"_"&amp;GH60))</f>
        <v/>
      </c>
      <c r="GM60" s="101"/>
      <c r="GN60" s="101"/>
      <c r="GO60" s="102" t="str">
        <f>IF(GS60="","",GO$3)</f>
        <v/>
      </c>
      <c r="GP60" s="103" t="str">
        <f>IF(GS60="","",GO$1)</f>
        <v/>
      </c>
      <c r="GQ60" s="104" t="str">
        <f>IF(GS60="","",GO$2)</f>
        <v/>
      </c>
      <c r="GR60" s="104" t="str">
        <f>IF(GS60="","",GO$3)</f>
        <v/>
      </c>
      <c r="GS60" s="105" t="str">
        <f>IF(GZ60="","",IF(ISNUMBER(SEARCH(":",GZ60)),MID(GZ60,FIND(":",GZ60)+2,FIND("(",GZ60)-FIND(":",GZ60)-3),LEFT(GZ60,FIND("(",GZ60)-2)))</f>
        <v/>
      </c>
      <c r="GT60" s="106" t="str">
        <f>IF(GZ60="","",MID(GZ60,FIND("(",GZ60)+1,4))</f>
        <v/>
      </c>
      <c r="GU60" s="107" t="str">
        <f>IF(ISNUMBER(SEARCH("*female*",GZ60)),"female",IF(ISNUMBER(SEARCH("*male*",GZ60)),"male",""))</f>
        <v/>
      </c>
      <c r="GV60" s="108" t="str">
        <f>IF(GZ60="","",IF(ISERROR(MID(GZ60,FIND("male,",GZ60)+6,(FIND(")",GZ60)-(FIND("male,",GZ60)+6))))=TRUE,"missing/error",MID(GZ60,FIND("male,",GZ60)+6,(FIND(")",GZ60)-(FIND("male,",GZ60)+6)))))</f>
        <v/>
      </c>
      <c r="GW60" s="109" t="str">
        <f>IF(GS60="","",(MID(GS60,(SEARCH("^^",SUBSTITUTE(GS60," ","^^",LEN(GS60)-LEN(SUBSTITUTE(GS60," ","")))))+1,99)&amp;"_"&amp;LEFT(GS60,FIND(" ",GS60)-1)&amp;"_"&amp;GT60))</f>
        <v/>
      </c>
      <c r="GY60" s="101"/>
      <c r="GZ60" s="101"/>
      <c r="HA60" s="102" t="str">
        <f>IF(HE60="","",HA$3)</f>
        <v/>
      </c>
      <c r="HB60" s="103" t="str">
        <f>IF(HE60="","",HA$1)</f>
        <v/>
      </c>
      <c r="HC60" s="104" t="str">
        <f>IF(HE60="","",HA$2)</f>
        <v/>
      </c>
      <c r="HD60" s="104" t="str">
        <f>IF(HE60="","",HA$3)</f>
        <v/>
      </c>
      <c r="HE60" s="105" t="str">
        <f>IF(HL60="","",IF(ISNUMBER(SEARCH(":",HL60)),MID(HL60,FIND(":",HL60)+2,FIND("(",HL60)-FIND(":",HL60)-3),LEFT(HL60,FIND("(",HL60)-2)))</f>
        <v/>
      </c>
      <c r="HF60" s="106" t="str">
        <f>IF(HL60="","",MID(HL60,FIND("(",HL60)+1,4))</f>
        <v/>
      </c>
      <c r="HG60" s="107" t="str">
        <f>IF(ISNUMBER(SEARCH("*female*",HL60)),"female",IF(ISNUMBER(SEARCH("*male*",HL60)),"male",""))</f>
        <v/>
      </c>
      <c r="HH60" s="108" t="str">
        <f>IF(HL60="","",IF(ISERROR(MID(HL60,FIND("male,",HL60)+6,(FIND(")",HL60)-(FIND("male,",HL60)+6))))=TRUE,"missing/error",MID(HL60,FIND("male,",HL60)+6,(FIND(")",HL60)-(FIND("male,",HL60)+6)))))</f>
        <v/>
      </c>
      <c r="HI60" s="109" t="str">
        <f>IF(HE60="","",(MID(HE60,(SEARCH("^^",SUBSTITUTE(HE60," ","^^",LEN(HE60)-LEN(SUBSTITUTE(HE60," ","")))))+1,99)&amp;"_"&amp;LEFT(HE60,FIND(" ",HE60)-1)&amp;"_"&amp;HF60))</f>
        <v/>
      </c>
      <c r="HK60" s="101"/>
      <c r="HL60" s="101" t="s">
        <v>292</v>
      </c>
      <c r="HM60" s="102" t="str">
        <f>IF(HQ60="","",HM$3)</f>
        <v/>
      </c>
      <c r="HN60" s="103" t="str">
        <f>IF(HQ60="","",HM$1)</f>
        <v/>
      </c>
      <c r="HO60" s="104" t="str">
        <f>IF(HQ60="","",HM$2)</f>
        <v/>
      </c>
      <c r="HP60" s="104" t="str">
        <f>IF(HQ60="","",HM$3)</f>
        <v/>
      </c>
      <c r="HQ60" s="105" t="str">
        <f>IF(HX60="","",IF(ISNUMBER(SEARCH(":",HX60)),MID(HX60,FIND(":",HX60)+2,FIND("(",HX60)-FIND(":",HX60)-3),LEFT(HX60,FIND("(",HX60)-2)))</f>
        <v/>
      </c>
      <c r="HR60" s="106" t="str">
        <f>IF(HX60="","",MID(HX60,FIND("(",HX60)+1,4))</f>
        <v/>
      </c>
      <c r="HS60" s="107" t="str">
        <f>IF(ISNUMBER(SEARCH("*female*",HX60)),"female",IF(ISNUMBER(SEARCH("*male*",HX60)),"male",""))</f>
        <v/>
      </c>
      <c r="HT60" s="108" t="str">
        <f>IF(HX60="","",IF(ISERROR(MID(HX60,FIND("male,",HX60)+6,(FIND(")",HX60)-(FIND("male,",HX60)+6))))=TRUE,"missing/error",MID(HX60,FIND("male,",HX60)+6,(FIND(")",HX60)-(FIND("male,",HX60)+6)))))</f>
        <v/>
      </c>
      <c r="HU60" s="109" t="str">
        <f>IF(HQ60="","",(MID(HQ60,(SEARCH("^^",SUBSTITUTE(HQ60," ","^^",LEN(HQ60)-LEN(SUBSTITUTE(HQ60," ","")))))+1,99)&amp;"_"&amp;LEFT(HQ60,FIND(" ",HQ60)-1)&amp;"_"&amp;HR60))</f>
        <v/>
      </c>
      <c r="HW60" s="101"/>
      <c r="HX60" s="101"/>
      <c r="HY60" s="102" t="str">
        <f>IF(IC60="","",HY$3)</f>
        <v/>
      </c>
      <c r="HZ60" s="103" t="str">
        <f>IF(IC60="","",HY$1)</f>
        <v/>
      </c>
      <c r="IA60" s="104" t="str">
        <f>IF(IC60="","",HY$2)</f>
        <v/>
      </c>
      <c r="IB60" s="104" t="str">
        <f>IF(IC60="","",HY$3)</f>
        <v/>
      </c>
      <c r="IC60" s="105" t="str">
        <f>IF(IJ60="","",IF(ISNUMBER(SEARCH(":",IJ60)),MID(IJ60,FIND(":",IJ60)+2,FIND("(",IJ60)-FIND(":",IJ60)-3),LEFT(IJ60,FIND("(",IJ60)-2)))</f>
        <v/>
      </c>
      <c r="ID60" s="106" t="str">
        <f>IF(IJ60="","",MID(IJ60,FIND("(",IJ60)+1,4))</f>
        <v/>
      </c>
      <c r="IE60" s="107" t="str">
        <f>IF(ISNUMBER(SEARCH("*female*",IJ60)),"female",IF(ISNUMBER(SEARCH("*male*",IJ60)),"male",""))</f>
        <v/>
      </c>
      <c r="IF60" s="108" t="str">
        <f>IF(IJ60="","",IF(ISERROR(MID(IJ60,FIND("male,",IJ60)+6,(FIND(")",IJ60)-(FIND("male,",IJ60)+6))))=TRUE,"missing/error",MID(IJ60,FIND("male,",IJ60)+6,(FIND(")",IJ60)-(FIND("male,",IJ60)+6)))))</f>
        <v/>
      </c>
      <c r="IG60" s="109" t="str">
        <f>IF(IC60="","",(MID(IC60,(SEARCH("^^",SUBSTITUTE(IC60," ","^^",LEN(IC60)-LEN(SUBSTITUTE(IC60," ","")))))+1,99)&amp;"_"&amp;LEFT(IC60,FIND(" ",IC60)-1)&amp;"_"&amp;ID60))</f>
        <v/>
      </c>
      <c r="II60" s="101"/>
      <c r="IJ60" s="101"/>
      <c r="IK60" s="102" t="str">
        <f>IF(IO60="","",IK$3)</f>
        <v/>
      </c>
      <c r="IL60" s="103" t="str">
        <f>IF(IO60="","",IK$1)</f>
        <v/>
      </c>
      <c r="IM60" s="104" t="str">
        <f>IF(IO60="","",IK$2)</f>
        <v/>
      </c>
      <c r="IN60" s="104" t="str">
        <f>IF(IO60="","",IK$3)</f>
        <v/>
      </c>
      <c r="IO60" s="105" t="str">
        <f>IF(IV60="","",IF(ISNUMBER(SEARCH(":",IV60)),MID(IV60,FIND(":",IV60)+2,FIND("(",IV60)-FIND(":",IV60)-3),LEFT(IV60,FIND("(",IV60)-2)))</f>
        <v/>
      </c>
      <c r="IP60" s="106" t="str">
        <f>IF(IV60="","",MID(IV60,FIND("(",IV60)+1,4))</f>
        <v/>
      </c>
      <c r="IQ60" s="107" t="str">
        <f>IF(ISNUMBER(SEARCH("*female*",IV60)),"female",IF(ISNUMBER(SEARCH("*male*",IV60)),"male",""))</f>
        <v/>
      </c>
      <c r="IR60" s="108" t="str">
        <f>IF(IV60="","",IF(ISERROR(MID(IV60,FIND("male,",IV60)+6,(FIND(")",IV60)-(FIND("male,",IV60)+6))))=TRUE,"missing/error",MID(IV60,FIND("male,",IV60)+6,(FIND(")",IV60)-(FIND("male,",IV60)+6)))))</f>
        <v/>
      </c>
      <c r="IS60" s="109" t="str">
        <f>IF(IO60="","",(MID(IO60,(SEARCH("^^",SUBSTITUTE(IO60," ","^^",LEN(IO60)-LEN(SUBSTITUTE(IO60," ","")))))+1,99)&amp;"_"&amp;LEFT(IO60,FIND(" ",IO60)-1)&amp;"_"&amp;IP60))</f>
        <v/>
      </c>
      <c r="IU60" s="101"/>
      <c r="IV60" s="101"/>
      <c r="IW60" s="102" t="str">
        <f>IF(JA60="","",IW$3)</f>
        <v/>
      </c>
      <c r="IX60" s="103" t="str">
        <f>IF(JA60="","",IW$1)</f>
        <v/>
      </c>
      <c r="IY60" s="104" t="str">
        <f>IF(JA60="","",IW$2)</f>
        <v/>
      </c>
      <c r="IZ60" s="104" t="str">
        <f>IF(JA60="","",IW$3)</f>
        <v/>
      </c>
      <c r="JA60" s="105" t="str">
        <f>IF(JH60="","",IF(ISNUMBER(SEARCH(":",JH60)),MID(JH60,FIND(":",JH60)+2,FIND("(",JH60)-FIND(":",JH60)-3),LEFT(JH60,FIND("(",JH60)-2)))</f>
        <v/>
      </c>
      <c r="JB60" s="106" t="str">
        <f>IF(JH60="","",MID(JH60,FIND("(",JH60)+1,4))</f>
        <v/>
      </c>
      <c r="JC60" s="107" t="str">
        <f>IF(ISNUMBER(SEARCH("*female*",JH60)),"female",IF(ISNUMBER(SEARCH("*male*",JH60)),"male",""))</f>
        <v/>
      </c>
      <c r="JD60" s="108" t="str">
        <f>IF(JH60="","",IF(ISERROR(MID(JH60,FIND("male,",JH60)+6,(FIND(")",JH60)-(FIND("male,",JH60)+6))))=TRUE,"missing/error",MID(JH60,FIND("male,",JH60)+6,(FIND(")",JH60)-(FIND("male,",JH60)+6)))))</f>
        <v/>
      </c>
      <c r="JE60" s="109" t="str">
        <f>IF(JA60="","",(MID(JA60,(SEARCH("^^",SUBSTITUTE(JA60," ","^^",LEN(JA60)-LEN(SUBSTITUTE(JA60," ","")))))+1,99)&amp;"_"&amp;LEFT(JA60,FIND(" ",JA60)-1)&amp;"_"&amp;JB60))</f>
        <v/>
      </c>
      <c r="JG60" s="101"/>
      <c r="JH60" s="101"/>
      <c r="JI60" s="102" t="str">
        <f>IF(JM60="","",JI$3)</f>
        <v/>
      </c>
      <c r="JJ60" s="103" t="str">
        <f>IF(JM60="","",JI$1)</f>
        <v/>
      </c>
      <c r="JK60" s="104" t="str">
        <f>IF(JM60="","",JI$2)</f>
        <v/>
      </c>
      <c r="JL60" s="104" t="str">
        <f>IF(JM60="","",JI$3)</f>
        <v/>
      </c>
      <c r="JM60" s="105" t="str">
        <f>IF(JT60="","",IF(ISNUMBER(SEARCH(":",JT60)),MID(JT60,FIND(":",JT60)+2,FIND("(",JT60)-FIND(":",JT60)-3),LEFT(JT60,FIND("(",JT60)-2)))</f>
        <v/>
      </c>
      <c r="JN60" s="106" t="str">
        <f>IF(JT60="","",MID(JT60,FIND("(",JT60)+1,4))</f>
        <v/>
      </c>
      <c r="JO60" s="107" t="str">
        <f>IF(ISNUMBER(SEARCH("*female*",JT60)),"female",IF(ISNUMBER(SEARCH("*male*",JT60)),"male",""))</f>
        <v/>
      </c>
      <c r="JP60" s="108" t="str">
        <f>IF(JT60="","",IF(ISERROR(MID(JT60,FIND("male,",JT60)+6,(FIND(")",JT60)-(FIND("male,",JT60)+6))))=TRUE,"missing/error",MID(JT60,FIND("male,",JT60)+6,(FIND(")",JT60)-(FIND("male,",JT60)+6)))))</f>
        <v/>
      </c>
      <c r="JQ60" s="109" t="str">
        <f>IF(JM60="","",(MID(JM60,(SEARCH("^^",SUBSTITUTE(JM60," ","^^",LEN(JM60)-LEN(SUBSTITUTE(JM60," ","")))))+1,99)&amp;"_"&amp;LEFT(JM60,FIND(" ",JM60)-1)&amp;"_"&amp;JN60))</f>
        <v/>
      </c>
      <c r="JS60" s="101"/>
      <c r="JT60" s="101"/>
      <c r="JU60" s="102" t="str">
        <f>IF(JY60="","",JU$3)</f>
        <v/>
      </c>
      <c r="JV60" s="103" t="str">
        <f>IF(JY60="","",JU$1)</f>
        <v/>
      </c>
      <c r="JW60" s="104" t="str">
        <f>IF(JY60="","",JU$2)</f>
        <v/>
      </c>
      <c r="JX60" s="104" t="str">
        <f>IF(JY60="","",JU$3)</f>
        <v/>
      </c>
      <c r="JY60" s="105" t="str">
        <f>IF(KF60="","",IF(ISNUMBER(SEARCH(":",KF60)),MID(KF60,FIND(":",KF60)+2,FIND("(",KF60)-FIND(":",KF60)-3),LEFT(KF60,FIND("(",KF60)-2)))</f>
        <v/>
      </c>
      <c r="JZ60" s="106" t="str">
        <f>IF(KF60="","",MID(KF60,FIND("(",KF60)+1,4))</f>
        <v/>
      </c>
      <c r="KA60" s="107" t="str">
        <f>IF(ISNUMBER(SEARCH("*female*",KF60)),"female",IF(ISNUMBER(SEARCH("*male*",KF60)),"male",""))</f>
        <v/>
      </c>
      <c r="KB60" s="108" t="str">
        <f>IF(KF60="","",IF(ISERROR(MID(KF60,FIND("male,",KF60)+6,(FIND(")",KF60)-(FIND("male,",KF60)+6))))=TRUE,"missing/error",MID(KF60,FIND("male,",KF60)+6,(FIND(")",KF60)-(FIND("male,",KF60)+6)))))</f>
        <v/>
      </c>
      <c r="KC60" s="109" t="str">
        <f>IF(JY60="","",(MID(JY60,(SEARCH("^^",SUBSTITUTE(JY60," ","^^",LEN(JY60)-LEN(SUBSTITUTE(JY60," ","")))))+1,99)&amp;"_"&amp;LEFT(JY60,FIND(" ",JY60)-1)&amp;"_"&amp;JZ60))</f>
        <v/>
      </c>
      <c r="KE60" s="101"/>
      <c r="KF60" s="101"/>
    </row>
    <row r="61" spans="1:292" ht="13.5" customHeight="1">
      <c r="A61" s="20"/>
      <c r="B61" s="101" t="s">
        <v>618</v>
      </c>
      <c r="C61" s="2" t="s">
        <v>619</v>
      </c>
      <c r="D61" s="154"/>
      <c r="E61" s="102"/>
      <c r="F61" s="103"/>
      <c r="G61" s="104"/>
      <c r="H61" s="104"/>
      <c r="I61" s="105"/>
      <c r="J61" s="106"/>
      <c r="K61" s="107"/>
      <c r="L61" s="108"/>
      <c r="M61" s="109"/>
      <c r="O61" s="101"/>
      <c r="P61" s="154"/>
      <c r="Q61" s="102"/>
      <c r="R61" s="103"/>
      <c r="S61" s="104"/>
      <c r="T61" s="104"/>
      <c r="U61" s="105"/>
      <c r="V61" s="106"/>
      <c r="W61" s="107"/>
      <c r="X61" s="108"/>
      <c r="Y61" s="109"/>
      <c r="AA61" s="101"/>
      <c r="AB61" s="101"/>
      <c r="AC61" s="102"/>
      <c r="AD61" s="103"/>
      <c r="AE61" s="104"/>
      <c r="AF61" s="104"/>
      <c r="AG61" s="105"/>
      <c r="AH61" s="106"/>
      <c r="AI61" s="107"/>
      <c r="AJ61" s="108"/>
      <c r="AK61" s="109"/>
      <c r="AM61" s="101"/>
      <c r="AN61" s="101"/>
      <c r="AO61" s="102"/>
      <c r="AP61" s="103"/>
      <c r="AQ61" s="104"/>
      <c r="AR61" s="104"/>
      <c r="AS61" s="105"/>
      <c r="AT61" s="106"/>
      <c r="AU61" s="107"/>
      <c r="AV61" s="108"/>
      <c r="AW61" s="109"/>
      <c r="AY61" s="101"/>
      <c r="AZ61" s="101"/>
      <c r="BA61" s="102"/>
      <c r="BB61" s="103"/>
      <c r="BC61" s="104"/>
      <c r="BD61" s="104"/>
      <c r="BE61" s="105"/>
      <c r="BF61" s="106"/>
      <c r="BG61" s="107"/>
      <c r="BH61" s="108"/>
      <c r="BI61" s="109"/>
      <c r="BK61" s="101"/>
      <c r="BL61" s="101"/>
      <c r="BM61" s="102"/>
      <c r="BN61" s="103"/>
      <c r="BO61" s="104"/>
      <c r="BP61" s="104"/>
      <c r="BQ61" s="105"/>
      <c r="BR61" s="106"/>
      <c r="BS61" s="107"/>
      <c r="BT61" s="108"/>
      <c r="BU61" s="109"/>
      <c r="BW61" s="101"/>
      <c r="BX61" s="101"/>
      <c r="BY61" s="102"/>
      <c r="BZ61" s="103"/>
      <c r="CA61" s="104"/>
      <c r="CB61" s="104"/>
      <c r="CC61" s="105"/>
      <c r="CD61" s="106"/>
      <c r="CE61" s="107"/>
      <c r="CF61" s="108"/>
      <c r="CG61" s="109"/>
      <c r="CI61" s="101"/>
      <c r="CJ61" s="101"/>
      <c r="CK61" s="102"/>
      <c r="CL61" s="103"/>
      <c r="CM61" s="104"/>
      <c r="CN61" s="104"/>
      <c r="CO61" s="105"/>
      <c r="CP61" s="106"/>
      <c r="CQ61" s="107"/>
      <c r="CR61" s="108"/>
      <c r="CS61" s="109"/>
      <c r="CU61" s="101"/>
      <c r="CV61" s="101"/>
      <c r="CW61" s="102">
        <v>41517</v>
      </c>
      <c r="CX61" s="103" t="s">
        <v>436</v>
      </c>
      <c r="CY61" s="104">
        <v>42629</v>
      </c>
      <c r="CZ61" s="104">
        <f>CW$3</f>
        <v>43034</v>
      </c>
      <c r="DA61" s="105" t="str">
        <f>IF(DH61="","",IF(ISNUMBER(SEARCH(":",DH61)),MID(DH61,FIND(":",DH61)+2,FIND("(",DH61)-FIND(":",DH61)-3),LEFT(DH61,FIND("(",DH61)-2)))</f>
        <v>Ronald Plasterk</v>
      </c>
      <c r="DB61" s="106" t="str">
        <f>IF(DH61="","",MID(DH61,FIND("(",DH61)+1,4))</f>
        <v>1957</v>
      </c>
      <c r="DC61" s="107" t="str">
        <f>IF(ISNUMBER(SEARCH("*female*",DH61)),"female",IF(ISNUMBER(SEARCH("*male*",DH61)),"male",""))</f>
        <v>male</v>
      </c>
      <c r="DD61" s="108" t="s">
        <v>299</v>
      </c>
      <c r="DE61" s="109" t="str">
        <f>IF(DA61="","",(MID(DA61,(SEARCH("^^",SUBSTITUTE(DA61," ","^^",LEN(DA61)-LEN(SUBSTITUTE(DA61," ","")))))+1,99)&amp;"_"&amp;LEFT(DA61,FIND(" ",DA61)-1)&amp;"_"&amp;DB61))</f>
        <v>Plasterk_Ronald_1957</v>
      </c>
      <c r="DF61" s="2" t="s">
        <v>292</v>
      </c>
      <c r="DG61" s="101"/>
      <c r="DH61" s="101" t="s">
        <v>628</v>
      </c>
      <c r="DI61" s="102">
        <f>IF(DM61="","",DI$3)</f>
        <v>44571</v>
      </c>
      <c r="DJ61" s="103" t="str">
        <f>IF(DM61="","",DI$1)</f>
        <v>Rutte III</v>
      </c>
      <c r="DK61" s="104">
        <v>43935</v>
      </c>
      <c r="DL61" s="104">
        <f>IF(DM61="","",DI$3)</f>
        <v>44571</v>
      </c>
      <c r="DM61" s="105" t="str">
        <f>IF(DT61="","",IF(ISNUMBER(SEARCH(":",DT61)),MID(DT61,FIND(":",DT61)+2,FIND("(",DT61)-FIND(":",DT61)-3),LEFT(DT61,FIND("(",DT61)-2)))</f>
        <v>Kajsa Ollongren</v>
      </c>
      <c r="DN61" s="106" t="str">
        <f>IF(DT61="","",MID(DT61,FIND("(",DT61)+1,4))</f>
        <v>1967</v>
      </c>
      <c r="DO61" s="107" t="str">
        <f>IF(ISNUMBER(SEARCH("*female*",DT61)),"female",IF(ISNUMBER(SEARCH("*male*",DT61)),"male",""))</f>
        <v>female</v>
      </c>
      <c r="DP61" s="108" t="str">
        <f>IF(DT61="","",IF(ISERROR(MID(DT61,FIND("male,",DT61)+6,(FIND(")",DT61)-(FIND("male,",DT61)+6))))=TRUE,"missing/error",MID(DT61,FIND("male,",DT61)+6,(FIND(")",DT61)-(FIND("male,",DT61)+6)))))</f>
        <v>nl_d6601</v>
      </c>
      <c r="DQ61" s="109" t="str">
        <f>IF(DM61="","",(MID(DM61,(SEARCH("^^",SUBSTITUTE(DM61," ","^^",LEN(DM61)-LEN(SUBSTITUTE(DM61," ","")))))+1,99)&amp;"_"&amp;LEFT(DM61,FIND(" ",DM61)-1)&amp;"_"&amp;DN61))</f>
        <v>Ollongren_Kajsa_1967</v>
      </c>
      <c r="DS61" s="101" t="s">
        <v>1077</v>
      </c>
      <c r="DT61" s="101" t="s">
        <v>1054</v>
      </c>
      <c r="DU61" s="102" t="str">
        <f>IF(DY61="","",DU$3)</f>
        <v/>
      </c>
      <c r="DV61" s="103" t="str">
        <f>IF(DY61="","",DU$1)</f>
        <v/>
      </c>
      <c r="DW61" s="104" t="str">
        <f>IF(DY61="","",DU$2)</f>
        <v/>
      </c>
      <c r="DX61" s="104" t="str">
        <f>IF(DY61="","",DU$3)</f>
        <v/>
      </c>
      <c r="DY61" s="105" t="str">
        <f>IF(EF61="","",IF(ISNUMBER(SEARCH(":",EF61)),MID(EF61,FIND(":",EF61)+2,FIND("(",EF61)-FIND(":",EF61)-3),LEFT(EF61,FIND("(",EF61)-2)))</f>
        <v/>
      </c>
      <c r="DZ61" s="106" t="str">
        <f>IF(EF61="","",MID(EF61,FIND("(",EF61)+1,4))</f>
        <v/>
      </c>
      <c r="EA61" s="107" t="str">
        <f>IF(ISNUMBER(SEARCH("*female*",EF61)),"female",IF(ISNUMBER(SEARCH("*male*",EF61)),"male",""))</f>
        <v/>
      </c>
      <c r="EB61" s="108" t="str">
        <f>IF(EF61="","",IF(ISERROR(MID(EF61,FIND("male,",EF61)+6,(FIND(")",EF61)-(FIND("male,",EF61)+6))))=TRUE,"missing/error",MID(EF61,FIND("male,",EF61)+6,(FIND(")",EF61)-(FIND("male,",EF61)+6)))))</f>
        <v/>
      </c>
      <c r="EC61" s="109" t="str">
        <f>IF(DY61="","",(MID(DY61,(SEARCH("^^",SUBSTITUTE(DY61," ","^^",LEN(DY61)-LEN(SUBSTITUTE(DY61," ","")))))+1,99)&amp;"_"&amp;LEFT(DY61,FIND(" ",DY61)-1)&amp;"_"&amp;DZ61))</f>
        <v/>
      </c>
      <c r="EE61" s="101"/>
      <c r="EF61" s="101"/>
      <c r="EG61" s="102"/>
      <c r="EH61" s="103"/>
      <c r="EI61" s="104"/>
      <c r="EJ61" s="104"/>
      <c r="EK61" s="105"/>
      <c r="EL61" s="106"/>
      <c r="EM61" s="107"/>
      <c r="EN61" s="108"/>
      <c r="EO61" s="109"/>
      <c r="EQ61" s="101"/>
      <c r="ER61" s="101"/>
      <c r="ES61" s="102"/>
      <c r="ET61" s="103"/>
      <c r="EU61" s="104"/>
      <c r="EV61" s="104"/>
      <c r="EW61" s="105"/>
      <c r="EX61" s="106"/>
      <c r="EY61" s="107"/>
      <c r="EZ61" s="108"/>
      <c r="FA61" s="109"/>
      <c r="FC61" s="101"/>
      <c r="FD61" s="101"/>
      <c r="FE61" s="102"/>
      <c r="FF61" s="103"/>
      <c r="FG61" s="104"/>
      <c r="FH61" s="104"/>
      <c r="FI61" s="105"/>
      <c r="FJ61" s="106"/>
      <c r="FK61" s="107"/>
      <c r="FL61" s="108"/>
      <c r="FM61" s="109"/>
      <c r="FO61" s="101"/>
      <c r="FP61" s="101"/>
      <c r="FQ61" s="102"/>
      <c r="FR61" s="103"/>
      <c r="FS61" s="104"/>
      <c r="FT61" s="104"/>
      <c r="FU61" s="105"/>
      <c r="FV61" s="106"/>
      <c r="FW61" s="107"/>
      <c r="FX61" s="108"/>
      <c r="FY61" s="109"/>
      <c r="GA61" s="101"/>
      <c r="GB61" s="101"/>
      <c r="GC61" s="102"/>
      <c r="GD61" s="103"/>
      <c r="GE61" s="104"/>
      <c r="GF61" s="104"/>
      <c r="GG61" s="105"/>
      <c r="GH61" s="106"/>
      <c r="GI61" s="107"/>
      <c r="GJ61" s="108"/>
      <c r="GK61" s="109"/>
      <c r="GM61" s="101"/>
      <c r="GN61" s="101"/>
      <c r="GO61" s="102"/>
      <c r="GP61" s="103"/>
      <c r="GQ61" s="104"/>
      <c r="GR61" s="104"/>
      <c r="GS61" s="105"/>
      <c r="GT61" s="106"/>
      <c r="GU61" s="107"/>
      <c r="GV61" s="108"/>
      <c r="GW61" s="109"/>
      <c r="GY61" s="101"/>
      <c r="GZ61" s="101"/>
      <c r="HA61" s="102"/>
      <c r="HB61" s="103"/>
      <c r="HC61" s="104"/>
      <c r="HD61" s="104"/>
      <c r="HE61" s="105"/>
      <c r="HF61" s="106"/>
      <c r="HG61" s="107"/>
      <c r="HH61" s="108"/>
      <c r="HI61" s="109"/>
      <c r="HK61" s="101"/>
      <c r="HL61" s="101"/>
      <c r="HM61" s="102"/>
      <c r="HN61" s="103"/>
      <c r="HO61" s="104"/>
      <c r="HP61" s="104"/>
      <c r="HQ61" s="105"/>
      <c r="HR61" s="106"/>
      <c r="HS61" s="107"/>
      <c r="HT61" s="108"/>
      <c r="HU61" s="109"/>
      <c r="HW61" s="101"/>
      <c r="HX61" s="101"/>
      <c r="HY61" s="102"/>
      <c r="HZ61" s="103"/>
      <c r="IA61" s="104"/>
      <c r="IB61" s="104"/>
      <c r="IC61" s="105"/>
      <c r="ID61" s="106"/>
      <c r="IE61" s="107"/>
      <c r="IF61" s="108"/>
      <c r="IG61" s="109"/>
      <c r="II61" s="101"/>
      <c r="IJ61" s="101"/>
      <c r="IK61" s="102"/>
      <c r="IL61" s="103"/>
      <c r="IM61" s="104"/>
      <c r="IN61" s="104"/>
      <c r="IO61" s="105"/>
      <c r="IP61" s="106"/>
      <c r="IQ61" s="107"/>
      <c r="IR61" s="108"/>
      <c r="IS61" s="109"/>
      <c r="IU61" s="101"/>
      <c r="IV61" s="101"/>
      <c r="IW61" s="102"/>
      <c r="IX61" s="103"/>
      <c r="IY61" s="104"/>
      <c r="IZ61" s="104"/>
      <c r="JA61" s="105"/>
      <c r="JB61" s="106"/>
      <c r="JC61" s="107"/>
      <c r="JD61" s="108"/>
      <c r="JE61" s="109"/>
      <c r="JG61" s="101"/>
      <c r="JH61" s="101"/>
      <c r="JI61" s="102"/>
      <c r="JJ61" s="103"/>
      <c r="JK61" s="104"/>
      <c r="JL61" s="104"/>
      <c r="JM61" s="105"/>
      <c r="JN61" s="106"/>
      <c r="JO61" s="107"/>
      <c r="JP61" s="108"/>
      <c r="JQ61" s="109"/>
      <c r="JS61" s="101"/>
      <c r="JT61" s="101"/>
      <c r="JU61" s="102"/>
      <c r="JV61" s="103"/>
      <c r="JW61" s="104"/>
      <c r="JX61" s="104"/>
      <c r="JY61" s="105"/>
      <c r="JZ61" s="106"/>
      <c r="KA61" s="107"/>
      <c r="KB61" s="108"/>
      <c r="KC61" s="109"/>
      <c r="KE61" s="101"/>
      <c r="KF61" s="101"/>
    </row>
    <row r="62" spans="1:292" ht="13.5" customHeight="1">
      <c r="A62" s="20"/>
      <c r="B62" s="101" t="s">
        <v>636</v>
      </c>
      <c r="C62" s="2" t="s">
        <v>637</v>
      </c>
      <c r="D62" s="154"/>
      <c r="E62" s="102">
        <v>33239</v>
      </c>
      <c r="F62" s="103" t="s">
        <v>421</v>
      </c>
      <c r="G62" s="104">
        <v>32819</v>
      </c>
      <c r="H62" s="104">
        <v>34568</v>
      </c>
      <c r="I62" s="105" t="s">
        <v>638</v>
      </c>
      <c r="J62" s="106">
        <v>1952</v>
      </c>
      <c r="K62" s="107" t="s">
        <v>440</v>
      </c>
      <c r="L62" s="108" t="s">
        <v>299</v>
      </c>
      <c r="M62" s="109" t="s">
        <v>639</v>
      </c>
      <c r="O62" s="101"/>
      <c r="P62" s="154"/>
      <c r="Q62" s="102">
        <v>34699</v>
      </c>
      <c r="R62" s="103" t="s">
        <v>422</v>
      </c>
      <c r="S62" s="104">
        <v>34568</v>
      </c>
      <c r="T62" s="104">
        <v>36010</v>
      </c>
      <c r="U62" s="105" t="s">
        <v>640</v>
      </c>
      <c r="V62" s="106">
        <v>1939</v>
      </c>
      <c r="W62" s="107" t="s">
        <v>457</v>
      </c>
      <c r="X62" s="108" t="s">
        <v>299</v>
      </c>
      <c r="Y62" s="109" t="s">
        <v>641</v>
      </c>
      <c r="AA62" s="101"/>
      <c r="AB62" s="101"/>
      <c r="AC62" s="102">
        <v>36160</v>
      </c>
      <c r="AD62" s="103" t="s">
        <v>423</v>
      </c>
      <c r="AE62" s="104">
        <v>36010</v>
      </c>
      <c r="AF62" s="104">
        <v>37459</v>
      </c>
      <c r="AG62" s="105" t="s">
        <v>523</v>
      </c>
      <c r="AH62" s="106">
        <v>1940</v>
      </c>
      <c r="AI62" s="107" t="s">
        <v>440</v>
      </c>
      <c r="AJ62" s="108" t="s">
        <v>299</v>
      </c>
      <c r="AK62" s="109" t="s">
        <v>524</v>
      </c>
      <c r="AM62" s="101"/>
      <c r="AN62" s="101"/>
      <c r="AO62" s="102">
        <v>37622</v>
      </c>
      <c r="AP62" s="103" t="s">
        <v>424</v>
      </c>
      <c r="AQ62" s="104">
        <v>37459</v>
      </c>
      <c r="AR62" s="104" t="s">
        <v>428</v>
      </c>
      <c r="AS62" s="105" t="s">
        <v>496</v>
      </c>
      <c r="AT62" s="106">
        <v>1952</v>
      </c>
      <c r="AU62" s="107" t="s">
        <v>440</v>
      </c>
      <c r="AV62" s="108" t="s">
        <v>301</v>
      </c>
      <c r="AW62" s="109" t="s">
        <v>497</v>
      </c>
      <c r="AY62" s="101"/>
      <c r="AZ62" s="101"/>
      <c r="BA62" s="102">
        <v>37987</v>
      </c>
      <c r="BB62" s="103" t="s">
        <v>425</v>
      </c>
      <c r="BC62" s="104">
        <v>37768</v>
      </c>
      <c r="BD62" s="104">
        <v>38905</v>
      </c>
      <c r="BE62" s="105" t="s">
        <v>631</v>
      </c>
      <c r="BF62" s="106">
        <v>1942</v>
      </c>
      <c r="BG62" s="107" t="s">
        <v>457</v>
      </c>
      <c r="BH62" s="108" t="s">
        <v>301</v>
      </c>
      <c r="BI62" s="109" t="s">
        <v>632</v>
      </c>
      <c r="BK62" s="101"/>
      <c r="BL62" s="101"/>
      <c r="BM62" s="102">
        <v>39083</v>
      </c>
      <c r="BN62" s="103" t="s">
        <v>426</v>
      </c>
      <c r="BO62" s="104">
        <v>38982</v>
      </c>
      <c r="BP62" s="104">
        <v>39135</v>
      </c>
      <c r="BQ62" s="105" t="s">
        <v>642</v>
      </c>
      <c r="BR62" s="106">
        <v>1942</v>
      </c>
      <c r="BS62" s="107" t="s">
        <v>440</v>
      </c>
      <c r="BT62" s="108" t="s">
        <v>301</v>
      </c>
      <c r="BU62" s="109" t="s">
        <v>643</v>
      </c>
      <c r="BW62" s="101" t="s">
        <v>474</v>
      </c>
      <c r="BX62" s="101"/>
      <c r="BY62" s="102">
        <v>40465</v>
      </c>
      <c r="BZ62" s="103" t="s">
        <v>427</v>
      </c>
      <c r="CA62" s="104">
        <v>39135</v>
      </c>
      <c r="CB62" s="104">
        <v>40465</v>
      </c>
      <c r="CC62" s="105" t="s">
        <v>644</v>
      </c>
      <c r="CD62" s="106">
        <v>1951</v>
      </c>
      <c r="CE62" s="107" t="s">
        <v>457</v>
      </c>
      <c r="CF62" s="108" t="s">
        <v>299</v>
      </c>
      <c r="CG62" s="109" t="s">
        <v>645</v>
      </c>
      <c r="CI62" s="101"/>
      <c r="CJ62" s="101"/>
      <c r="CK62" s="102" t="s">
        <v>292</v>
      </c>
      <c r="CL62" s="103" t="s">
        <v>292</v>
      </c>
      <c r="CM62" s="104" t="s">
        <v>292</v>
      </c>
      <c r="CN62" s="104" t="s">
        <v>292</v>
      </c>
      <c r="CO62" s="105" t="s">
        <v>292</v>
      </c>
      <c r="CP62" s="106" t="s">
        <v>292</v>
      </c>
      <c r="CQ62" s="107" t="s">
        <v>292</v>
      </c>
      <c r="CR62" s="108" t="s">
        <v>292</v>
      </c>
      <c r="CS62" s="109" t="s">
        <v>292</v>
      </c>
      <c r="CT62" s="2" t="s">
        <v>292</v>
      </c>
      <c r="CU62" s="101"/>
      <c r="CV62" s="101"/>
      <c r="CW62" s="102" t="s">
        <v>292</v>
      </c>
      <c r="CX62" s="103" t="s">
        <v>292</v>
      </c>
      <c r="CY62" s="104" t="s">
        <v>292</v>
      </c>
      <c r="CZ62" s="104" t="s">
        <v>292</v>
      </c>
      <c r="DA62" s="105" t="s">
        <v>292</v>
      </c>
      <c r="DB62" s="106" t="s">
        <v>292</v>
      </c>
      <c r="DC62" s="107" t="s">
        <v>292</v>
      </c>
      <c r="DD62" s="108" t="s">
        <v>292</v>
      </c>
      <c r="DE62" s="109" t="s">
        <v>292</v>
      </c>
      <c r="DF62" s="2" t="s">
        <v>292</v>
      </c>
      <c r="DG62" s="101"/>
      <c r="DH62" s="101"/>
      <c r="DI62" s="102" t="str">
        <f>IF(DM62="","",DI$3)</f>
        <v/>
      </c>
      <c r="DJ62" s="103" t="str">
        <f>IF(DM62="","",DI$1)</f>
        <v/>
      </c>
      <c r="DK62" s="104" t="str">
        <f>IF(DM62="","",DI$2)</f>
        <v/>
      </c>
      <c r="DL62" s="104" t="str">
        <f>IF(DM62="","",DI$3)</f>
        <v/>
      </c>
      <c r="DM62" s="105" t="str">
        <f>IF(DT62="","",IF(ISNUMBER(SEARCH(":",DT62)),MID(DT62,FIND(":",DT62)+2,FIND("(",DT62)-FIND(":",DT62)-3),LEFT(DT62,FIND("(",DT62)-2)))</f>
        <v/>
      </c>
      <c r="DN62" s="106" t="str">
        <f>IF(DT62="","",MID(DT62,FIND("(",DT62)+1,4))</f>
        <v/>
      </c>
      <c r="DO62" s="107" t="str">
        <f>IF(ISNUMBER(SEARCH("*female*",DT62)),"female",IF(ISNUMBER(SEARCH("*male*",DT62)),"male",""))</f>
        <v/>
      </c>
      <c r="DP62" s="108" t="str">
        <f>IF(DT62="","",IF(ISERROR(MID(DT62,FIND("male,",DT62)+6,(FIND(")",DT62)-(FIND("male,",DT62)+6))))=TRUE,"missing/error",MID(DT62,FIND("male,",DT62)+6,(FIND(")",DT62)-(FIND("male,",DT62)+6)))))</f>
        <v/>
      </c>
      <c r="DQ62" s="109" t="str">
        <f>IF(DM62="","",(MID(DM62,(SEARCH("^^",SUBSTITUTE(DM62," ","^^",LEN(DM62)-LEN(SUBSTITUTE(DM62," ","")))))+1,99)&amp;"_"&amp;LEFT(DM62,FIND(" ",DM62)-1)&amp;"_"&amp;DN62))</f>
        <v/>
      </c>
      <c r="DS62" s="101"/>
      <c r="DT62" s="101"/>
      <c r="DU62" s="102" t="str">
        <f>IF(DY62="","",DU$3)</f>
        <v/>
      </c>
      <c r="DV62" s="103" t="str">
        <f>IF(DY62="","",DU$1)</f>
        <v/>
      </c>
      <c r="DW62" s="104" t="str">
        <f>IF(DY62="","",DU$2)</f>
        <v/>
      </c>
      <c r="DX62" s="104" t="str">
        <f>IF(DY62="","",DU$3)</f>
        <v/>
      </c>
      <c r="DY62" s="105" t="str">
        <f>IF(EF62="","",IF(ISNUMBER(SEARCH(":",EF62)),MID(EF62,FIND(":",EF62)+2,FIND("(",EF62)-FIND(":",EF62)-3),LEFT(EF62,FIND("(",EF62)-2)))</f>
        <v/>
      </c>
      <c r="DZ62" s="106" t="str">
        <f>IF(EF62="","",MID(EF62,FIND("(",EF62)+1,4))</f>
        <v/>
      </c>
      <c r="EA62" s="107" t="str">
        <f>IF(ISNUMBER(SEARCH("*female*",EF62)),"female",IF(ISNUMBER(SEARCH("*male*",EF62)),"male",""))</f>
        <v/>
      </c>
      <c r="EB62" s="108" t="str">
        <f>IF(EF62="","",IF(ISERROR(MID(EF62,FIND("male,",EF62)+6,(FIND(")",EF62)-(FIND("male,",EF62)+6))))=TRUE,"missing/error",MID(EF62,FIND("male,",EF62)+6,(FIND(")",EF62)-(FIND("male,",EF62)+6)))))</f>
        <v/>
      </c>
      <c r="EC62" s="109" t="str">
        <f>IF(DY62="","",(MID(DY62,(SEARCH("^^",SUBSTITUTE(DY62," ","^^",LEN(DY62)-LEN(SUBSTITUTE(DY62," ","")))))+1,99)&amp;"_"&amp;LEFT(DY62,FIND(" ",DY62)-1)&amp;"_"&amp;DZ62))</f>
        <v/>
      </c>
      <c r="EE62" s="101"/>
      <c r="EF62" s="101"/>
      <c r="EG62" s="102" t="str">
        <f>IF(EK62="","",EG$3)</f>
        <v/>
      </c>
      <c r="EH62" s="103" t="str">
        <f>IF(EK62="","",EG$1)</f>
        <v/>
      </c>
      <c r="EI62" s="104" t="str">
        <f>IF(EK62="","",EG$2)</f>
        <v/>
      </c>
      <c r="EJ62" s="104" t="str">
        <f>IF(EK62="","",EG$3)</f>
        <v/>
      </c>
      <c r="EK62" s="105" t="str">
        <f>IF(ER62="","",IF(ISNUMBER(SEARCH(":",ER62)),MID(ER62,FIND(":",ER62)+2,FIND("(",ER62)-FIND(":",ER62)-3),LEFT(ER62,FIND("(",ER62)-2)))</f>
        <v/>
      </c>
      <c r="EL62" s="106" t="str">
        <f>IF(ER62="","",MID(ER62,FIND("(",ER62)+1,4))</f>
        <v/>
      </c>
      <c r="EM62" s="107" t="str">
        <f>IF(ISNUMBER(SEARCH("*female*",ER62)),"female",IF(ISNUMBER(SEARCH("*male*",ER62)),"male",""))</f>
        <v/>
      </c>
      <c r="EN62" s="108" t="str">
        <f>IF(ER62="","",IF(ISERROR(MID(ER62,FIND("male,",ER62)+6,(FIND(")",ER62)-(FIND("male,",ER62)+6))))=TRUE,"missing/error",MID(ER62,FIND("male,",ER62)+6,(FIND(")",ER62)-(FIND("male,",ER62)+6)))))</f>
        <v/>
      </c>
      <c r="EO62" s="109" t="str">
        <f>IF(EK62="","",(MID(EK62,(SEARCH("^^",SUBSTITUTE(EK62," ","^^",LEN(EK62)-LEN(SUBSTITUTE(EK62," ","")))))+1,99)&amp;"_"&amp;LEFT(EK62,FIND(" ",EK62)-1)&amp;"_"&amp;EL62))</f>
        <v/>
      </c>
      <c r="EQ62" s="101"/>
      <c r="ER62" s="101"/>
      <c r="ES62" s="102" t="str">
        <f>IF(EW62="","",ES$3)</f>
        <v/>
      </c>
      <c r="ET62" s="103" t="str">
        <f>IF(EW62="","",ES$1)</f>
        <v/>
      </c>
      <c r="EU62" s="104" t="str">
        <f>IF(EW62="","",ES$2)</f>
        <v/>
      </c>
      <c r="EV62" s="104" t="str">
        <f>IF(EW62="","",ES$3)</f>
        <v/>
      </c>
      <c r="EW62" s="105" t="str">
        <f>IF(FD62="","",IF(ISNUMBER(SEARCH(":",FD62)),MID(FD62,FIND(":",FD62)+2,FIND("(",FD62)-FIND(":",FD62)-3),LEFT(FD62,FIND("(",FD62)-2)))</f>
        <v/>
      </c>
      <c r="EX62" s="106" t="str">
        <f>IF(FD62="","",MID(FD62,FIND("(",FD62)+1,4))</f>
        <v/>
      </c>
      <c r="EY62" s="107" t="str">
        <f>IF(ISNUMBER(SEARCH("*female*",FD62)),"female",IF(ISNUMBER(SEARCH("*male*",FD62)),"male",""))</f>
        <v/>
      </c>
      <c r="EZ62" s="108" t="str">
        <f>IF(FD62="","",IF(ISERROR(MID(FD62,FIND("male,",FD62)+6,(FIND(")",FD62)-(FIND("male,",FD62)+6))))=TRUE,"missing/error",MID(FD62,FIND("male,",FD62)+6,(FIND(")",FD62)-(FIND("male,",FD62)+6)))))</f>
        <v/>
      </c>
      <c r="FA62" s="109" t="str">
        <f>IF(EW62="","",(MID(EW62,(SEARCH("^^",SUBSTITUTE(EW62," ","^^",LEN(EW62)-LEN(SUBSTITUTE(EW62," ","")))))+1,99)&amp;"_"&amp;LEFT(EW62,FIND(" ",EW62)-1)&amp;"_"&amp;EX62))</f>
        <v/>
      </c>
      <c r="FC62" s="101"/>
      <c r="FD62" s="101"/>
      <c r="FE62" s="102" t="str">
        <f>IF(FI62="","",FE$3)</f>
        <v/>
      </c>
      <c r="FF62" s="103" t="str">
        <f>IF(FI62="","",FE$1)</f>
        <v/>
      </c>
      <c r="FG62" s="104" t="str">
        <f>IF(FI62="","",FE$2)</f>
        <v/>
      </c>
      <c r="FH62" s="104" t="str">
        <f>IF(FI62="","",FE$3)</f>
        <v/>
      </c>
      <c r="FI62" s="105" t="str">
        <f>IF(FP62="","",IF(ISNUMBER(SEARCH(":",FP62)),MID(FP62,FIND(":",FP62)+2,FIND("(",FP62)-FIND(":",FP62)-3),LEFT(FP62,FIND("(",FP62)-2)))</f>
        <v/>
      </c>
      <c r="FJ62" s="106" t="str">
        <f>IF(FP62="","",MID(FP62,FIND("(",FP62)+1,4))</f>
        <v/>
      </c>
      <c r="FK62" s="107" t="str">
        <f>IF(ISNUMBER(SEARCH("*female*",FP62)),"female",IF(ISNUMBER(SEARCH("*male*",FP62)),"male",""))</f>
        <v/>
      </c>
      <c r="FL62" s="108" t="str">
        <f>IF(FP62="","",IF(ISERROR(MID(FP62,FIND("male,",FP62)+6,(FIND(")",FP62)-(FIND("male,",FP62)+6))))=TRUE,"missing/error",MID(FP62,FIND("male,",FP62)+6,(FIND(")",FP62)-(FIND("male,",FP62)+6)))))</f>
        <v/>
      </c>
      <c r="FM62" s="109" t="str">
        <f>IF(FI62="","",(MID(FI62,(SEARCH("^^",SUBSTITUTE(FI62," ","^^",LEN(FI62)-LEN(SUBSTITUTE(FI62," ","")))))+1,99)&amp;"_"&amp;LEFT(FI62,FIND(" ",FI62)-1)&amp;"_"&amp;FJ62))</f>
        <v/>
      </c>
      <c r="FO62" s="101"/>
      <c r="FP62" s="101"/>
      <c r="FQ62" s="102" t="str">
        <f>IF(FU62="","",#REF!)</f>
        <v/>
      </c>
      <c r="FR62" s="103" t="str">
        <f>IF(FU62="","",FQ$1)</f>
        <v/>
      </c>
      <c r="FS62" s="104" t="str">
        <f>IF(FU62="","",FQ$2)</f>
        <v/>
      </c>
      <c r="FT62" s="104" t="str">
        <f>IF(FU62="","",FQ$3)</f>
        <v/>
      </c>
      <c r="FU62" s="105" t="str">
        <f>IF(GB62="","",IF(ISNUMBER(SEARCH(":",GB62)),MID(GB62,FIND(":",GB62)+2,FIND("(",GB62)-FIND(":",GB62)-3),LEFT(GB62,FIND("(",GB62)-2)))</f>
        <v/>
      </c>
      <c r="FV62" s="106" t="str">
        <f>IF(GB62="","",MID(GB62,FIND("(",GB62)+1,4))</f>
        <v/>
      </c>
      <c r="FW62" s="107" t="str">
        <f>IF(ISNUMBER(SEARCH("*female*",GB62)),"female",IF(ISNUMBER(SEARCH("*male*",GB62)),"male",""))</f>
        <v/>
      </c>
      <c r="FX62" s="108" t="str">
        <f>IF(GB62="","",IF(ISERROR(MID(GB62,FIND("male,",GB62)+6,(FIND(")",GB62)-(FIND("male,",GB62)+6))))=TRUE,"missing/error",MID(GB62,FIND("male,",GB62)+6,(FIND(")",GB62)-(FIND("male,",GB62)+6)))))</f>
        <v/>
      </c>
      <c r="FY62" s="109" t="str">
        <f>IF(FU62="","",(MID(FU62,(SEARCH("^^",SUBSTITUTE(FU62," ","^^",LEN(FU62)-LEN(SUBSTITUTE(FU62," ","")))))+1,99)&amp;"_"&amp;LEFT(FU62,FIND(" ",FU62)-1)&amp;"_"&amp;FV62))</f>
        <v/>
      </c>
      <c r="GA62" s="101"/>
      <c r="GB62" s="101"/>
      <c r="GC62" s="102" t="str">
        <f>IF(GG62="","",GC$3)</f>
        <v/>
      </c>
      <c r="GD62" s="103" t="str">
        <f>IF(GG62="","",GC$1)</f>
        <v/>
      </c>
      <c r="GE62" s="104" t="str">
        <f>IF(GG62="","",GC$2)</f>
        <v/>
      </c>
      <c r="GF62" s="104" t="str">
        <f>IF(GG62="","",GC$3)</f>
        <v/>
      </c>
      <c r="GG62" s="105" t="str">
        <f>IF(GN62="","",IF(ISNUMBER(SEARCH(":",GN62)),MID(GN62,FIND(":",GN62)+2,FIND("(",GN62)-FIND(":",GN62)-3),LEFT(GN62,FIND("(",GN62)-2)))</f>
        <v/>
      </c>
      <c r="GH62" s="106" t="str">
        <f>IF(GN62="","",MID(GN62,FIND("(",GN62)+1,4))</f>
        <v/>
      </c>
      <c r="GI62" s="107" t="str">
        <f>IF(ISNUMBER(SEARCH("*female*",GN62)),"female",IF(ISNUMBER(SEARCH("*male*",GN62)),"male",""))</f>
        <v/>
      </c>
      <c r="GJ62" s="108" t="str">
        <f>IF(GN62="","",IF(ISERROR(MID(GN62,FIND("male,",GN62)+6,(FIND(")",GN62)-(FIND("male,",GN62)+6))))=TRUE,"missing/error",MID(GN62,FIND("male,",GN62)+6,(FIND(")",GN62)-(FIND("male,",GN62)+6)))))</f>
        <v/>
      </c>
      <c r="GK62" s="109" t="str">
        <f>IF(GG62="","",(MID(GG62,(SEARCH("^^",SUBSTITUTE(GG62," ","^^",LEN(GG62)-LEN(SUBSTITUTE(GG62," ","")))))+1,99)&amp;"_"&amp;LEFT(GG62,FIND(" ",GG62)-1)&amp;"_"&amp;GH62))</f>
        <v/>
      </c>
      <c r="GM62" s="101"/>
      <c r="GN62" s="101"/>
      <c r="GO62" s="102" t="str">
        <f>IF(GS62="","",GO$3)</f>
        <v/>
      </c>
      <c r="GP62" s="103" t="str">
        <f>IF(GS62="","",GO$1)</f>
        <v/>
      </c>
      <c r="GQ62" s="104" t="str">
        <f>IF(GS62="","",GO$2)</f>
        <v/>
      </c>
      <c r="GR62" s="104" t="str">
        <f>IF(GS62="","",GO$3)</f>
        <v/>
      </c>
      <c r="GS62" s="105" t="str">
        <f>IF(GZ62="","",IF(ISNUMBER(SEARCH(":",GZ62)),MID(GZ62,FIND(":",GZ62)+2,FIND("(",GZ62)-FIND(":",GZ62)-3),LEFT(GZ62,FIND("(",GZ62)-2)))</f>
        <v/>
      </c>
      <c r="GT62" s="106" t="str">
        <f>IF(GZ62="","",MID(GZ62,FIND("(",GZ62)+1,4))</f>
        <v/>
      </c>
      <c r="GU62" s="107" t="str">
        <f>IF(ISNUMBER(SEARCH("*female*",GZ62)),"female",IF(ISNUMBER(SEARCH("*male*",GZ62)),"male",""))</f>
        <v/>
      </c>
      <c r="GV62" s="108" t="str">
        <f>IF(GZ62="","",IF(ISERROR(MID(GZ62,FIND("male,",GZ62)+6,(FIND(")",GZ62)-(FIND("male,",GZ62)+6))))=TRUE,"missing/error",MID(GZ62,FIND("male,",GZ62)+6,(FIND(")",GZ62)-(FIND("male,",GZ62)+6)))))</f>
        <v/>
      </c>
      <c r="GW62" s="109" t="str">
        <f>IF(GS62="","",(MID(GS62,(SEARCH("^^",SUBSTITUTE(GS62," ","^^",LEN(GS62)-LEN(SUBSTITUTE(GS62," ","")))))+1,99)&amp;"_"&amp;LEFT(GS62,FIND(" ",GS62)-1)&amp;"_"&amp;GT62))</f>
        <v/>
      </c>
      <c r="GY62" s="101"/>
      <c r="GZ62" s="101"/>
      <c r="HA62" s="102" t="str">
        <f>IF(HE62="","",HA$3)</f>
        <v/>
      </c>
      <c r="HB62" s="103" t="str">
        <f>IF(HE62="","",HA$1)</f>
        <v/>
      </c>
      <c r="HC62" s="104" t="str">
        <f>IF(HE62="","",HA$2)</f>
        <v/>
      </c>
      <c r="HD62" s="104" t="str">
        <f>IF(HE62="","",HA$3)</f>
        <v/>
      </c>
      <c r="HE62" s="105" t="str">
        <f>IF(HL62="","",IF(ISNUMBER(SEARCH(":",HL62)),MID(HL62,FIND(":",HL62)+2,FIND("(",HL62)-FIND(":",HL62)-3),LEFT(HL62,FIND("(",HL62)-2)))</f>
        <v/>
      </c>
      <c r="HF62" s="106" t="str">
        <f>IF(HL62="","",MID(HL62,FIND("(",HL62)+1,4))</f>
        <v/>
      </c>
      <c r="HG62" s="107" t="str">
        <f>IF(ISNUMBER(SEARCH("*female*",HL62)),"female",IF(ISNUMBER(SEARCH("*male*",HL62)),"male",""))</f>
        <v/>
      </c>
      <c r="HH62" s="108" t="str">
        <f>IF(HL62="","",IF(ISERROR(MID(HL62,FIND("male,",HL62)+6,(FIND(")",HL62)-(FIND("male,",HL62)+6))))=TRUE,"missing/error",MID(HL62,FIND("male,",HL62)+6,(FIND(")",HL62)-(FIND("male,",HL62)+6)))))</f>
        <v/>
      </c>
      <c r="HI62" s="109" t="str">
        <f>IF(HE62="","",(MID(HE62,(SEARCH("^^",SUBSTITUTE(HE62," ","^^",LEN(HE62)-LEN(SUBSTITUTE(HE62," ","")))))+1,99)&amp;"_"&amp;LEFT(HE62,FIND(" ",HE62)-1)&amp;"_"&amp;HF62))</f>
        <v/>
      </c>
      <c r="HK62" s="101"/>
      <c r="HL62" s="101" t="s">
        <v>292</v>
      </c>
      <c r="HM62" s="102" t="str">
        <f>IF(HQ62="","",HM$3)</f>
        <v/>
      </c>
      <c r="HN62" s="103" t="str">
        <f>IF(HQ62="","",HM$1)</f>
        <v/>
      </c>
      <c r="HO62" s="104" t="str">
        <f>IF(HQ62="","",HM$2)</f>
        <v/>
      </c>
      <c r="HP62" s="104" t="str">
        <f>IF(HQ62="","",HM$3)</f>
        <v/>
      </c>
      <c r="HQ62" s="105" t="str">
        <f>IF(HX62="","",IF(ISNUMBER(SEARCH(":",HX62)),MID(HX62,FIND(":",HX62)+2,FIND("(",HX62)-FIND(":",HX62)-3),LEFT(HX62,FIND("(",HX62)-2)))</f>
        <v/>
      </c>
      <c r="HR62" s="106" t="str">
        <f>IF(HX62="","",MID(HX62,FIND("(",HX62)+1,4))</f>
        <v/>
      </c>
      <c r="HS62" s="107" t="str">
        <f>IF(ISNUMBER(SEARCH("*female*",HX62)),"female",IF(ISNUMBER(SEARCH("*male*",HX62)),"male",""))</f>
        <v/>
      </c>
      <c r="HT62" s="108" t="str">
        <f>IF(HX62="","",IF(ISERROR(MID(HX62,FIND("male,",HX62)+6,(FIND(")",HX62)-(FIND("male,",HX62)+6))))=TRUE,"missing/error",MID(HX62,FIND("male,",HX62)+6,(FIND(")",HX62)-(FIND("male,",HX62)+6)))))</f>
        <v/>
      </c>
      <c r="HU62" s="109" t="str">
        <f>IF(HQ62="","",(MID(HQ62,(SEARCH("^^",SUBSTITUTE(HQ62," ","^^",LEN(HQ62)-LEN(SUBSTITUTE(HQ62," ","")))))+1,99)&amp;"_"&amp;LEFT(HQ62,FIND(" ",HQ62)-1)&amp;"_"&amp;HR62))</f>
        <v/>
      </c>
      <c r="HW62" s="101"/>
      <c r="HX62" s="101"/>
      <c r="HY62" s="102" t="str">
        <f>IF(IC62="","",HY$3)</f>
        <v/>
      </c>
      <c r="HZ62" s="103" t="str">
        <f>IF(IC62="","",HY$1)</f>
        <v/>
      </c>
      <c r="IA62" s="104" t="str">
        <f>IF(IC62="","",HY$2)</f>
        <v/>
      </c>
      <c r="IB62" s="104" t="str">
        <f>IF(IC62="","",HY$3)</f>
        <v/>
      </c>
      <c r="IC62" s="105" t="str">
        <f>IF(IJ62="","",IF(ISNUMBER(SEARCH(":",IJ62)),MID(IJ62,FIND(":",IJ62)+2,FIND("(",IJ62)-FIND(":",IJ62)-3),LEFT(IJ62,FIND("(",IJ62)-2)))</f>
        <v/>
      </c>
      <c r="ID62" s="106" t="str">
        <f>IF(IJ62="","",MID(IJ62,FIND("(",IJ62)+1,4))</f>
        <v/>
      </c>
      <c r="IE62" s="107" t="str">
        <f>IF(ISNUMBER(SEARCH("*female*",IJ62)),"female",IF(ISNUMBER(SEARCH("*male*",IJ62)),"male",""))</f>
        <v/>
      </c>
      <c r="IF62" s="108" t="str">
        <f>IF(IJ62="","",IF(ISERROR(MID(IJ62,FIND("male,",IJ62)+6,(FIND(")",IJ62)-(FIND("male,",IJ62)+6))))=TRUE,"missing/error",MID(IJ62,FIND("male,",IJ62)+6,(FIND(")",IJ62)-(FIND("male,",IJ62)+6)))))</f>
        <v/>
      </c>
      <c r="IG62" s="109" t="str">
        <f>IF(IC62="","",(MID(IC62,(SEARCH("^^",SUBSTITUTE(IC62," ","^^",LEN(IC62)-LEN(SUBSTITUTE(IC62," ","")))))+1,99)&amp;"_"&amp;LEFT(IC62,FIND(" ",IC62)-1)&amp;"_"&amp;ID62))</f>
        <v/>
      </c>
      <c r="II62" s="101"/>
      <c r="IJ62" s="101"/>
      <c r="IK62" s="102" t="str">
        <f>IF(IO62="","",IK$3)</f>
        <v/>
      </c>
      <c r="IL62" s="103" t="str">
        <f>IF(IO62="","",IK$1)</f>
        <v/>
      </c>
      <c r="IM62" s="104" t="str">
        <f>IF(IO62="","",IK$2)</f>
        <v/>
      </c>
      <c r="IN62" s="104" t="str">
        <f>IF(IO62="","",IK$3)</f>
        <v/>
      </c>
      <c r="IO62" s="105" t="str">
        <f>IF(IV62="","",IF(ISNUMBER(SEARCH(":",IV62)),MID(IV62,FIND(":",IV62)+2,FIND("(",IV62)-FIND(":",IV62)-3),LEFT(IV62,FIND("(",IV62)-2)))</f>
        <v/>
      </c>
      <c r="IP62" s="106" t="str">
        <f>IF(IV62="","",MID(IV62,FIND("(",IV62)+1,4))</f>
        <v/>
      </c>
      <c r="IQ62" s="107" t="str">
        <f>IF(ISNUMBER(SEARCH("*female*",IV62)),"female",IF(ISNUMBER(SEARCH("*male*",IV62)),"male",""))</f>
        <v/>
      </c>
      <c r="IR62" s="108" t="str">
        <f>IF(IV62="","",IF(ISERROR(MID(IV62,FIND("male,",IV62)+6,(FIND(")",IV62)-(FIND("male,",IV62)+6))))=TRUE,"missing/error",MID(IV62,FIND("male,",IV62)+6,(FIND(")",IV62)-(FIND("male,",IV62)+6)))))</f>
        <v/>
      </c>
      <c r="IS62" s="109" t="str">
        <f>IF(IO62="","",(MID(IO62,(SEARCH("^^",SUBSTITUTE(IO62," ","^^",LEN(IO62)-LEN(SUBSTITUTE(IO62," ","")))))+1,99)&amp;"_"&amp;LEFT(IO62,FIND(" ",IO62)-1)&amp;"_"&amp;IP62))</f>
        <v/>
      </c>
      <c r="IU62" s="101"/>
      <c r="IV62" s="101"/>
      <c r="IW62" s="102" t="str">
        <f>IF(JA62="","",IW$3)</f>
        <v/>
      </c>
      <c r="IX62" s="103" t="str">
        <f>IF(JA62="","",IW$1)</f>
        <v/>
      </c>
      <c r="IY62" s="104" t="str">
        <f>IF(JA62="","",IW$2)</f>
        <v/>
      </c>
      <c r="IZ62" s="104" t="str">
        <f>IF(JA62="","",IW$3)</f>
        <v/>
      </c>
      <c r="JA62" s="105" t="str">
        <f>IF(JH62="","",IF(ISNUMBER(SEARCH(":",JH62)),MID(JH62,FIND(":",JH62)+2,FIND("(",JH62)-FIND(":",JH62)-3),LEFT(JH62,FIND("(",JH62)-2)))</f>
        <v/>
      </c>
      <c r="JB62" s="106" t="str">
        <f>IF(JH62="","",MID(JH62,FIND("(",JH62)+1,4))</f>
        <v/>
      </c>
      <c r="JC62" s="107" t="str">
        <f>IF(ISNUMBER(SEARCH("*female*",JH62)),"female",IF(ISNUMBER(SEARCH("*male*",JH62)),"male",""))</f>
        <v/>
      </c>
      <c r="JD62" s="108" t="str">
        <f>IF(JH62="","",IF(ISERROR(MID(JH62,FIND("male,",JH62)+6,(FIND(")",JH62)-(FIND("male,",JH62)+6))))=TRUE,"missing/error",MID(JH62,FIND("male,",JH62)+6,(FIND(")",JH62)-(FIND("male,",JH62)+6)))))</f>
        <v/>
      </c>
      <c r="JE62" s="109" t="str">
        <f>IF(JA62="","",(MID(JA62,(SEARCH("^^",SUBSTITUTE(JA62," ","^^",LEN(JA62)-LEN(SUBSTITUTE(JA62," ","")))))+1,99)&amp;"_"&amp;LEFT(JA62,FIND(" ",JA62)-1)&amp;"_"&amp;JB62))</f>
        <v/>
      </c>
      <c r="JG62" s="101"/>
      <c r="JH62" s="101"/>
      <c r="JI62" s="102" t="str">
        <f>IF(JM62="","",JI$3)</f>
        <v/>
      </c>
      <c r="JJ62" s="103" t="str">
        <f>IF(JM62="","",JI$1)</f>
        <v/>
      </c>
      <c r="JK62" s="104" t="str">
        <f>IF(JM62="","",JI$2)</f>
        <v/>
      </c>
      <c r="JL62" s="104" t="str">
        <f>IF(JM62="","",JI$3)</f>
        <v/>
      </c>
      <c r="JM62" s="105" t="str">
        <f>IF(JT62="","",IF(ISNUMBER(SEARCH(":",JT62)),MID(JT62,FIND(":",JT62)+2,FIND("(",JT62)-FIND(":",JT62)-3),LEFT(JT62,FIND("(",JT62)-2)))</f>
        <v/>
      </c>
      <c r="JN62" s="106" t="str">
        <f>IF(JT62="","",MID(JT62,FIND("(",JT62)+1,4))</f>
        <v/>
      </c>
      <c r="JO62" s="107" t="str">
        <f>IF(ISNUMBER(SEARCH("*female*",JT62)),"female",IF(ISNUMBER(SEARCH("*male*",JT62)),"male",""))</f>
        <v/>
      </c>
      <c r="JP62" s="108" t="str">
        <f>IF(JT62="","",IF(ISERROR(MID(JT62,FIND("male,",JT62)+6,(FIND(")",JT62)-(FIND("male,",JT62)+6))))=TRUE,"missing/error",MID(JT62,FIND("male,",JT62)+6,(FIND(")",JT62)-(FIND("male,",JT62)+6)))))</f>
        <v/>
      </c>
      <c r="JQ62" s="109" t="str">
        <f>IF(JM62="","",(MID(JM62,(SEARCH("^^",SUBSTITUTE(JM62," ","^^",LEN(JM62)-LEN(SUBSTITUTE(JM62," ","")))))+1,99)&amp;"_"&amp;LEFT(JM62,FIND(" ",JM62)-1)&amp;"_"&amp;JN62))</f>
        <v/>
      </c>
      <c r="JS62" s="101"/>
      <c r="JT62" s="101"/>
      <c r="JU62" s="102" t="str">
        <f>IF(JY62="","",JU$3)</f>
        <v/>
      </c>
      <c r="JV62" s="103" t="str">
        <f>IF(JY62="","",JU$1)</f>
        <v/>
      </c>
      <c r="JW62" s="104" t="str">
        <f>IF(JY62="","",JU$2)</f>
        <v/>
      </c>
      <c r="JX62" s="104" t="str">
        <f>IF(JY62="","",JU$3)</f>
        <v/>
      </c>
      <c r="JY62" s="105" t="str">
        <f>IF(KF62="","",IF(ISNUMBER(SEARCH(":",KF62)),MID(KF62,FIND(":",KF62)+2,FIND("(",KF62)-FIND(":",KF62)-3),LEFT(KF62,FIND("(",KF62)-2)))</f>
        <v/>
      </c>
      <c r="JZ62" s="106" t="str">
        <f>IF(KF62="","",MID(KF62,FIND("(",KF62)+1,4))</f>
        <v/>
      </c>
      <c r="KA62" s="107" t="str">
        <f>IF(ISNUMBER(SEARCH("*female*",KF62)),"female",IF(ISNUMBER(SEARCH("*male*",KF62)),"male",""))</f>
        <v/>
      </c>
      <c r="KB62" s="108" t="str">
        <f>IF(KF62="","",IF(ISERROR(MID(KF62,FIND("male,",KF62)+6,(FIND(")",KF62)-(FIND("male,",KF62)+6))))=TRUE,"missing/error",MID(KF62,FIND("male,",KF62)+6,(FIND(")",KF62)-(FIND("male,",KF62)+6)))))</f>
        <v/>
      </c>
      <c r="KC62" s="109" t="str">
        <f>IF(JY62="","",(MID(JY62,(SEARCH("^^",SUBSTITUTE(JY62," ","^^",LEN(JY62)-LEN(SUBSTITUTE(JY62," ","")))))+1,99)&amp;"_"&amp;LEFT(JY62,FIND(" ",JY62)-1)&amp;"_"&amp;JZ62))</f>
        <v/>
      </c>
      <c r="KE62" s="101"/>
      <c r="KF62" s="101"/>
    </row>
    <row r="63" spans="1:292" ht="13.5" customHeight="1">
      <c r="A63" s="20"/>
      <c r="B63" s="101" t="s">
        <v>636</v>
      </c>
      <c r="C63" s="2" t="s">
        <v>637</v>
      </c>
      <c r="D63" s="154"/>
      <c r="E63" s="102" t="s">
        <v>292</v>
      </c>
      <c r="F63" s="103" t="s">
        <v>292</v>
      </c>
      <c r="G63" s="104"/>
      <c r="H63" s="104" t="s">
        <v>292</v>
      </c>
      <c r="I63" s="105"/>
      <c r="J63" s="106"/>
      <c r="K63" s="107"/>
      <c r="L63" s="108"/>
      <c r="M63" s="109" t="s">
        <v>292</v>
      </c>
      <c r="O63" s="101"/>
      <c r="P63" s="154"/>
      <c r="Q63" s="102" t="s">
        <v>292</v>
      </c>
      <c r="R63" s="103" t="s">
        <v>292</v>
      </c>
      <c r="S63" s="104"/>
      <c r="T63" s="104" t="s">
        <v>292</v>
      </c>
      <c r="U63" s="105"/>
      <c r="V63" s="106"/>
      <c r="W63" s="107"/>
      <c r="X63" s="108"/>
      <c r="Y63" s="109" t="s">
        <v>292</v>
      </c>
      <c r="AA63" s="101"/>
      <c r="AB63" s="101"/>
      <c r="AC63" s="102" t="s">
        <v>292</v>
      </c>
      <c r="AD63" s="103" t="s">
        <v>292</v>
      </c>
      <c r="AE63" s="104"/>
      <c r="AF63" s="104" t="s">
        <v>292</v>
      </c>
      <c r="AG63" s="105"/>
      <c r="AH63" s="106"/>
      <c r="AI63" s="107"/>
      <c r="AJ63" s="108"/>
      <c r="AK63" s="109" t="s">
        <v>292</v>
      </c>
      <c r="AM63" s="101"/>
      <c r="AN63" s="101"/>
      <c r="AO63" s="102" t="s">
        <v>292</v>
      </c>
      <c r="AP63" s="103" t="s">
        <v>292</v>
      </c>
      <c r="AQ63" s="104"/>
      <c r="AR63" s="104" t="s">
        <v>292</v>
      </c>
      <c r="AS63" s="105"/>
      <c r="AT63" s="106"/>
      <c r="AU63" s="107"/>
      <c r="AV63" s="108"/>
      <c r="AW63" s="109" t="s">
        <v>292</v>
      </c>
      <c r="AY63" s="101"/>
      <c r="AZ63" s="101"/>
      <c r="BA63" s="102" t="s">
        <v>292</v>
      </c>
      <c r="BB63" s="103" t="s">
        <v>292</v>
      </c>
      <c r="BC63" s="104"/>
      <c r="BD63" s="104" t="s">
        <v>292</v>
      </c>
      <c r="BE63" s="105"/>
      <c r="BF63" s="106"/>
      <c r="BG63" s="107"/>
      <c r="BH63" s="108"/>
      <c r="BI63" s="109" t="s">
        <v>292</v>
      </c>
      <c r="BK63" s="101"/>
      <c r="BL63" s="101"/>
      <c r="BM63" s="102" t="s">
        <v>292</v>
      </c>
      <c r="BN63" s="103" t="s">
        <v>292</v>
      </c>
      <c r="BO63" s="104"/>
      <c r="BP63" s="104" t="s">
        <v>292</v>
      </c>
      <c r="BQ63" s="105"/>
      <c r="BR63" s="106"/>
      <c r="BS63" s="107"/>
      <c r="BT63" s="108"/>
      <c r="BU63" s="109" t="s">
        <v>292</v>
      </c>
      <c r="BW63" s="101"/>
      <c r="BX63" s="101"/>
      <c r="BY63" s="102" t="s">
        <v>292</v>
      </c>
      <c r="BZ63" s="103" t="s">
        <v>292</v>
      </c>
      <c r="CA63" s="104"/>
      <c r="CB63" s="104" t="s">
        <v>292</v>
      </c>
      <c r="CC63" s="105"/>
      <c r="CD63" s="106"/>
      <c r="CE63" s="107"/>
      <c r="CF63" s="108"/>
      <c r="CG63" s="109" t="s">
        <v>292</v>
      </c>
      <c r="CI63" s="101"/>
      <c r="CJ63" s="101"/>
      <c r="CK63" s="102" t="s">
        <v>292</v>
      </c>
      <c r="CL63" s="103" t="s">
        <v>292</v>
      </c>
      <c r="CM63" s="104" t="s">
        <v>292</v>
      </c>
      <c r="CN63" s="104" t="s">
        <v>292</v>
      </c>
      <c r="CO63" s="105" t="s">
        <v>292</v>
      </c>
      <c r="CP63" s="106" t="s">
        <v>292</v>
      </c>
      <c r="CQ63" s="107" t="s">
        <v>292</v>
      </c>
      <c r="CR63" s="108" t="s">
        <v>292</v>
      </c>
      <c r="CS63" s="109" t="s">
        <v>292</v>
      </c>
      <c r="CT63" s="2" t="s">
        <v>292</v>
      </c>
      <c r="CU63" s="101"/>
      <c r="CV63" s="101"/>
      <c r="CW63" s="102" t="s">
        <v>292</v>
      </c>
      <c r="CX63" s="103" t="s">
        <v>292</v>
      </c>
      <c r="CY63" s="104" t="s">
        <v>292</v>
      </c>
      <c r="CZ63" s="104" t="s">
        <v>292</v>
      </c>
      <c r="DA63" s="105" t="s">
        <v>292</v>
      </c>
      <c r="DB63" s="106" t="s">
        <v>292</v>
      </c>
      <c r="DC63" s="107" t="s">
        <v>292</v>
      </c>
      <c r="DD63" s="108" t="s">
        <v>292</v>
      </c>
      <c r="DE63" s="109" t="s">
        <v>292</v>
      </c>
      <c r="DF63" s="2" t="s">
        <v>292</v>
      </c>
      <c r="DG63" s="101"/>
      <c r="DH63" s="101"/>
      <c r="DI63" s="102" t="str">
        <f>IF(DM63="","",DI$3)</f>
        <v/>
      </c>
      <c r="DJ63" s="103" t="str">
        <f>IF(DM63="","",DI$1)</f>
        <v/>
      </c>
      <c r="DK63" s="104" t="str">
        <f>IF(DM63="","",DI$2)</f>
        <v/>
      </c>
      <c r="DL63" s="104" t="str">
        <f>IF(DM63="","",DI$3)</f>
        <v/>
      </c>
      <c r="DM63" s="105" t="str">
        <f>IF(DT63="","",IF(ISNUMBER(SEARCH(":",DT63)),MID(DT63,FIND(":",DT63)+2,FIND("(",DT63)-FIND(":",DT63)-3),LEFT(DT63,FIND("(",DT63)-2)))</f>
        <v/>
      </c>
      <c r="DN63" s="106" t="str">
        <f>IF(DT63="","",MID(DT63,FIND("(",DT63)+1,4))</f>
        <v/>
      </c>
      <c r="DO63" s="107" t="str">
        <f>IF(ISNUMBER(SEARCH("*female*",DT63)),"female",IF(ISNUMBER(SEARCH("*male*",DT63)),"male",""))</f>
        <v/>
      </c>
      <c r="DP63" s="108" t="str">
        <f>IF(DT63="","",IF(ISERROR(MID(DT63,FIND("male,",DT63)+6,(FIND(")",DT63)-(FIND("male,",DT63)+6))))=TRUE,"missing/error",MID(DT63,FIND("male,",DT63)+6,(FIND(")",DT63)-(FIND("male,",DT63)+6)))))</f>
        <v/>
      </c>
      <c r="DQ63" s="109" t="str">
        <f>IF(DM63="","",(MID(DM63,(SEARCH("^^",SUBSTITUTE(DM63," ","^^",LEN(DM63)-LEN(SUBSTITUTE(DM63," ","")))))+1,99)&amp;"_"&amp;LEFT(DM63,FIND(" ",DM63)-1)&amp;"_"&amp;DN63))</f>
        <v/>
      </c>
      <c r="DS63" s="101"/>
      <c r="DT63" s="101"/>
      <c r="DU63" s="102" t="str">
        <f>IF(DY63="","",DU$3)</f>
        <v/>
      </c>
      <c r="DV63" s="103" t="str">
        <f>IF(DY63="","",DU$1)</f>
        <v/>
      </c>
      <c r="DW63" s="104" t="str">
        <f>IF(DY63="","",DU$2)</f>
        <v/>
      </c>
      <c r="DX63" s="104" t="str">
        <f>IF(DY63="","",DU$3)</f>
        <v/>
      </c>
      <c r="DY63" s="105" t="str">
        <f>IF(EF63="","",IF(ISNUMBER(SEARCH(":",EF63)),MID(EF63,FIND(":",EF63)+2,FIND("(",EF63)-FIND(":",EF63)-3),LEFT(EF63,FIND("(",EF63)-2)))</f>
        <v/>
      </c>
      <c r="DZ63" s="106" t="str">
        <f>IF(EF63="","",MID(EF63,FIND("(",EF63)+1,4))</f>
        <v/>
      </c>
      <c r="EA63" s="107" t="str">
        <f>IF(ISNUMBER(SEARCH("*female*",EF63)),"female",IF(ISNUMBER(SEARCH("*male*",EF63)),"male",""))</f>
        <v/>
      </c>
      <c r="EB63" s="108" t="str">
        <f>IF(EF63="","",IF(ISERROR(MID(EF63,FIND("male,",EF63)+6,(FIND(")",EF63)-(FIND("male,",EF63)+6))))=TRUE,"missing/error",MID(EF63,FIND("male,",EF63)+6,(FIND(")",EF63)-(FIND("male,",EF63)+6)))))</f>
        <v/>
      </c>
      <c r="EC63" s="109" t="str">
        <f>IF(DY63="","",(MID(DY63,(SEARCH("^^",SUBSTITUTE(DY63," ","^^",LEN(DY63)-LEN(SUBSTITUTE(DY63," ","")))))+1,99)&amp;"_"&amp;LEFT(DY63,FIND(" ",DY63)-1)&amp;"_"&amp;DZ63))</f>
        <v/>
      </c>
      <c r="EE63" s="101"/>
      <c r="EF63" s="101"/>
      <c r="EG63" s="102" t="str">
        <f>IF(EK63="","",EG$3)</f>
        <v/>
      </c>
      <c r="EH63" s="103" t="str">
        <f>IF(EK63="","",EG$1)</f>
        <v/>
      </c>
      <c r="EI63" s="104" t="str">
        <f>IF(EK63="","",EG$2)</f>
        <v/>
      </c>
      <c r="EJ63" s="104" t="str">
        <f>IF(EK63="","",EG$3)</f>
        <v/>
      </c>
      <c r="EK63" s="105" t="str">
        <f>IF(ER63="","",IF(ISNUMBER(SEARCH(":",ER63)),MID(ER63,FIND(":",ER63)+2,FIND("(",ER63)-FIND(":",ER63)-3),LEFT(ER63,FIND("(",ER63)-2)))</f>
        <v/>
      </c>
      <c r="EL63" s="106" t="str">
        <f>IF(ER63="","",MID(ER63,FIND("(",ER63)+1,4))</f>
        <v/>
      </c>
      <c r="EM63" s="107" t="str">
        <f>IF(ISNUMBER(SEARCH("*female*",ER63)),"female",IF(ISNUMBER(SEARCH("*male*",ER63)),"male",""))</f>
        <v/>
      </c>
      <c r="EN63" s="108" t="str">
        <f>IF(ER63="","",IF(ISERROR(MID(ER63,FIND("male,",ER63)+6,(FIND(")",ER63)-(FIND("male,",ER63)+6))))=TRUE,"missing/error",MID(ER63,FIND("male,",ER63)+6,(FIND(")",ER63)-(FIND("male,",ER63)+6)))))</f>
        <v/>
      </c>
      <c r="EO63" s="109" t="str">
        <f>IF(EK63="","",(MID(EK63,(SEARCH("^^",SUBSTITUTE(EK63," ","^^",LEN(EK63)-LEN(SUBSTITUTE(EK63," ","")))))+1,99)&amp;"_"&amp;LEFT(EK63,FIND(" ",EK63)-1)&amp;"_"&amp;EL63))</f>
        <v/>
      </c>
      <c r="EQ63" s="101"/>
      <c r="ER63" s="101"/>
      <c r="ES63" s="102" t="str">
        <f>IF(EW63="","",ES$3)</f>
        <v/>
      </c>
      <c r="ET63" s="103" t="str">
        <f>IF(EW63="","",ES$1)</f>
        <v/>
      </c>
      <c r="EU63" s="104" t="str">
        <f>IF(EW63="","",ES$2)</f>
        <v/>
      </c>
      <c r="EV63" s="104" t="str">
        <f>IF(EW63="","",ES$3)</f>
        <v/>
      </c>
      <c r="EW63" s="105" t="str">
        <f>IF(FD63="","",IF(ISNUMBER(SEARCH(":",FD63)),MID(FD63,FIND(":",FD63)+2,FIND("(",FD63)-FIND(":",FD63)-3),LEFT(FD63,FIND("(",FD63)-2)))</f>
        <v/>
      </c>
      <c r="EX63" s="106" t="str">
        <f>IF(FD63="","",MID(FD63,FIND("(",FD63)+1,4))</f>
        <v/>
      </c>
      <c r="EY63" s="107" t="str">
        <f>IF(ISNUMBER(SEARCH("*female*",FD63)),"female",IF(ISNUMBER(SEARCH("*male*",FD63)),"male",""))</f>
        <v/>
      </c>
      <c r="EZ63" s="108" t="str">
        <f>IF(FD63="","",IF(ISERROR(MID(FD63,FIND("male,",FD63)+6,(FIND(")",FD63)-(FIND("male,",FD63)+6))))=TRUE,"missing/error",MID(FD63,FIND("male,",FD63)+6,(FIND(")",FD63)-(FIND("male,",FD63)+6)))))</f>
        <v/>
      </c>
      <c r="FA63" s="109" t="str">
        <f>IF(EW63="","",(MID(EW63,(SEARCH("^^",SUBSTITUTE(EW63," ","^^",LEN(EW63)-LEN(SUBSTITUTE(EW63," ","")))))+1,99)&amp;"_"&amp;LEFT(EW63,FIND(" ",EW63)-1)&amp;"_"&amp;EX63))</f>
        <v/>
      </c>
      <c r="FC63" s="101"/>
      <c r="FD63" s="101"/>
      <c r="FE63" s="102" t="str">
        <f>IF(FI63="","",FE$3)</f>
        <v/>
      </c>
      <c r="FF63" s="103" t="str">
        <f>IF(FI63="","",FE$1)</f>
        <v/>
      </c>
      <c r="FG63" s="104" t="str">
        <f>IF(FI63="","",FE$2)</f>
        <v/>
      </c>
      <c r="FH63" s="104" t="str">
        <f>IF(FI63="","",FE$3)</f>
        <v/>
      </c>
      <c r="FI63" s="105" t="str">
        <f>IF(FP63="","",IF(ISNUMBER(SEARCH(":",FP63)),MID(FP63,FIND(":",FP63)+2,FIND("(",FP63)-FIND(":",FP63)-3),LEFT(FP63,FIND("(",FP63)-2)))</f>
        <v/>
      </c>
      <c r="FJ63" s="106" t="str">
        <f>IF(FP63="","",MID(FP63,FIND("(",FP63)+1,4))</f>
        <v/>
      </c>
      <c r="FK63" s="107" t="str">
        <f>IF(ISNUMBER(SEARCH("*female*",FP63)),"female",IF(ISNUMBER(SEARCH("*male*",FP63)),"male",""))</f>
        <v/>
      </c>
      <c r="FL63" s="108" t="str">
        <f>IF(FP63="","",IF(ISERROR(MID(FP63,FIND("male,",FP63)+6,(FIND(")",FP63)-(FIND("male,",FP63)+6))))=TRUE,"missing/error",MID(FP63,FIND("male,",FP63)+6,(FIND(")",FP63)-(FIND("male,",FP63)+6)))))</f>
        <v/>
      </c>
      <c r="FM63" s="109" t="str">
        <f>IF(FI63="","",(MID(FI63,(SEARCH("^^",SUBSTITUTE(FI63," ","^^",LEN(FI63)-LEN(SUBSTITUTE(FI63," ","")))))+1,99)&amp;"_"&amp;LEFT(FI63,FIND(" ",FI63)-1)&amp;"_"&amp;FJ63))</f>
        <v/>
      </c>
      <c r="FO63" s="101"/>
      <c r="FP63" s="101"/>
      <c r="FQ63" s="102" t="str">
        <f>IF(FU63="","",#REF!)</f>
        <v/>
      </c>
      <c r="FR63" s="103" t="str">
        <f>IF(FU63="","",FQ$1)</f>
        <v/>
      </c>
      <c r="FS63" s="104" t="str">
        <f>IF(FU63="","",FQ$2)</f>
        <v/>
      </c>
      <c r="FT63" s="104" t="str">
        <f>IF(FU63="","",FQ$3)</f>
        <v/>
      </c>
      <c r="FU63" s="105" t="str">
        <f>IF(GB63="","",IF(ISNUMBER(SEARCH(":",GB63)),MID(GB63,FIND(":",GB63)+2,FIND("(",GB63)-FIND(":",GB63)-3),LEFT(GB63,FIND("(",GB63)-2)))</f>
        <v/>
      </c>
      <c r="FV63" s="106" t="str">
        <f>IF(GB63="","",MID(GB63,FIND("(",GB63)+1,4))</f>
        <v/>
      </c>
      <c r="FW63" s="107" t="str">
        <f>IF(ISNUMBER(SEARCH("*female*",GB63)),"female",IF(ISNUMBER(SEARCH("*male*",GB63)),"male",""))</f>
        <v/>
      </c>
      <c r="FX63" s="108" t="str">
        <f>IF(GB63="","",IF(ISERROR(MID(GB63,FIND("male,",GB63)+6,(FIND(")",GB63)-(FIND("male,",GB63)+6))))=TRUE,"missing/error",MID(GB63,FIND("male,",GB63)+6,(FIND(")",GB63)-(FIND("male,",GB63)+6)))))</f>
        <v/>
      </c>
      <c r="FY63" s="109" t="str">
        <f>IF(FU63="","",(MID(FU63,(SEARCH("^^",SUBSTITUTE(FU63," ","^^",LEN(FU63)-LEN(SUBSTITUTE(FU63," ","")))))+1,99)&amp;"_"&amp;LEFT(FU63,FIND(" ",FU63)-1)&amp;"_"&amp;FV63))</f>
        <v/>
      </c>
      <c r="GA63" s="101"/>
      <c r="GB63" s="101"/>
      <c r="GC63" s="102" t="str">
        <f>IF(GG63="","",GC$3)</f>
        <v/>
      </c>
      <c r="GD63" s="103" t="str">
        <f>IF(GG63="","",GC$1)</f>
        <v/>
      </c>
      <c r="GE63" s="104" t="str">
        <f>IF(GG63="","",GC$2)</f>
        <v/>
      </c>
      <c r="GF63" s="104" t="str">
        <f>IF(GG63="","",GC$3)</f>
        <v/>
      </c>
      <c r="GG63" s="105" t="str">
        <f>IF(GN63="","",IF(ISNUMBER(SEARCH(":",GN63)),MID(GN63,FIND(":",GN63)+2,FIND("(",GN63)-FIND(":",GN63)-3),LEFT(GN63,FIND("(",GN63)-2)))</f>
        <v/>
      </c>
      <c r="GH63" s="106" t="str">
        <f>IF(GN63="","",MID(GN63,FIND("(",GN63)+1,4))</f>
        <v/>
      </c>
      <c r="GI63" s="107" t="str">
        <f>IF(ISNUMBER(SEARCH("*female*",GN63)),"female",IF(ISNUMBER(SEARCH("*male*",GN63)),"male",""))</f>
        <v/>
      </c>
      <c r="GJ63" s="108" t="str">
        <f>IF(GN63="","",IF(ISERROR(MID(GN63,FIND("male,",GN63)+6,(FIND(")",GN63)-(FIND("male,",GN63)+6))))=TRUE,"missing/error",MID(GN63,FIND("male,",GN63)+6,(FIND(")",GN63)-(FIND("male,",GN63)+6)))))</f>
        <v/>
      </c>
      <c r="GK63" s="109" t="str">
        <f>IF(GG63="","",(MID(GG63,(SEARCH("^^",SUBSTITUTE(GG63," ","^^",LEN(GG63)-LEN(SUBSTITUTE(GG63," ","")))))+1,99)&amp;"_"&amp;LEFT(GG63,FIND(" ",GG63)-1)&amp;"_"&amp;GH63))</f>
        <v/>
      </c>
      <c r="GM63" s="101"/>
      <c r="GN63" s="101"/>
      <c r="GO63" s="102" t="str">
        <f>IF(GS63="","",GO$3)</f>
        <v/>
      </c>
      <c r="GP63" s="103" t="str">
        <f>IF(GS63="","",GO$1)</f>
        <v/>
      </c>
      <c r="GQ63" s="104" t="str">
        <f>IF(GS63="","",GO$2)</f>
        <v/>
      </c>
      <c r="GR63" s="104" t="str">
        <f>IF(GS63="","",GO$3)</f>
        <v/>
      </c>
      <c r="GS63" s="105" t="str">
        <f>IF(GZ63="","",IF(ISNUMBER(SEARCH(":",GZ63)),MID(GZ63,FIND(":",GZ63)+2,FIND("(",GZ63)-FIND(":",GZ63)-3),LEFT(GZ63,FIND("(",GZ63)-2)))</f>
        <v/>
      </c>
      <c r="GT63" s="106" t="str">
        <f>IF(GZ63="","",MID(GZ63,FIND("(",GZ63)+1,4))</f>
        <v/>
      </c>
      <c r="GU63" s="107" t="str">
        <f>IF(ISNUMBER(SEARCH("*female*",GZ63)),"female",IF(ISNUMBER(SEARCH("*male*",GZ63)),"male",""))</f>
        <v/>
      </c>
      <c r="GV63" s="108" t="str">
        <f>IF(GZ63="","",IF(ISERROR(MID(GZ63,FIND("male,",GZ63)+6,(FIND(")",GZ63)-(FIND("male,",GZ63)+6))))=TRUE,"missing/error",MID(GZ63,FIND("male,",GZ63)+6,(FIND(")",GZ63)-(FIND("male,",GZ63)+6)))))</f>
        <v/>
      </c>
      <c r="GW63" s="109" t="str">
        <f>IF(GS63="","",(MID(GS63,(SEARCH("^^",SUBSTITUTE(GS63," ","^^",LEN(GS63)-LEN(SUBSTITUTE(GS63," ","")))))+1,99)&amp;"_"&amp;LEFT(GS63,FIND(" ",GS63)-1)&amp;"_"&amp;GT63))</f>
        <v/>
      </c>
      <c r="GY63" s="101"/>
      <c r="GZ63" s="101"/>
      <c r="HA63" s="102" t="str">
        <f>IF(HE63="","",HA$3)</f>
        <v/>
      </c>
      <c r="HB63" s="103" t="str">
        <f>IF(HE63="","",HA$1)</f>
        <v/>
      </c>
      <c r="HC63" s="104" t="str">
        <f>IF(HE63="","",HA$2)</f>
        <v/>
      </c>
      <c r="HD63" s="104" t="str">
        <f>IF(HE63="","",HA$3)</f>
        <v/>
      </c>
      <c r="HE63" s="105" t="str">
        <f>IF(HL63="","",IF(ISNUMBER(SEARCH(":",HL63)),MID(HL63,FIND(":",HL63)+2,FIND("(",HL63)-FIND(":",HL63)-3),LEFT(HL63,FIND("(",HL63)-2)))</f>
        <v/>
      </c>
      <c r="HF63" s="106" t="str">
        <f>IF(HL63="","",MID(HL63,FIND("(",HL63)+1,4))</f>
        <v/>
      </c>
      <c r="HG63" s="107" t="str">
        <f>IF(ISNUMBER(SEARCH("*female*",HL63)),"female",IF(ISNUMBER(SEARCH("*male*",HL63)),"male",""))</f>
        <v/>
      </c>
      <c r="HH63" s="108" t="str">
        <f>IF(HL63="","",IF(ISERROR(MID(HL63,FIND("male,",HL63)+6,(FIND(")",HL63)-(FIND("male,",HL63)+6))))=TRUE,"missing/error",MID(HL63,FIND("male,",HL63)+6,(FIND(")",HL63)-(FIND("male,",HL63)+6)))))</f>
        <v/>
      </c>
      <c r="HI63" s="109" t="str">
        <f>IF(HE63="","",(MID(HE63,(SEARCH("^^",SUBSTITUTE(HE63," ","^^",LEN(HE63)-LEN(SUBSTITUTE(HE63," ","")))))+1,99)&amp;"_"&amp;LEFT(HE63,FIND(" ",HE63)-1)&amp;"_"&amp;HF63))</f>
        <v/>
      </c>
      <c r="HK63" s="101"/>
      <c r="HL63" s="101" t="s">
        <v>292</v>
      </c>
      <c r="HM63" s="102" t="str">
        <f>IF(HQ63="","",HM$3)</f>
        <v/>
      </c>
      <c r="HN63" s="103" t="str">
        <f>IF(HQ63="","",HM$1)</f>
        <v/>
      </c>
      <c r="HO63" s="104" t="str">
        <f>IF(HQ63="","",HM$2)</f>
        <v/>
      </c>
      <c r="HP63" s="104" t="str">
        <f>IF(HQ63="","",HM$3)</f>
        <v/>
      </c>
      <c r="HQ63" s="105" t="str">
        <f>IF(HX63="","",IF(ISNUMBER(SEARCH(":",HX63)),MID(HX63,FIND(":",HX63)+2,FIND("(",HX63)-FIND(":",HX63)-3),LEFT(HX63,FIND("(",HX63)-2)))</f>
        <v/>
      </c>
      <c r="HR63" s="106" t="str">
        <f>IF(HX63="","",MID(HX63,FIND("(",HX63)+1,4))</f>
        <v/>
      </c>
      <c r="HS63" s="107" t="str">
        <f>IF(ISNUMBER(SEARCH("*female*",HX63)),"female",IF(ISNUMBER(SEARCH("*male*",HX63)),"male",""))</f>
        <v/>
      </c>
      <c r="HT63" s="108" t="str">
        <f>IF(HX63="","",IF(ISERROR(MID(HX63,FIND("male,",HX63)+6,(FIND(")",HX63)-(FIND("male,",HX63)+6))))=TRUE,"missing/error",MID(HX63,FIND("male,",HX63)+6,(FIND(")",HX63)-(FIND("male,",HX63)+6)))))</f>
        <v/>
      </c>
      <c r="HU63" s="109" t="str">
        <f>IF(HQ63="","",(MID(HQ63,(SEARCH("^^",SUBSTITUTE(HQ63," ","^^",LEN(HQ63)-LEN(SUBSTITUTE(HQ63," ","")))))+1,99)&amp;"_"&amp;LEFT(HQ63,FIND(" ",HQ63)-1)&amp;"_"&amp;HR63))</f>
        <v/>
      </c>
      <c r="HW63" s="101"/>
      <c r="HX63" s="101"/>
      <c r="HY63" s="102" t="str">
        <f>IF(IC63="","",HY$3)</f>
        <v/>
      </c>
      <c r="HZ63" s="103" t="str">
        <f>IF(IC63="","",HY$1)</f>
        <v/>
      </c>
      <c r="IA63" s="104" t="str">
        <f>IF(IC63="","",HY$2)</f>
        <v/>
      </c>
      <c r="IB63" s="104" t="str">
        <f>IF(IC63="","",HY$3)</f>
        <v/>
      </c>
      <c r="IC63" s="105" t="str">
        <f>IF(IJ63="","",IF(ISNUMBER(SEARCH(":",IJ63)),MID(IJ63,FIND(":",IJ63)+2,FIND("(",IJ63)-FIND(":",IJ63)-3),LEFT(IJ63,FIND("(",IJ63)-2)))</f>
        <v/>
      </c>
      <c r="ID63" s="106" t="str">
        <f>IF(IJ63="","",MID(IJ63,FIND("(",IJ63)+1,4))</f>
        <v/>
      </c>
      <c r="IE63" s="107" t="str">
        <f>IF(ISNUMBER(SEARCH("*female*",IJ63)),"female",IF(ISNUMBER(SEARCH("*male*",IJ63)),"male",""))</f>
        <v/>
      </c>
      <c r="IF63" s="108" t="str">
        <f>IF(IJ63="","",IF(ISERROR(MID(IJ63,FIND("male,",IJ63)+6,(FIND(")",IJ63)-(FIND("male,",IJ63)+6))))=TRUE,"missing/error",MID(IJ63,FIND("male,",IJ63)+6,(FIND(")",IJ63)-(FIND("male,",IJ63)+6)))))</f>
        <v/>
      </c>
      <c r="IG63" s="109" t="str">
        <f>IF(IC63="","",(MID(IC63,(SEARCH("^^",SUBSTITUTE(IC63," ","^^",LEN(IC63)-LEN(SUBSTITUTE(IC63," ","")))))+1,99)&amp;"_"&amp;LEFT(IC63,FIND(" ",IC63)-1)&amp;"_"&amp;ID63))</f>
        <v/>
      </c>
      <c r="II63" s="101"/>
      <c r="IJ63" s="101"/>
      <c r="IK63" s="102" t="str">
        <f>IF(IO63="","",IK$3)</f>
        <v/>
      </c>
      <c r="IL63" s="103" t="str">
        <f>IF(IO63="","",IK$1)</f>
        <v/>
      </c>
      <c r="IM63" s="104" t="str">
        <f>IF(IO63="","",IK$2)</f>
        <v/>
      </c>
      <c r="IN63" s="104" t="str">
        <f>IF(IO63="","",IK$3)</f>
        <v/>
      </c>
      <c r="IO63" s="105" t="str">
        <f>IF(IV63="","",IF(ISNUMBER(SEARCH(":",IV63)),MID(IV63,FIND(":",IV63)+2,FIND("(",IV63)-FIND(":",IV63)-3),LEFT(IV63,FIND("(",IV63)-2)))</f>
        <v/>
      </c>
      <c r="IP63" s="106" t="str">
        <f>IF(IV63="","",MID(IV63,FIND("(",IV63)+1,4))</f>
        <v/>
      </c>
      <c r="IQ63" s="107" t="str">
        <f>IF(ISNUMBER(SEARCH("*female*",IV63)),"female",IF(ISNUMBER(SEARCH("*male*",IV63)),"male",""))</f>
        <v/>
      </c>
      <c r="IR63" s="108" t="str">
        <f>IF(IV63="","",IF(ISERROR(MID(IV63,FIND("male,",IV63)+6,(FIND(")",IV63)-(FIND("male,",IV63)+6))))=TRUE,"missing/error",MID(IV63,FIND("male,",IV63)+6,(FIND(")",IV63)-(FIND("male,",IV63)+6)))))</f>
        <v/>
      </c>
      <c r="IS63" s="109" t="str">
        <f>IF(IO63="","",(MID(IO63,(SEARCH("^^",SUBSTITUTE(IO63," ","^^",LEN(IO63)-LEN(SUBSTITUTE(IO63," ","")))))+1,99)&amp;"_"&amp;LEFT(IO63,FIND(" ",IO63)-1)&amp;"_"&amp;IP63))</f>
        <v/>
      </c>
      <c r="IU63" s="101"/>
      <c r="IV63" s="101"/>
      <c r="IW63" s="102" t="str">
        <f>IF(JA63="","",IW$3)</f>
        <v/>
      </c>
      <c r="IX63" s="103" t="str">
        <f>IF(JA63="","",IW$1)</f>
        <v/>
      </c>
      <c r="IY63" s="104" t="str">
        <f>IF(JA63="","",IW$2)</f>
        <v/>
      </c>
      <c r="IZ63" s="104" t="str">
        <f>IF(JA63="","",IW$3)</f>
        <v/>
      </c>
      <c r="JA63" s="105" t="str">
        <f>IF(JH63="","",IF(ISNUMBER(SEARCH(":",JH63)),MID(JH63,FIND(":",JH63)+2,FIND("(",JH63)-FIND(":",JH63)-3),LEFT(JH63,FIND("(",JH63)-2)))</f>
        <v/>
      </c>
      <c r="JB63" s="106" t="str">
        <f>IF(JH63="","",MID(JH63,FIND("(",JH63)+1,4))</f>
        <v/>
      </c>
      <c r="JC63" s="107" t="str">
        <f>IF(ISNUMBER(SEARCH("*female*",JH63)),"female",IF(ISNUMBER(SEARCH("*male*",JH63)),"male",""))</f>
        <v/>
      </c>
      <c r="JD63" s="108" t="str">
        <f>IF(JH63="","",IF(ISERROR(MID(JH63,FIND("male,",JH63)+6,(FIND(")",JH63)-(FIND("male,",JH63)+6))))=TRUE,"missing/error",MID(JH63,FIND("male,",JH63)+6,(FIND(")",JH63)-(FIND("male,",JH63)+6)))))</f>
        <v/>
      </c>
      <c r="JE63" s="109" t="str">
        <f>IF(JA63="","",(MID(JA63,(SEARCH("^^",SUBSTITUTE(JA63," ","^^",LEN(JA63)-LEN(SUBSTITUTE(JA63," ","")))))+1,99)&amp;"_"&amp;LEFT(JA63,FIND(" ",JA63)-1)&amp;"_"&amp;JB63))</f>
        <v/>
      </c>
      <c r="JG63" s="101"/>
      <c r="JH63" s="101"/>
      <c r="JI63" s="102" t="str">
        <f>IF(JM63="","",JI$3)</f>
        <v/>
      </c>
      <c r="JJ63" s="103" t="str">
        <f>IF(JM63="","",JI$1)</f>
        <v/>
      </c>
      <c r="JK63" s="104" t="str">
        <f>IF(JM63="","",JI$2)</f>
        <v/>
      </c>
      <c r="JL63" s="104" t="str">
        <f>IF(JM63="","",JI$3)</f>
        <v/>
      </c>
      <c r="JM63" s="105" t="str">
        <f>IF(JT63="","",IF(ISNUMBER(SEARCH(":",JT63)),MID(JT63,FIND(":",JT63)+2,FIND("(",JT63)-FIND(":",JT63)-3),LEFT(JT63,FIND("(",JT63)-2)))</f>
        <v/>
      </c>
      <c r="JN63" s="106" t="str">
        <f>IF(JT63="","",MID(JT63,FIND("(",JT63)+1,4))</f>
        <v/>
      </c>
      <c r="JO63" s="107" t="str">
        <f>IF(ISNUMBER(SEARCH("*female*",JT63)),"female",IF(ISNUMBER(SEARCH("*male*",JT63)),"male",""))</f>
        <v/>
      </c>
      <c r="JP63" s="108" t="str">
        <f>IF(JT63="","",IF(ISERROR(MID(JT63,FIND("male,",JT63)+6,(FIND(")",JT63)-(FIND("male,",JT63)+6))))=TRUE,"missing/error",MID(JT63,FIND("male,",JT63)+6,(FIND(")",JT63)-(FIND("male,",JT63)+6)))))</f>
        <v/>
      </c>
      <c r="JQ63" s="109" t="str">
        <f>IF(JM63="","",(MID(JM63,(SEARCH("^^",SUBSTITUTE(JM63," ","^^",LEN(JM63)-LEN(SUBSTITUTE(JM63," ","")))))+1,99)&amp;"_"&amp;LEFT(JM63,FIND(" ",JM63)-1)&amp;"_"&amp;JN63))</f>
        <v/>
      </c>
      <c r="JS63" s="101"/>
      <c r="JT63" s="101"/>
      <c r="JU63" s="102" t="str">
        <f>IF(JY63="","",JU$3)</f>
        <v/>
      </c>
      <c r="JV63" s="103" t="str">
        <f>IF(JY63="","",JU$1)</f>
        <v/>
      </c>
      <c r="JW63" s="104" t="str">
        <f>IF(JY63="","",JU$2)</f>
        <v/>
      </c>
      <c r="JX63" s="104" t="str">
        <f>IF(JY63="","",JU$3)</f>
        <v/>
      </c>
      <c r="JY63" s="105" t="str">
        <f>IF(KF63="","",IF(ISNUMBER(SEARCH(":",KF63)),MID(KF63,FIND(":",KF63)+2,FIND("(",KF63)-FIND(":",KF63)-3),LEFT(KF63,FIND("(",KF63)-2)))</f>
        <v/>
      </c>
      <c r="JZ63" s="106" t="str">
        <f>IF(KF63="","",MID(KF63,FIND("(",KF63)+1,4))</f>
        <v/>
      </c>
      <c r="KA63" s="107" t="str">
        <f>IF(ISNUMBER(SEARCH("*female*",KF63)),"female",IF(ISNUMBER(SEARCH("*male*",KF63)),"male",""))</f>
        <v/>
      </c>
      <c r="KB63" s="108" t="str">
        <f>IF(KF63="","",IF(ISERROR(MID(KF63,FIND("male,",KF63)+6,(FIND(")",KF63)-(FIND("male,",KF63)+6))))=TRUE,"missing/error",MID(KF63,FIND("male,",KF63)+6,(FIND(")",KF63)-(FIND("male,",KF63)+6)))))</f>
        <v/>
      </c>
      <c r="KC63" s="109" t="str">
        <f>IF(JY63="","",(MID(JY63,(SEARCH("^^",SUBSTITUTE(JY63," ","^^",LEN(JY63)-LEN(SUBSTITUTE(JY63," ","")))))+1,99)&amp;"_"&amp;LEFT(JY63,FIND(" ",JY63)-1)&amp;"_"&amp;JZ63))</f>
        <v/>
      </c>
      <c r="KE63" s="101"/>
      <c r="KF63" s="101"/>
    </row>
    <row r="64" spans="1:292" ht="13.5" customHeight="1">
      <c r="A64" s="20"/>
      <c r="B64" s="101" t="s">
        <v>646</v>
      </c>
      <c r="C64" s="2" t="s">
        <v>647</v>
      </c>
      <c r="D64" s="154"/>
      <c r="E64" s="102"/>
      <c r="F64" s="103"/>
      <c r="G64" s="104"/>
      <c r="H64" s="104"/>
      <c r="I64" s="105"/>
      <c r="J64" s="106"/>
      <c r="K64" s="107"/>
      <c r="L64" s="108"/>
      <c r="M64" s="109"/>
      <c r="O64" s="101"/>
      <c r="P64" s="154"/>
      <c r="Q64" s="102"/>
      <c r="R64" s="103"/>
      <c r="S64" s="104"/>
      <c r="T64" s="104"/>
      <c r="U64" s="105"/>
      <c r="V64" s="106"/>
      <c r="W64" s="107"/>
      <c r="X64" s="108"/>
      <c r="Y64" s="109"/>
      <c r="AA64" s="101"/>
      <c r="AB64" s="101"/>
      <c r="AC64" s="102"/>
      <c r="AD64" s="103"/>
      <c r="AE64" s="104"/>
      <c r="AF64" s="104"/>
      <c r="AG64" s="105"/>
      <c r="AH64" s="106"/>
      <c r="AI64" s="107"/>
      <c r="AJ64" s="108"/>
      <c r="AK64" s="109"/>
      <c r="AM64" s="101"/>
      <c r="AN64" s="101"/>
      <c r="AO64" s="102"/>
      <c r="AP64" s="103"/>
      <c r="AQ64" s="104"/>
      <c r="AR64" s="104"/>
      <c r="AS64" s="105"/>
      <c r="AT64" s="106"/>
      <c r="AU64" s="107"/>
      <c r="AV64" s="108"/>
      <c r="AW64" s="109"/>
      <c r="AY64" s="101"/>
      <c r="AZ64" s="101"/>
      <c r="BA64" s="102"/>
      <c r="BB64" s="103"/>
      <c r="BC64" s="104"/>
      <c r="BD64" s="104"/>
      <c r="BE64" s="105"/>
      <c r="BF64" s="106"/>
      <c r="BG64" s="107"/>
      <c r="BH64" s="108"/>
      <c r="BI64" s="109"/>
      <c r="BK64" s="101"/>
      <c r="BL64" s="101"/>
      <c r="BM64" s="102"/>
      <c r="BN64" s="103"/>
      <c r="BO64" s="104"/>
      <c r="BP64" s="104"/>
      <c r="BQ64" s="105"/>
      <c r="BR64" s="106"/>
      <c r="BS64" s="107"/>
      <c r="BT64" s="108"/>
      <c r="BU64" s="109"/>
      <c r="BW64" s="101"/>
      <c r="BX64" s="101"/>
      <c r="BY64" s="102"/>
      <c r="BZ64" s="103"/>
      <c r="CA64" s="104"/>
      <c r="CB64" s="104"/>
      <c r="CC64" s="105"/>
      <c r="CD64" s="106"/>
      <c r="CE64" s="107"/>
      <c r="CF64" s="108"/>
      <c r="CG64" s="109"/>
      <c r="CI64" s="101"/>
      <c r="CJ64" s="101"/>
      <c r="CK64" s="102">
        <v>41218</v>
      </c>
      <c r="CL64" s="103" t="s">
        <v>435</v>
      </c>
      <c r="CM64" s="104">
        <v>40465</v>
      </c>
      <c r="CN64" s="104">
        <v>41218</v>
      </c>
      <c r="CO64" s="105" t="s">
        <v>648</v>
      </c>
      <c r="CP64" s="106" t="s">
        <v>649</v>
      </c>
      <c r="CQ64" s="107" t="s">
        <v>457</v>
      </c>
      <c r="CR64" s="108" t="s">
        <v>301</v>
      </c>
      <c r="CS64" s="109" t="s">
        <v>650</v>
      </c>
      <c r="CT64" s="2" t="s">
        <v>292</v>
      </c>
      <c r="CU64" s="101"/>
      <c r="CV64" s="101" t="s">
        <v>651</v>
      </c>
      <c r="CW64" s="102">
        <v>41517</v>
      </c>
      <c r="CX64" s="103" t="s">
        <v>436</v>
      </c>
      <c r="CY64" s="104">
        <v>41218</v>
      </c>
      <c r="CZ64" s="104">
        <f>CW$3</f>
        <v>43034</v>
      </c>
      <c r="DA64" s="105" t="str">
        <f>IF(DH64="","",IF(ISNUMBER(SEARCH(":",DH64)),MID(DH64,FIND(":",DH64)+2,FIND("(",DH64)-FIND(":",DH64)-3),LEFT(DH64,FIND("(",DH64)-2)))</f>
        <v>Melanie Schultz van Haegen</v>
      </c>
      <c r="DB64" s="106" t="str">
        <f>IF(DH64="","",MID(DH64,FIND("(",DH64)+1,4))</f>
        <v>1970</v>
      </c>
      <c r="DC64" s="107" t="str">
        <f>IF(ISNUMBER(SEARCH("*female*",DH64)),"female",IF(ISNUMBER(SEARCH("*male*",DH64)),"male",""))</f>
        <v>female</v>
      </c>
      <c r="DD64" s="108" t="s">
        <v>299</v>
      </c>
      <c r="DE64" s="109" t="str">
        <f>IF(DA64="","",(MID(DA64,(SEARCH("^^",SUBSTITUTE(DA64," ","^^",LEN(DA64)-LEN(SUBSTITUTE(DA64," ","")))))+1,99)&amp;"_"&amp;LEFT(DA64,FIND(" ",DA64)-1)&amp;"_"&amp;DB64))</f>
        <v>Haegen_Melanie_1970</v>
      </c>
      <c r="DF64" s="2" t="s">
        <v>292</v>
      </c>
      <c r="DG64" s="101"/>
      <c r="DH64" s="101" t="s">
        <v>651</v>
      </c>
      <c r="DI64" s="102" t="str">
        <f>IF(DM64="","",DI$3)</f>
        <v/>
      </c>
      <c r="DJ64" s="103" t="str">
        <f>IF(DM64="","",DI$1)</f>
        <v/>
      </c>
      <c r="DK64" s="104" t="str">
        <f>IF(DM64="","",DI$2)</f>
        <v/>
      </c>
      <c r="DL64" s="104" t="str">
        <f>IF(DM64="","",DI$3)</f>
        <v/>
      </c>
      <c r="DM64" s="105" t="str">
        <f>IF(DT64="","",IF(ISNUMBER(SEARCH(":",DT64)),MID(DT64,FIND(":",DT64)+2,FIND("(",DT64)-FIND(":",DT64)-3),LEFT(DT64,FIND("(",DT64)-2)))</f>
        <v/>
      </c>
      <c r="DN64" s="106" t="str">
        <f>IF(DT64="","",MID(DT64,FIND("(",DT64)+1,4))</f>
        <v/>
      </c>
      <c r="DO64" s="107" t="str">
        <f>IF(ISNUMBER(SEARCH("*female*",DT64)),"female",IF(ISNUMBER(SEARCH("*male*",DT64)),"male",""))</f>
        <v/>
      </c>
      <c r="DP64" s="108" t="str">
        <f>IF(DT64="","",IF(ISERROR(MID(DT64,FIND("male,",DT64)+6,(FIND(")",DT64)-(FIND("male,",DT64)+6))))=TRUE,"missing/error",MID(DT64,FIND("male,",DT64)+6,(FIND(")",DT64)-(FIND("male,",DT64)+6)))))</f>
        <v/>
      </c>
      <c r="DQ64" s="109" t="str">
        <f>IF(DM64="","",(MID(DM64,(SEARCH("^^",SUBSTITUTE(DM64," ","^^",LEN(DM64)-LEN(SUBSTITUTE(DM64," ","")))))+1,99)&amp;"_"&amp;LEFT(DM64,FIND(" ",DM64)-1)&amp;"_"&amp;DN64))</f>
        <v/>
      </c>
      <c r="DS64" s="101"/>
      <c r="DT64" s="101"/>
      <c r="DU64" s="102" t="str">
        <f>IF(DY64="","",DU$3)</f>
        <v/>
      </c>
      <c r="DV64" s="103" t="str">
        <f>IF(DY64="","",DU$1)</f>
        <v/>
      </c>
      <c r="DW64" s="104" t="str">
        <f>IF(DY64="","",DU$2)</f>
        <v/>
      </c>
      <c r="DX64" s="104" t="str">
        <f>IF(DY64="","",DU$3)</f>
        <v/>
      </c>
      <c r="DY64" s="105" t="str">
        <f>IF(EF64="","",IF(ISNUMBER(SEARCH(":",EF64)),MID(EF64,FIND(":",EF64)+2,FIND("(",EF64)-FIND(":",EF64)-3),LEFT(EF64,FIND("(",EF64)-2)))</f>
        <v/>
      </c>
      <c r="DZ64" s="106" t="str">
        <f>IF(EF64="","",MID(EF64,FIND("(",EF64)+1,4))</f>
        <v/>
      </c>
      <c r="EA64" s="107" t="str">
        <f>IF(ISNUMBER(SEARCH("*female*",EF64)),"female",IF(ISNUMBER(SEARCH("*male*",EF64)),"male",""))</f>
        <v/>
      </c>
      <c r="EB64" s="108" t="str">
        <f>IF(EF64="","",IF(ISERROR(MID(EF64,FIND("male,",EF64)+6,(FIND(")",EF64)-(FIND("male,",EF64)+6))))=TRUE,"missing/error",MID(EF64,FIND("male,",EF64)+6,(FIND(")",EF64)-(FIND("male,",EF64)+6)))))</f>
        <v/>
      </c>
      <c r="EC64" s="109" t="str">
        <f>IF(DY64="","",(MID(DY64,(SEARCH("^^",SUBSTITUTE(DY64," ","^^",LEN(DY64)-LEN(SUBSTITUTE(DY64," ","")))))+1,99)&amp;"_"&amp;LEFT(DY64,FIND(" ",DY64)-1)&amp;"_"&amp;DZ64))</f>
        <v/>
      </c>
      <c r="EE64" s="101"/>
      <c r="EF64" s="101"/>
      <c r="EG64" s="102" t="str">
        <f>IF(EK64="","",EG$3)</f>
        <v/>
      </c>
      <c r="EH64" s="103" t="str">
        <f>IF(EK64="","",EG$1)</f>
        <v/>
      </c>
      <c r="EI64" s="104" t="str">
        <f>IF(EK64="","",EG$2)</f>
        <v/>
      </c>
      <c r="EJ64" s="104" t="str">
        <f>IF(EK64="","",EG$3)</f>
        <v/>
      </c>
      <c r="EK64" s="105" t="str">
        <f>IF(ER64="","",IF(ISNUMBER(SEARCH(":",ER64)),MID(ER64,FIND(":",ER64)+2,FIND("(",ER64)-FIND(":",ER64)-3),LEFT(ER64,FIND("(",ER64)-2)))</f>
        <v/>
      </c>
      <c r="EL64" s="106" t="str">
        <f>IF(ER64="","",MID(ER64,FIND("(",ER64)+1,4))</f>
        <v/>
      </c>
      <c r="EM64" s="107" t="str">
        <f>IF(ISNUMBER(SEARCH("*female*",ER64)),"female",IF(ISNUMBER(SEARCH("*male*",ER64)),"male",""))</f>
        <v/>
      </c>
      <c r="EN64" s="108" t="str">
        <f>IF(ER64="","",IF(ISERROR(MID(ER64,FIND("male,",ER64)+6,(FIND(")",ER64)-(FIND("male,",ER64)+6))))=TRUE,"missing/error",MID(ER64,FIND("male,",ER64)+6,(FIND(")",ER64)-(FIND("male,",ER64)+6)))))</f>
        <v/>
      </c>
      <c r="EO64" s="109" t="str">
        <f>IF(EK64="","",(MID(EK64,(SEARCH("^^",SUBSTITUTE(EK64," ","^^",LEN(EK64)-LEN(SUBSTITUTE(EK64," ","")))))+1,99)&amp;"_"&amp;LEFT(EK64,FIND(" ",EK64)-1)&amp;"_"&amp;EL64))</f>
        <v/>
      </c>
      <c r="EQ64" s="101"/>
      <c r="ER64" s="101"/>
      <c r="ES64" s="102" t="str">
        <f>IF(EW64="","",ES$3)</f>
        <v/>
      </c>
      <c r="ET64" s="103" t="str">
        <f>IF(EW64="","",ES$1)</f>
        <v/>
      </c>
      <c r="EU64" s="104" t="str">
        <f>IF(EW64="","",ES$2)</f>
        <v/>
      </c>
      <c r="EV64" s="104" t="str">
        <f>IF(EW64="","",ES$3)</f>
        <v/>
      </c>
      <c r="EW64" s="105" t="str">
        <f>IF(FD64="","",IF(ISNUMBER(SEARCH(":",FD64)),MID(FD64,FIND(":",FD64)+2,FIND("(",FD64)-FIND(":",FD64)-3),LEFT(FD64,FIND("(",FD64)-2)))</f>
        <v/>
      </c>
      <c r="EX64" s="106" t="str">
        <f>IF(FD64="","",MID(FD64,FIND("(",FD64)+1,4))</f>
        <v/>
      </c>
      <c r="EY64" s="107" t="str">
        <f>IF(ISNUMBER(SEARCH("*female*",FD64)),"female",IF(ISNUMBER(SEARCH("*male*",FD64)),"male",""))</f>
        <v/>
      </c>
      <c r="EZ64" s="108" t="str">
        <f>IF(FD64="","",IF(ISERROR(MID(FD64,FIND("male,",FD64)+6,(FIND(")",FD64)-(FIND("male,",FD64)+6))))=TRUE,"missing/error",MID(FD64,FIND("male,",FD64)+6,(FIND(")",FD64)-(FIND("male,",FD64)+6)))))</f>
        <v/>
      </c>
      <c r="FA64" s="109" t="str">
        <f>IF(EW64="","",(MID(EW64,(SEARCH("^^",SUBSTITUTE(EW64," ","^^",LEN(EW64)-LEN(SUBSTITUTE(EW64," ","")))))+1,99)&amp;"_"&amp;LEFT(EW64,FIND(" ",EW64)-1)&amp;"_"&amp;EX64))</f>
        <v/>
      </c>
      <c r="FC64" s="101"/>
      <c r="FD64" s="101"/>
      <c r="FE64" s="102" t="str">
        <f>IF(FI64="","",FE$3)</f>
        <v/>
      </c>
      <c r="FF64" s="103" t="str">
        <f>IF(FI64="","",FE$1)</f>
        <v/>
      </c>
      <c r="FG64" s="104" t="str">
        <f>IF(FI64="","",FE$2)</f>
        <v/>
      </c>
      <c r="FH64" s="104" t="str">
        <f>IF(FI64="","",FE$3)</f>
        <v/>
      </c>
      <c r="FI64" s="105" t="str">
        <f>IF(FP64="","",IF(ISNUMBER(SEARCH(":",FP64)),MID(FP64,FIND(":",FP64)+2,FIND("(",FP64)-FIND(":",FP64)-3),LEFT(FP64,FIND("(",FP64)-2)))</f>
        <v/>
      </c>
      <c r="FJ64" s="106" t="str">
        <f>IF(FP64="","",MID(FP64,FIND("(",FP64)+1,4))</f>
        <v/>
      </c>
      <c r="FK64" s="107" t="str">
        <f>IF(ISNUMBER(SEARCH("*female*",FP64)),"female",IF(ISNUMBER(SEARCH("*male*",FP64)),"male",""))</f>
        <v/>
      </c>
      <c r="FL64" s="108" t="str">
        <f>IF(FP64="","",IF(ISERROR(MID(FP64,FIND("male,",FP64)+6,(FIND(")",FP64)-(FIND("male,",FP64)+6))))=TRUE,"missing/error",MID(FP64,FIND("male,",FP64)+6,(FIND(")",FP64)-(FIND("male,",FP64)+6)))))</f>
        <v/>
      </c>
      <c r="FM64" s="109" t="str">
        <f>IF(FI64="","",(MID(FI64,(SEARCH("^^",SUBSTITUTE(FI64," ","^^",LEN(FI64)-LEN(SUBSTITUTE(FI64," ","")))))+1,99)&amp;"_"&amp;LEFT(FI64,FIND(" ",FI64)-1)&amp;"_"&amp;FJ64))</f>
        <v/>
      </c>
      <c r="FO64" s="101"/>
      <c r="FP64" s="101"/>
      <c r="FQ64" s="102" t="str">
        <f>IF(FU64="","",#REF!)</f>
        <v/>
      </c>
      <c r="FR64" s="103" t="str">
        <f>IF(FU64="","",FQ$1)</f>
        <v/>
      </c>
      <c r="FS64" s="104" t="str">
        <f>IF(FU64="","",FQ$2)</f>
        <v/>
      </c>
      <c r="FT64" s="104" t="str">
        <f>IF(FU64="","",FQ$3)</f>
        <v/>
      </c>
      <c r="FU64" s="105" t="str">
        <f>IF(GB64="","",IF(ISNUMBER(SEARCH(":",GB64)),MID(GB64,FIND(":",GB64)+2,FIND("(",GB64)-FIND(":",GB64)-3),LEFT(GB64,FIND("(",GB64)-2)))</f>
        <v/>
      </c>
      <c r="FV64" s="106" t="str">
        <f>IF(GB64="","",MID(GB64,FIND("(",GB64)+1,4))</f>
        <v/>
      </c>
      <c r="FW64" s="107" t="str">
        <f>IF(ISNUMBER(SEARCH("*female*",GB64)),"female",IF(ISNUMBER(SEARCH("*male*",GB64)),"male",""))</f>
        <v/>
      </c>
      <c r="FX64" s="108" t="str">
        <f>IF(GB64="","",IF(ISERROR(MID(GB64,FIND("male,",GB64)+6,(FIND(")",GB64)-(FIND("male,",GB64)+6))))=TRUE,"missing/error",MID(GB64,FIND("male,",GB64)+6,(FIND(")",GB64)-(FIND("male,",GB64)+6)))))</f>
        <v/>
      </c>
      <c r="FY64" s="109" t="str">
        <f>IF(FU64="","",(MID(FU64,(SEARCH("^^",SUBSTITUTE(FU64," ","^^",LEN(FU64)-LEN(SUBSTITUTE(FU64," ","")))))+1,99)&amp;"_"&amp;LEFT(FU64,FIND(" ",FU64)-1)&amp;"_"&amp;FV64))</f>
        <v/>
      </c>
      <c r="GA64" s="101"/>
      <c r="GB64" s="101"/>
      <c r="GC64" s="102" t="str">
        <f>IF(GG64="","",GC$3)</f>
        <v/>
      </c>
      <c r="GD64" s="103" t="str">
        <f>IF(GG64="","",GC$1)</f>
        <v/>
      </c>
      <c r="GE64" s="104" t="str">
        <f>IF(GG64="","",GC$2)</f>
        <v/>
      </c>
      <c r="GF64" s="104" t="str">
        <f>IF(GG64="","",GC$3)</f>
        <v/>
      </c>
      <c r="GG64" s="105" t="str">
        <f>IF(GN64="","",IF(ISNUMBER(SEARCH(":",GN64)),MID(GN64,FIND(":",GN64)+2,FIND("(",GN64)-FIND(":",GN64)-3),LEFT(GN64,FIND("(",GN64)-2)))</f>
        <v/>
      </c>
      <c r="GH64" s="106" t="str">
        <f>IF(GN64="","",MID(GN64,FIND("(",GN64)+1,4))</f>
        <v/>
      </c>
      <c r="GI64" s="107" t="str">
        <f>IF(ISNUMBER(SEARCH("*female*",GN64)),"female",IF(ISNUMBER(SEARCH("*male*",GN64)),"male",""))</f>
        <v/>
      </c>
      <c r="GJ64" s="108" t="str">
        <f>IF(GN64="","",IF(ISERROR(MID(GN64,FIND("male,",GN64)+6,(FIND(")",GN64)-(FIND("male,",GN64)+6))))=TRUE,"missing/error",MID(GN64,FIND("male,",GN64)+6,(FIND(")",GN64)-(FIND("male,",GN64)+6)))))</f>
        <v/>
      </c>
      <c r="GK64" s="109" t="str">
        <f>IF(GG64="","",(MID(GG64,(SEARCH("^^",SUBSTITUTE(GG64," ","^^",LEN(GG64)-LEN(SUBSTITUTE(GG64," ","")))))+1,99)&amp;"_"&amp;LEFT(GG64,FIND(" ",GG64)-1)&amp;"_"&amp;GH64))</f>
        <v/>
      </c>
      <c r="GM64" s="101"/>
      <c r="GN64" s="101"/>
      <c r="GO64" s="102" t="str">
        <f>IF(GS64="","",GO$3)</f>
        <v/>
      </c>
      <c r="GP64" s="103" t="str">
        <f>IF(GS64="","",GO$1)</f>
        <v/>
      </c>
      <c r="GQ64" s="104" t="str">
        <f>IF(GS64="","",GO$2)</f>
        <v/>
      </c>
      <c r="GR64" s="104" t="str">
        <f>IF(GS64="","",GO$3)</f>
        <v/>
      </c>
      <c r="GS64" s="105" t="str">
        <f>IF(GZ64="","",IF(ISNUMBER(SEARCH(":",GZ64)),MID(GZ64,FIND(":",GZ64)+2,FIND("(",GZ64)-FIND(":",GZ64)-3),LEFT(GZ64,FIND("(",GZ64)-2)))</f>
        <v/>
      </c>
      <c r="GT64" s="106" t="str">
        <f>IF(GZ64="","",MID(GZ64,FIND("(",GZ64)+1,4))</f>
        <v/>
      </c>
      <c r="GU64" s="107" t="str">
        <f>IF(ISNUMBER(SEARCH("*female*",GZ64)),"female",IF(ISNUMBER(SEARCH("*male*",GZ64)),"male",""))</f>
        <v/>
      </c>
      <c r="GV64" s="108" t="str">
        <f>IF(GZ64="","",IF(ISERROR(MID(GZ64,FIND("male,",GZ64)+6,(FIND(")",GZ64)-(FIND("male,",GZ64)+6))))=TRUE,"missing/error",MID(GZ64,FIND("male,",GZ64)+6,(FIND(")",GZ64)-(FIND("male,",GZ64)+6)))))</f>
        <v/>
      </c>
      <c r="GW64" s="109" t="str">
        <f>IF(GS64="","",(MID(GS64,(SEARCH("^^",SUBSTITUTE(GS64," ","^^",LEN(GS64)-LEN(SUBSTITUTE(GS64," ","")))))+1,99)&amp;"_"&amp;LEFT(GS64,FIND(" ",GS64)-1)&amp;"_"&amp;GT64))</f>
        <v/>
      </c>
      <c r="GY64" s="101"/>
      <c r="GZ64" s="101"/>
      <c r="HA64" s="102" t="str">
        <f>IF(HE64="","",HA$3)</f>
        <v/>
      </c>
      <c r="HB64" s="103" t="str">
        <f>IF(HE64="","",HA$1)</f>
        <v/>
      </c>
      <c r="HC64" s="104" t="str">
        <f>IF(HE64="","",HA$2)</f>
        <v/>
      </c>
      <c r="HD64" s="104" t="str">
        <f>IF(HE64="","",HA$3)</f>
        <v/>
      </c>
      <c r="HE64" s="105" t="str">
        <f>IF(HL64="","",IF(ISNUMBER(SEARCH(":",HL64)),MID(HL64,FIND(":",HL64)+2,FIND("(",HL64)-FIND(":",HL64)-3),LEFT(HL64,FIND("(",HL64)-2)))</f>
        <v/>
      </c>
      <c r="HF64" s="106" t="str">
        <f>IF(HL64="","",MID(HL64,FIND("(",HL64)+1,4))</f>
        <v/>
      </c>
      <c r="HG64" s="107" t="str">
        <f>IF(ISNUMBER(SEARCH("*female*",HL64)),"female",IF(ISNUMBER(SEARCH("*male*",HL64)),"male",""))</f>
        <v/>
      </c>
      <c r="HH64" s="108" t="str">
        <f>IF(HL64="","",IF(ISERROR(MID(HL64,FIND("male,",HL64)+6,(FIND(")",HL64)-(FIND("male,",HL64)+6))))=TRUE,"missing/error",MID(HL64,FIND("male,",HL64)+6,(FIND(")",HL64)-(FIND("male,",HL64)+6)))))</f>
        <v/>
      </c>
      <c r="HI64" s="109" t="str">
        <f>IF(HE64="","",(MID(HE64,(SEARCH("^^",SUBSTITUTE(HE64," ","^^",LEN(HE64)-LEN(SUBSTITUTE(HE64," ","")))))+1,99)&amp;"_"&amp;LEFT(HE64,FIND(" ",HE64)-1)&amp;"_"&amp;HF64))</f>
        <v/>
      </c>
      <c r="HK64" s="101"/>
      <c r="HL64" s="101" t="s">
        <v>292</v>
      </c>
      <c r="HM64" s="102" t="str">
        <f>IF(HQ64="","",HM$3)</f>
        <v/>
      </c>
      <c r="HN64" s="103" t="str">
        <f>IF(HQ64="","",HM$1)</f>
        <v/>
      </c>
      <c r="HO64" s="104" t="str">
        <f>IF(HQ64="","",HM$2)</f>
        <v/>
      </c>
      <c r="HP64" s="104" t="str">
        <f>IF(HQ64="","",HM$3)</f>
        <v/>
      </c>
      <c r="HQ64" s="105" t="str">
        <f>IF(HX64="","",IF(ISNUMBER(SEARCH(":",HX64)),MID(HX64,FIND(":",HX64)+2,FIND("(",HX64)-FIND(":",HX64)-3),LEFT(HX64,FIND("(",HX64)-2)))</f>
        <v/>
      </c>
      <c r="HR64" s="106" t="str">
        <f>IF(HX64="","",MID(HX64,FIND("(",HX64)+1,4))</f>
        <v/>
      </c>
      <c r="HS64" s="107" t="str">
        <f>IF(ISNUMBER(SEARCH("*female*",HX64)),"female",IF(ISNUMBER(SEARCH("*male*",HX64)),"male",""))</f>
        <v/>
      </c>
      <c r="HT64" s="108" t="str">
        <f>IF(HX64="","",IF(ISERROR(MID(HX64,FIND("male,",HX64)+6,(FIND(")",HX64)-(FIND("male,",HX64)+6))))=TRUE,"missing/error",MID(HX64,FIND("male,",HX64)+6,(FIND(")",HX64)-(FIND("male,",HX64)+6)))))</f>
        <v/>
      </c>
      <c r="HU64" s="109" t="str">
        <f>IF(HQ64="","",(MID(HQ64,(SEARCH("^^",SUBSTITUTE(HQ64," ","^^",LEN(HQ64)-LEN(SUBSTITUTE(HQ64," ","")))))+1,99)&amp;"_"&amp;LEFT(HQ64,FIND(" ",HQ64)-1)&amp;"_"&amp;HR64))</f>
        <v/>
      </c>
      <c r="HW64" s="101"/>
      <c r="HX64" s="101"/>
      <c r="HY64" s="102" t="str">
        <f>IF(IC64="","",HY$3)</f>
        <v/>
      </c>
      <c r="HZ64" s="103" t="str">
        <f>IF(IC64="","",HY$1)</f>
        <v/>
      </c>
      <c r="IA64" s="104" t="str">
        <f>IF(IC64="","",HY$2)</f>
        <v/>
      </c>
      <c r="IB64" s="104" t="str">
        <f>IF(IC64="","",HY$3)</f>
        <v/>
      </c>
      <c r="IC64" s="105" t="str">
        <f>IF(IJ64="","",IF(ISNUMBER(SEARCH(":",IJ64)),MID(IJ64,FIND(":",IJ64)+2,FIND("(",IJ64)-FIND(":",IJ64)-3),LEFT(IJ64,FIND("(",IJ64)-2)))</f>
        <v/>
      </c>
      <c r="ID64" s="106" t="str">
        <f>IF(IJ64="","",MID(IJ64,FIND("(",IJ64)+1,4))</f>
        <v/>
      </c>
      <c r="IE64" s="107" t="str">
        <f>IF(ISNUMBER(SEARCH("*female*",IJ64)),"female",IF(ISNUMBER(SEARCH("*male*",IJ64)),"male",""))</f>
        <v/>
      </c>
      <c r="IF64" s="108" t="str">
        <f>IF(IJ64="","",IF(ISERROR(MID(IJ64,FIND("male,",IJ64)+6,(FIND(")",IJ64)-(FIND("male,",IJ64)+6))))=TRUE,"missing/error",MID(IJ64,FIND("male,",IJ64)+6,(FIND(")",IJ64)-(FIND("male,",IJ64)+6)))))</f>
        <v/>
      </c>
      <c r="IG64" s="109" t="str">
        <f>IF(IC64="","",(MID(IC64,(SEARCH("^^",SUBSTITUTE(IC64," ","^^",LEN(IC64)-LEN(SUBSTITUTE(IC64," ","")))))+1,99)&amp;"_"&amp;LEFT(IC64,FIND(" ",IC64)-1)&amp;"_"&amp;ID64))</f>
        <v/>
      </c>
      <c r="II64" s="101"/>
      <c r="IJ64" s="101"/>
      <c r="IK64" s="102" t="str">
        <f>IF(IO64="","",IK$3)</f>
        <v/>
      </c>
      <c r="IL64" s="103" t="str">
        <f>IF(IO64="","",IK$1)</f>
        <v/>
      </c>
      <c r="IM64" s="104" t="str">
        <f>IF(IO64="","",IK$2)</f>
        <v/>
      </c>
      <c r="IN64" s="104" t="str">
        <f>IF(IO64="","",IK$3)</f>
        <v/>
      </c>
      <c r="IO64" s="105" t="str">
        <f>IF(IV64="","",IF(ISNUMBER(SEARCH(":",IV64)),MID(IV64,FIND(":",IV64)+2,FIND("(",IV64)-FIND(":",IV64)-3),LEFT(IV64,FIND("(",IV64)-2)))</f>
        <v/>
      </c>
      <c r="IP64" s="106" t="str">
        <f>IF(IV64="","",MID(IV64,FIND("(",IV64)+1,4))</f>
        <v/>
      </c>
      <c r="IQ64" s="107" t="str">
        <f>IF(ISNUMBER(SEARCH("*female*",IV64)),"female",IF(ISNUMBER(SEARCH("*male*",IV64)),"male",""))</f>
        <v/>
      </c>
      <c r="IR64" s="108" t="str">
        <f>IF(IV64="","",IF(ISERROR(MID(IV64,FIND("male,",IV64)+6,(FIND(")",IV64)-(FIND("male,",IV64)+6))))=TRUE,"missing/error",MID(IV64,FIND("male,",IV64)+6,(FIND(")",IV64)-(FIND("male,",IV64)+6)))))</f>
        <v/>
      </c>
      <c r="IS64" s="109" t="str">
        <f>IF(IO64="","",(MID(IO64,(SEARCH("^^",SUBSTITUTE(IO64," ","^^",LEN(IO64)-LEN(SUBSTITUTE(IO64," ","")))))+1,99)&amp;"_"&amp;LEFT(IO64,FIND(" ",IO64)-1)&amp;"_"&amp;IP64))</f>
        <v/>
      </c>
      <c r="IU64" s="101"/>
      <c r="IV64" s="101"/>
      <c r="IW64" s="102" t="str">
        <f>IF(JA64="","",IW$3)</f>
        <v/>
      </c>
      <c r="IX64" s="103" t="str">
        <f>IF(JA64="","",IW$1)</f>
        <v/>
      </c>
      <c r="IY64" s="104" t="str">
        <f>IF(JA64="","",IW$2)</f>
        <v/>
      </c>
      <c r="IZ64" s="104" t="str">
        <f>IF(JA64="","",IW$3)</f>
        <v/>
      </c>
      <c r="JA64" s="105" t="str">
        <f>IF(JH64="","",IF(ISNUMBER(SEARCH(":",JH64)),MID(JH64,FIND(":",JH64)+2,FIND("(",JH64)-FIND(":",JH64)-3),LEFT(JH64,FIND("(",JH64)-2)))</f>
        <v/>
      </c>
      <c r="JB64" s="106" t="str">
        <f>IF(JH64="","",MID(JH64,FIND("(",JH64)+1,4))</f>
        <v/>
      </c>
      <c r="JC64" s="107" t="str">
        <f>IF(ISNUMBER(SEARCH("*female*",JH64)),"female",IF(ISNUMBER(SEARCH("*male*",JH64)),"male",""))</f>
        <v/>
      </c>
      <c r="JD64" s="108" t="str">
        <f>IF(JH64="","",IF(ISERROR(MID(JH64,FIND("male,",JH64)+6,(FIND(")",JH64)-(FIND("male,",JH64)+6))))=TRUE,"missing/error",MID(JH64,FIND("male,",JH64)+6,(FIND(")",JH64)-(FIND("male,",JH64)+6)))))</f>
        <v/>
      </c>
      <c r="JE64" s="109" t="str">
        <f>IF(JA64="","",(MID(JA64,(SEARCH("^^",SUBSTITUTE(JA64," ","^^",LEN(JA64)-LEN(SUBSTITUTE(JA64," ","")))))+1,99)&amp;"_"&amp;LEFT(JA64,FIND(" ",JA64)-1)&amp;"_"&amp;JB64))</f>
        <v/>
      </c>
      <c r="JG64" s="101"/>
      <c r="JH64" s="101"/>
      <c r="JI64" s="102" t="str">
        <f>IF(JM64="","",JI$3)</f>
        <v/>
      </c>
      <c r="JJ64" s="103" t="str">
        <f>IF(JM64="","",JI$1)</f>
        <v/>
      </c>
      <c r="JK64" s="104" t="str">
        <f>IF(JM64="","",JI$2)</f>
        <v/>
      </c>
      <c r="JL64" s="104" t="str">
        <f>IF(JM64="","",JI$3)</f>
        <v/>
      </c>
      <c r="JM64" s="105" t="str">
        <f>IF(JT64="","",IF(ISNUMBER(SEARCH(":",JT64)),MID(JT64,FIND(":",JT64)+2,FIND("(",JT64)-FIND(":",JT64)-3),LEFT(JT64,FIND("(",JT64)-2)))</f>
        <v/>
      </c>
      <c r="JN64" s="106" t="str">
        <f>IF(JT64="","",MID(JT64,FIND("(",JT64)+1,4))</f>
        <v/>
      </c>
      <c r="JO64" s="107" t="str">
        <f>IF(ISNUMBER(SEARCH("*female*",JT64)),"female",IF(ISNUMBER(SEARCH("*male*",JT64)),"male",""))</f>
        <v/>
      </c>
      <c r="JP64" s="108" t="str">
        <f>IF(JT64="","",IF(ISERROR(MID(JT64,FIND("male,",JT64)+6,(FIND(")",JT64)-(FIND("male,",JT64)+6))))=TRUE,"missing/error",MID(JT64,FIND("male,",JT64)+6,(FIND(")",JT64)-(FIND("male,",JT64)+6)))))</f>
        <v/>
      </c>
      <c r="JQ64" s="109" t="str">
        <f>IF(JM64="","",(MID(JM64,(SEARCH("^^",SUBSTITUTE(JM64," ","^^",LEN(JM64)-LEN(SUBSTITUTE(JM64," ","")))))+1,99)&amp;"_"&amp;LEFT(JM64,FIND(" ",JM64)-1)&amp;"_"&amp;JN64))</f>
        <v/>
      </c>
      <c r="JS64" s="101"/>
      <c r="JT64" s="101"/>
      <c r="JU64" s="102" t="str">
        <f>IF(JY64="","",JU$3)</f>
        <v/>
      </c>
      <c r="JV64" s="103" t="str">
        <f>IF(JY64="","",JU$1)</f>
        <v/>
      </c>
      <c r="JW64" s="104" t="str">
        <f>IF(JY64="","",JU$2)</f>
        <v/>
      </c>
      <c r="JX64" s="104" t="str">
        <f>IF(JY64="","",JU$3)</f>
        <v/>
      </c>
      <c r="JY64" s="105" t="str">
        <f>IF(KF64="","",IF(ISNUMBER(SEARCH(":",KF64)),MID(KF64,FIND(":",KF64)+2,FIND("(",KF64)-FIND(":",KF64)-3),LEFT(KF64,FIND("(",KF64)-2)))</f>
        <v/>
      </c>
      <c r="JZ64" s="106" t="str">
        <f>IF(KF64="","",MID(KF64,FIND("(",KF64)+1,4))</f>
        <v/>
      </c>
      <c r="KA64" s="107" t="str">
        <f>IF(ISNUMBER(SEARCH("*female*",KF64)),"female",IF(ISNUMBER(SEARCH("*male*",KF64)),"male",""))</f>
        <v/>
      </c>
      <c r="KB64" s="108" t="str">
        <f>IF(KF64="","",IF(ISERROR(MID(KF64,FIND("male,",KF64)+6,(FIND(")",KF64)-(FIND("male,",KF64)+6))))=TRUE,"missing/error",MID(KF64,FIND("male,",KF64)+6,(FIND(")",KF64)-(FIND("male,",KF64)+6)))))</f>
        <v/>
      </c>
      <c r="KC64" s="109" t="str">
        <f>IF(JY64="","",(MID(JY64,(SEARCH("^^",SUBSTITUTE(JY64," ","^^",LEN(JY64)-LEN(SUBSTITUTE(JY64," ","")))))+1,99)&amp;"_"&amp;LEFT(JY64,FIND(" ",JY64)-1)&amp;"_"&amp;JZ64))</f>
        <v/>
      </c>
      <c r="KE64" s="101"/>
      <c r="KF64" s="101"/>
    </row>
    <row r="65" spans="1:292" ht="13.5" customHeight="1">
      <c r="A65" s="20"/>
      <c r="B65" s="101" t="s">
        <v>1061</v>
      </c>
      <c r="D65" s="154"/>
      <c r="E65" s="102"/>
      <c r="F65" s="103"/>
      <c r="G65" s="104"/>
      <c r="H65" s="104"/>
      <c r="I65" s="105"/>
      <c r="J65" s="106"/>
      <c r="K65" s="107"/>
      <c r="L65" s="108"/>
      <c r="M65" s="109"/>
      <c r="O65" s="101"/>
      <c r="P65" s="154"/>
      <c r="Q65" s="102"/>
      <c r="R65" s="103"/>
      <c r="S65" s="104"/>
      <c r="T65" s="104"/>
      <c r="U65" s="105"/>
      <c r="V65" s="106"/>
      <c r="W65" s="107"/>
      <c r="X65" s="108"/>
      <c r="Y65" s="109"/>
      <c r="AA65" s="101"/>
      <c r="AB65" s="101"/>
      <c r="AC65" s="102"/>
      <c r="AD65" s="103"/>
      <c r="AE65" s="104"/>
      <c r="AF65" s="104"/>
      <c r="AG65" s="105"/>
      <c r="AH65" s="106"/>
      <c r="AI65" s="107"/>
      <c r="AJ65" s="108"/>
      <c r="AK65" s="109"/>
      <c r="AM65" s="101"/>
      <c r="AN65" s="101"/>
      <c r="AO65" s="102"/>
      <c r="AP65" s="103"/>
      <c r="AQ65" s="104"/>
      <c r="AR65" s="104"/>
      <c r="AS65" s="105"/>
      <c r="AT65" s="106"/>
      <c r="AU65" s="107"/>
      <c r="AV65" s="108"/>
      <c r="AW65" s="109"/>
      <c r="AY65" s="101"/>
      <c r="AZ65" s="101"/>
      <c r="BA65" s="102"/>
      <c r="BB65" s="103"/>
      <c r="BC65" s="104"/>
      <c r="BD65" s="104"/>
      <c r="BE65" s="105"/>
      <c r="BF65" s="106"/>
      <c r="BG65" s="107"/>
      <c r="BH65" s="108"/>
      <c r="BI65" s="109"/>
      <c r="BK65" s="101"/>
      <c r="BL65" s="101"/>
      <c r="BM65" s="102"/>
      <c r="BN65" s="103"/>
      <c r="BO65" s="104"/>
      <c r="BP65" s="104"/>
      <c r="BQ65" s="105"/>
      <c r="BR65" s="106"/>
      <c r="BS65" s="107"/>
      <c r="BT65" s="108"/>
      <c r="BU65" s="109"/>
      <c r="BW65" s="101"/>
      <c r="BX65" s="101"/>
      <c r="BY65" s="102"/>
      <c r="BZ65" s="103"/>
      <c r="CA65" s="104"/>
      <c r="CB65" s="104"/>
      <c r="CC65" s="105"/>
      <c r="CD65" s="106"/>
      <c r="CE65" s="107"/>
      <c r="CF65" s="108"/>
      <c r="CG65" s="109"/>
      <c r="CI65" s="101"/>
      <c r="CJ65" s="101"/>
      <c r="CK65" s="102"/>
      <c r="CL65" s="103"/>
      <c r="CM65" s="104"/>
      <c r="CN65" s="104"/>
      <c r="CO65" s="105"/>
      <c r="CP65" s="106"/>
      <c r="CQ65" s="107"/>
      <c r="CR65" s="108"/>
      <c r="CS65" s="109"/>
      <c r="CU65" s="101"/>
      <c r="CV65" s="101"/>
      <c r="CW65" s="102"/>
      <c r="CX65" s="103"/>
      <c r="CY65" s="104"/>
      <c r="CZ65" s="104"/>
      <c r="DA65" s="105"/>
      <c r="DB65" s="106"/>
      <c r="DC65" s="107"/>
      <c r="DD65" s="108"/>
      <c r="DE65" s="109"/>
      <c r="DG65" s="101"/>
      <c r="DH65" s="101"/>
      <c r="DI65" s="102">
        <f>IF(DM65="","",DI$3)</f>
        <v>44571</v>
      </c>
      <c r="DJ65" s="103" t="str">
        <f>IF(DM65="","",DI$1)</f>
        <v>Rutte III</v>
      </c>
      <c r="DK65" s="104">
        <f>IF(DM65="","",DI$2)</f>
        <v>43034</v>
      </c>
      <c r="DL65" s="104">
        <v>44439</v>
      </c>
      <c r="DM65" s="105" t="str">
        <f>IF(DT65="","",IF(ISNUMBER(SEARCH(":",DT65)),MID(DT65,FIND(":",DT65)+2,FIND("(",DT65)-FIND(":",DT65)-3),LEFT(DT65,FIND("(",DT65)-2)))</f>
        <v>Cora van Nieuwenhuizen</v>
      </c>
      <c r="DN65" s="106" t="str">
        <f>IF(DT65="","",MID(DT65,FIND("(",DT65)+1,4))</f>
        <v>1963</v>
      </c>
      <c r="DO65" s="107" t="str">
        <f>IF(ISNUMBER(SEARCH("*female*",DT65)),"female",IF(ISNUMBER(SEARCH("*male*",DT65)),"male",""))</f>
        <v>female</v>
      </c>
      <c r="DP65" s="108" t="str">
        <f>IF(DT65="","",IF(ISERROR(MID(DT65,FIND("male,",DT65)+6,(FIND(")",DT65)-(FIND("male,",DT65)+6))))=TRUE,"missing/error",MID(DT65,FIND("male,",DT65)+6,(FIND(")",DT65)-(FIND("male,",DT65)+6)))))</f>
        <v>nl_vvd01</v>
      </c>
      <c r="DQ65" s="109" t="str">
        <f>IF(DM65="","",(MID(DM65,(SEARCH("^^",SUBSTITUTE(DM65," ","^^",LEN(DM65)-LEN(SUBSTITUTE(DM65," ","")))))+1,99)&amp;"_"&amp;LEFT(DM65,FIND(" ",DM65)-1)&amp;"_"&amp;DN65))</f>
        <v>Nieuwenhuizen_Cora_1963</v>
      </c>
      <c r="DS65" s="101"/>
      <c r="DT65" s="101" t="s">
        <v>1062</v>
      </c>
      <c r="DU65" s="102">
        <f>IF(DY65="","",DU$3)</f>
        <v>44926</v>
      </c>
      <c r="DV65" s="103" t="str">
        <f>IF(DY65="","",DU$1)</f>
        <v>Rutte IV</v>
      </c>
      <c r="DW65" s="104">
        <f>IF(DY65="","",DU$2)</f>
        <v>44571</v>
      </c>
      <c r="DX65" s="104">
        <f>IF(DY65="","",DU$3)</f>
        <v>44926</v>
      </c>
      <c r="DY65" s="105" t="str">
        <f>IF(EF65="","",IF(ISNUMBER(SEARCH(":",EF65)),MID(EF65,FIND(":",EF65)+2,FIND("(",EF65)-FIND(":",EF65)-3),LEFT(EF65,FIND("(",EF65)-2)))</f>
        <v>Mark Harbers</v>
      </c>
      <c r="DZ65" s="106" t="str">
        <f>IF(EF65="","",MID(EF65,FIND("(",EF65)+1,4))</f>
        <v>1969</v>
      </c>
      <c r="EA65" s="107" t="str">
        <f>IF(ISNUMBER(SEARCH("*female*",EF65)),"female",IF(ISNUMBER(SEARCH("*male*",EF65)),"male",""))</f>
        <v>male</v>
      </c>
      <c r="EB65" s="108" t="str">
        <f>IF(EF65="","",IF(ISERROR(MID(EF65,FIND("male,",EF65)+6,(FIND(")",EF65)-(FIND("male,",EF65)+6))))=TRUE,"missing/error",MID(EF65,FIND("male,",EF65)+6,(FIND(")",EF65)-(FIND("male,",EF65)+6)))))</f>
        <v>nl_vvd01</v>
      </c>
      <c r="EC65" s="109" t="str">
        <f>IF(DY65="","",(MID(DY65,(SEARCH("^^",SUBSTITUTE(DY65," ","^^",LEN(DY65)-LEN(SUBSTITUTE(DY65," ","")))))+1,99)&amp;"_"&amp;LEFT(DY65,FIND(" ",DY65)-1)&amp;"_"&amp;DZ65))</f>
        <v>Harbers_Mark_1969</v>
      </c>
      <c r="EE65" s="101"/>
      <c r="EF65" s="101" t="s">
        <v>1165</v>
      </c>
      <c r="EG65" s="102"/>
      <c r="EH65" s="103"/>
      <c r="EI65" s="104"/>
      <c r="EJ65" s="104"/>
      <c r="EK65" s="105"/>
      <c r="EL65" s="106"/>
      <c r="EM65" s="107"/>
      <c r="EN65" s="108"/>
      <c r="EO65" s="109"/>
      <c r="EQ65" s="101"/>
      <c r="ER65" s="101"/>
      <c r="ES65" s="102"/>
      <c r="ET65" s="103"/>
      <c r="EU65" s="104"/>
      <c r="EV65" s="104"/>
      <c r="EW65" s="105"/>
      <c r="EX65" s="106"/>
      <c r="EY65" s="107"/>
      <c r="EZ65" s="108"/>
      <c r="FA65" s="109"/>
      <c r="FC65" s="101"/>
      <c r="FD65" s="101"/>
      <c r="FE65" s="102"/>
      <c r="FF65" s="103"/>
      <c r="FG65" s="104"/>
      <c r="FH65" s="104"/>
      <c r="FI65" s="105"/>
      <c r="FJ65" s="106"/>
      <c r="FK65" s="107"/>
      <c r="FL65" s="108"/>
      <c r="FM65" s="109"/>
      <c r="FO65" s="101"/>
      <c r="FP65" s="101"/>
      <c r="FQ65" s="102"/>
      <c r="FR65" s="103"/>
      <c r="FS65" s="104"/>
      <c r="FT65" s="104"/>
      <c r="FU65" s="105"/>
      <c r="FV65" s="106"/>
      <c r="FW65" s="107"/>
      <c r="FX65" s="108"/>
      <c r="FY65" s="109"/>
      <c r="GA65" s="101"/>
      <c r="GB65" s="101"/>
      <c r="GC65" s="102"/>
      <c r="GD65" s="103"/>
      <c r="GE65" s="104"/>
      <c r="GF65" s="104"/>
      <c r="GG65" s="105"/>
      <c r="GH65" s="106"/>
      <c r="GI65" s="107"/>
      <c r="GJ65" s="108"/>
      <c r="GK65" s="109"/>
      <c r="GM65" s="101"/>
      <c r="GN65" s="101"/>
      <c r="GO65" s="102"/>
      <c r="GP65" s="103"/>
      <c r="GQ65" s="104"/>
      <c r="GR65" s="104"/>
      <c r="GS65" s="105"/>
      <c r="GT65" s="106"/>
      <c r="GU65" s="107"/>
      <c r="GV65" s="108"/>
      <c r="GW65" s="109"/>
      <c r="GY65" s="101"/>
      <c r="GZ65" s="101"/>
      <c r="HA65" s="102"/>
      <c r="HB65" s="103"/>
      <c r="HC65" s="104"/>
      <c r="HD65" s="104"/>
      <c r="HE65" s="105"/>
      <c r="HF65" s="106"/>
      <c r="HG65" s="107"/>
      <c r="HH65" s="108"/>
      <c r="HI65" s="109"/>
      <c r="HK65" s="101"/>
      <c r="HL65" s="101"/>
      <c r="HM65" s="102"/>
      <c r="HN65" s="103"/>
      <c r="HO65" s="104"/>
      <c r="HP65" s="104"/>
      <c r="HQ65" s="105"/>
      <c r="HR65" s="106"/>
      <c r="HS65" s="107"/>
      <c r="HT65" s="108"/>
      <c r="HU65" s="109"/>
      <c r="HW65" s="101"/>
      <c r="HX65" s="101"/>
      <c r="HY65" s="102"/>
      <c r="HZ65" s="103"/>
      <c r="IA65" s="104"/>
      <c r="IB65" s="104"/>
      <c r="IC65" s="105"/>
      <c r="ID65" s="106"/>
      <c r="IE65" s="107"/>
      <c r="IF65" s="108"/>
      <c r="IG65" s="109"/>
      <c r="II65" s="101"/>
      <c r="IJ65" s="101"/>
      <c r="IK65" s="102"/>
      <c r="IL65" s="103"/>
      <c r="IM65" s="104"/>
      <c r="IN65" s="104"/>
      <c r="IO65" s="105"/>
      <c r="IP65" s="106"/>
      <c r="IQ65" s="107"/>
      <c r="IR65" s="108"/>
      <c r="IS65" s="109"/>
      <c r="IU65" s="101"/>
      <c r="IV65" s="101"/>
      <c r="IW65" s="102"/>
      <c r="IX65" s="103"/>
      <c r="IY65" s="104"/>
      <c r="IZ65" s="104"/>
      <c r="JA65" s="105"/>
      <c r="JB65" s="106"/>
      <c r="JC65" s="107"/>
      <c r="JD65" s="108"/>
      <c r="JE65" s="109"/>
      <c r="JG65" s="101"/>
      <c r="JH65" s="101"/>
      <c r="JI65" s="102"/>
      <c r="JJ65" s="103"/>
      <c r="JK65" s="104"/>
      <c r="JL65" s="104"/>
      <c r="JM65" s="105"/>
      <c r="JN65" s="106"/>
      <c r="JO65" s="107"/>
      <c r="JP65" s="108"/>
      <c r="JQ65" s="109"/>
      <c r="JS65" s="101"/>
      <c r="JT65" s="101"/>
      <c r="JU65" s="102"/>
      <c r="JV65" s="103"/>
      <c r="JW65" s="104"/>
      <c r="JX65" s="104"/>
      <c r="JY65" s="105"/>
      <c r="JZ65" s="106"/>
      <c r="KA65" s="107"/>
      <c r="KB65" s="108"/>
      <c r="KC65" s="109"/>
      <c r="KE65" s="101"/>
      <c r="KF65" s="101"/>
    </row>
    <row r="66" spans="1:292" ht="13.5" customHeight="1">
      <c r="A66" s="20"/>
      <c r="B66" s="101" t="s">
        <v>1061</v>
      </c>
      <c r="D66" s="154"/>
      <c r="E66" s="102"/>
      <c r="F66" s="103"/>
      <c r="G66" s="104"/>
      <c r="H66" s="104"/>
      <c r="I66" s="105"/>
      <c r="J66" s="106"/>
      <c r="K66" s="107"/>
      <c r="L66" s="108"/>
      <c r="M66" s="109"/>
      <c r="O66" s="101"/>
      <c r="P66" s="154"/>
      <c r="Q66" s="102"/>
      <c r="R66" s="103"/>
      <c r="S66" s="104"/>
      <c r="T66" s="104"/>
      <c r="U66" s="105"/>
      <c r="V66" s="106"/>
      <c r="W66" s="107"/>
      <c r="X66" s="108"/>
      <c r="Y66" s="109"/>
      <c r="AA66" s="101"/>
      <c r="AB66" s="101"/>
      <c r="AC66" s="102"/>
      <c r="AD66" s="103"/>
      <c r="AE66" s="104"/>
      <c r="AF66" s="104"/>
      <c r="AG66" s="105"/>
      <c r="AH66" s="106"/>
      <c r="AI66" s="107"/>
      <c r="AJ66" s="108"/>
      <c r="AK66" s="109"/>
      <c r="AM66" s="101"/>
      <c r="AN66" s="101"/>
      <c r="AO66" s="102"/>
      <c r="AP66" s="103"/>
      <c r="AQ66" s="104"/>
      <c r="AR66" s="104"/>
      <c r="AS66" s="105"/>
      <c r="AT66" s="106"/>
      <c r="AU66" s="107"/>
      <c r="AV66" s="108"/>
      <c r="AW66" s="109"/>
      <c r="AY66" s="101"/>
      <c r="AZ66" s="101"/>
      <c r="BA66" s="102"/>
      <c r="BB66" s="103"/>
      <c r="BC66" s="104"/>
      <c r="BD66" s="104"/>
      <c r="BE66" s="105"/>
      <c r="BF66" s="106"/>
      <c r="BG66" s="107"/>
      <c r="BH66" s="108"/>
      <c r="BI66" s="109"/>
      <c r="BK66" s="101"/>
      <c r="BL66" s="101"/>
      <c r="BM66" s="102"/>
      <c r="BN66" s="103"/>
      <c r="BO66" s="104"/>
      <c r="BP66" s="104"/>
      <c r="BQ66" s="105"/>
      <c r="BR66" s="106"/>
      <c r="BS66" s="107"/>
      <c r="BT66" s="108"/>
      <c r="BU66" s="109"/>
      <c r="BW66" s="101"/>
      <c r="BX66" s="101"/>
      <c r="BY66" s="102"/>
      <c r="BZ66" s="103"/>
      <c r="CA66" s="104"/>
      <c r="CB66" s="104"/>
      <c r="CC66" s="105"/>
      <c r="CD66" s="106"/>
      <c r="CE66" s="107"/>
      <c r="CF66" s="108"/>
      <c r="CG66" s="109"/>
      <c r="CI66" s="101"/>
      <c r="CJ66" s="101"/>
      <c r="CK66" s="102"/>
      <c r="CL66" s="103"/>
      <c r="CM66" s="104"/>
      <c r="CN66" s="104"/>
      <c r="CO66" s="105"/>
      <c r="CP66" s="106"/>
      <c r="CQ66" s="107"/>
      <c r="CR66" s="108"/>
      <c r="CS66" s="109"/>
      <c r="CU66" s="101"/>
      <c r="CV66" s="101"/>
      <c r="CW66" s="102"/>
      <c r="CX66" s="103"/>
      <c r="CY66" s="104"/>
      <c r="CZ66" s="104"/>
      <c r="DA66" s="105"/>
      <c r="DB66" s="106"/>
      <c r="DC66" s="107"/>
      <c r="DD66" s="108"/>
      <c r="DE66" s="109"/>
      <c r="DG66" s="101"/>
      <c r="DH66" s="101"/>
      <c r="DI66" s="102">
        <f>IF(DM66="","",DI$3)</f>
        <v>44571</v>
      </c>
      <c r="DJ66" s="103" t="str">
        <f>IF(DM66="","",DI$1)</f>
        <v>Rutte III</v>
      </c>
      <c r="DK66" s="104">
        <v>44439</v>
      </c>
      <c r="DL66" s="104">
        <f>IF(DM66="","",DI$3)</f>
        <v>44571</v>
      </c>
      <c r="DM66" s="105" t="str">
        <f>IF(DT66="","",IF(ISNUMBER(SEARCH(":",DT66)),MID(DT66,FIND(":",DT66)+2,FIND("(",DT66)-FIND(":",DT66)-3),LEFT(DT66,FIND("(",DT66)-2)))</f>
        <v>Barbara Visser</v>
      </c>
      <c r="DN66" s="106" t="str">
        <f>IF(DT66="","",MID(DT66,FIND("(",DT66)+1,4))</f>
        <v>1977</v>
      </c>
      <c r="DO66" s="107" t="str">
        <f>IF(ISNUMBER(SEARCH("*female*",DT66)),"female",IF(ISNUMBER(SEARCH("*male*",DT66)),"male",""))</f>
        <v>female</v>
      </c>
      <c r="DP66" s="108" t="str">
        <f>IF(DT66="","",IF(ISERROR(MID(DT66,FIND("male,",DT66)+6,(FIND(")",DT66)-(FIND("male,",DT66)+6))))=TRUE,"missing/error",MID(DT66,FIND("male,",DT66)+6,(FIND(")",DT66)-(FIND("male,",DT66)+6)))))</f>
        <v>nl_vvd01</v>
      </c>
      <c r="DQ66" s="109" t="str">
        <f>IF(DM66="","",(MID(DM66,(SEARCH("^^",SUBSTITUTE(DM66," ","^^",LEN(DM66)-LEN(SUBSTITUTE(DM66," ","")))))+1,99)&amp;"_"&amp;LEFT(DM66,FIND(" ",DM66)-1)&amp;"_"&amp;DN66))</f>
        <v>Visser_Barbara_1977</v>
      </c>
      <c r="DS66" s="101"/>
      <c r="DT66" s="101" t="s">
        <v>1099</v>
      </c>
      <c r="DU66" s="102" t="str">
        <f>IF(DY66="","",DU$3)</f>
        <v/>
      </c>
      <c r="DV66" s="103" t="str">
        <f>IF(DY66="","",DU$1)</f>
        <v/>
      </c>
      <c r="DW66" s="104" t="str">
        <f>IF(DY66="","",DU$2)</f>
        <v/>
      </c>
      <c r="DX66" s="104" t="str">
        <f>IF(DY66="","",DU$3)</f>
        <v/>
      </c>
      <c r="DY66" s="105" t="str">
        <f>IF(EF66="","",IF(ISNUMBER(SEARCH(":",EF66)),MID(EF66,FIND(":",EF66)+2,FIND("(",EF66)-FIND(":",EF66)-3),LEFT(EF66,FIND("(",EF66)-2)))</f>
        <v/>
      </c>
      <c r="DZ66" s="106" t="str">
        <f>IF(EF66="","",MID(EF66,FIND("(",EF66)+1,4))</f>
        <v/>
      </c>
      <c r="EA66" s="107" t="str">
        <f>IF(ISNUMBER(SEARCH("*female*",EF66)),"female",IF(ISNUMBER(SEARCH("*male*",EF66)),"male",""))</f>
        <v/>
      </c>
      <c r="EB66" s="108" t="str">
        <f>IF(EF66="","",IF(ISERROR(MID(EF66,FIND("male,",EF66)+6,(FIND(")",EF66)-(FIND("male,",EF66)+6))))=TRUE,"missing/error",MID(EF66,FIND("male,",EF66)+6,(FIND(")",EF66)-(FIND("male,",EF66)+6)))))</f>
        <v/>
      </c>
      <c r="EC66" s="109" t="str">
        <f>IF(DY66="","",(MID(DY66,(SEARCH("^^",SUBSTITUTE(DY66," ","^^",LEN(DY66)-LEN(SUBSTITUTE(DY66," ","")))))+1,99)&amp;"_"&amp;LEFT(DY66,FIND(" ",DY66)-1)&amp;"_"&amp;DZ66))</f>
        <v/>
      </c>
      <c r="EE66" s="101"/>
      <c r="EF66" s="101"/>
      <c r="EG66" s="102"/>
      <c r="EH66" s="103"/>
      <c r="EI66" s="104"/>
      <c r="EJ66" s="104"/>
      <c r="EK66" s="105"/>
      <c r="EL66" s="106"/>
      <c r="EM66" s="107"/>
      <c r="EN66" s="108"/>
      <c r="EO66" s="109"/>
      <c r="EQ66" s="101"/>
      <c r="ER66" s="101"/>
      <c r="ES66" s="102"/>
      <c r="ET66" s="103"/>
      <c r="EU66" s="104"/>
      <c r="EV66" s="104"/>
      <c r="EW66" s="105"/>
      <c r="EX66" s="106"/>
      <c r="EY66" s="107"/>
      <c r="EZ66" s="108"/>
      <c r="FA66" s="109"/>
      <c r="FC66" s="101"/>
      <c r="FD66" s="101"/>
      <c r="FE66" s="102"/>
      <c r="FF66" s="103"/>
      <c r="FG66" s="104"/>
      <c r="FH66" s="104"/>
      <c r="FI66" s="105"/>
      <c r="FJ66" s="106"/>
      <c r="FK66" s="107"/>
      <c r="FL66" s="108"/>
      <c r="FM66" s="109"/>
      <c r="FO66" s="101"/>
      <c r="FP66" s="101"/>
      <c r="FQ66" s="102"/>
      <c r="FR66" s="103"/>
      <c r="FS66" s="104"/>
      <c r="FT66" s="104"/>
      <c r="FU66" s="105"/>
      <c r="FV66" s="106"/>
      <c r="FW66" s="107"/>
      <c r="FX66" s="108"/>
      <c r="FY66" s="109"/>
      <c r="GA66" s="101"/>
      <c r="GB66" s="101"/>
      <c r="GC66" s="102"/>
      <c r="GD66" s="103"/>
      <c r="GE66" s="104"/>
      <c r="GF66" s="104"/>
      <c r="GG66" s="105"/>
      <c r="GH66" s="106"/>
      <c r="GI66" s="107"/>
      <c r="GJ66" s="108"/>
      <c r="GK66" s="109"/>
      <c r="GM66" s="101"/>
      <c r="GN66" s="101"/>
      <c r="GO66" s="102"/>
      <c r="GP66" s="103"/>
      <c r="GQ66" s="104"/>
      <c r="GR66" s="104"/>
      <c r="GS66" s="105"/>
      <c r="GT66" s="106"/>
      <c r="GU66" s="107"/>
      <c r="GV66" s="108"/>
      <c r="GW66" s="109"/>
      <c r="GY66" s="101"/>
      <c r="GZ66" s="101"/>
      <c r="HA66" s="102"/>
      <c r="HB66" s="103"/>
      <c r="HC66" s="104"/>
      <c r="HD66" s="104"/>
      <c r="HE66" s="105"/>
      <c r="HF66" s="106"/>
      <c r="HG66" s="107"/>
      <c r="HH66" s="108"/>
      <c r="HI66" s="109"/>
      <c r="HK66" s="101"/>
      <c r="HL66" s="101"/>
      <c r="HM66" s="102"/>
      <c r="HN66" s="103"/>
      <c r="HO66" s="104"/>
      <c r="HP66" s="104"/>
      <c r="HQ66" s="105"/>
      <c r="HR66" s="106"/>
      <c r="HS66" s="107"/>
      <c r="HT66" s="108"/>
      <c r="HU66" s="109"/>
      <c r="HW66" s="101"/>
      <c r="HX66" s="101"/>
      <c r="HY66" s="102"/>
      <c r="HZ66" s="103"/>
      <c r="IA66" s="104"/>
      <c r="IB66" s="104"/>
      <c r="IC66" s="105"/>
      <c r="ID66" s="106"/>
      <c r="IE66" s="107"/>
      <c r="IF66" s="108"/>
      <c r="IG66" s="109"/>
      <c r="II66" s="101"/>
      <c r="IJ66" s="101"/>
      <c r="IK66" s="102"/>
      <c r="IL66" s="103"/>
      <c r="IM66" s="104"/>
      <c r="IN66" s="104"/>
      <c r="IO66" s="105"/>
      <c r="IP66" s="106"/>
      <c r="IQ66" s="107"/>
      <c r="IR66" s="108"/>
      <c r="IS66" s="109"/>
      <c r="IU66" s="101"/>
      <c r="IV66" s="101"/>
      <c r="IW66" s="102"/>
      <c r="IX66" s="103"/>
      <c r="IY66" s="104"/>
      <c r="IZ66" s="104"/>
      <c r="JA66" s="105"/>
      <c r="JB66" s="106"/>
      <c r="JC66" s="107"/>
      <c r="JD66" s="108"/>
      <c r="JE66" s="109"/>
      <c r="JG66" s="101"/>
      <c r="JH66" s="101"/>
      <c r="JI66" s="102"/>
      <c r="JJ66" s="103"/>
      <c r="JK66" s="104"/>
      <c r="JL66" s="104"/>
      <c r="JM66" s="105"/>
      <c r="JN66" s="106"/>
      <c r="JO66" s="107"/>
      <c r="JP66" s="108"/>
      <c r="JQ66" s="109"/>
      <c r="JS66" s="101"/>
      <c r="JT66" s="101"/>
      <c r="JU66" s="102"/>
      <c r="JV66" s="103"/>
      <c r="JW66" s="104"/>
      <c r="JX66" s="104"/>
      <c r="JY66" s="105"/>
      <c r="JZ66" s="106"/>
      <c r="KA66" s="107"/>
      <c r="KB66" s="108"/>
      <c r="KC66" s="109"/>
      <c r="KE66" s="101"/>
      <c r="KF66" s="101"/>
    </row>
    <row r="67" spans="1:292" ht="13.5" customHeight="1">
      <c r="A67" s="20"/>
      <c r="B67" s="101" t="s">
        <v>676</v>
      </c>
      <c r="C67" s="2" t="s">
        <v>677</v>
      </c>
      <c r="D67" s="154"/>
      <c r="E67" s="102">
        <v>33239</v>
      </c>
      <c r="F67" s="103" t="s">
        <v>421</v>
      </c>
      <c r="G67" s="104">
        <v>32819</v>
      </c>
      <c r="H67" s="104">
        <v>34481</v>
      </c>
      <c r="I67" s="105" t="s">
        <v>678</v>
      </c>
      <c r="J67" s="106">
        <v>1950</v>
      </c>
      <c r="K67" s="107" t="s">
        <v>440</v>
      </c>
      <c r="L67" s="108" t="s">
        <v>297</v>
      </c>
      <c r="M67" s="109" t="s">
        <v>679</v>
      </c>
      <c r="O67" s="101" t="s">
        <v>474</v>
      </c>
      <c r="P67" s="154"/>
      <c r="Q67" s="102">
        <v>34699</v>
      </c>
      <c r="R67" s="103" t="s">
        <v>422</v>
      </c>
      <c r="S67" s="104">
        <v>34568</v>
      </c>
      <c r="T67" s="104">
        <v>36010</v>
      </c>
      <c r="U67" s="105" t="s">
        <v>680</v>
      </c>
      <c r="V67" s="106">
        <v>1948</v>
      </c>
      <c r="W67" s="107" t="s">
        <v>457</v>
      </c>
      <c r="X67" s="108" t="s">
        <v>304</v>
      </c>
      <c r="Y67" s="109" t="s">
        <v>681</v>
      </c>
      <c r="AA67" s="101"/>
      <c r="AB67" s="101"/>
      <c r="AC67" s="102">
        <v>36160</v>
      </c>
      <c r="AD67" s="103" t="s">
        <v>423</v>
      </c>
      <c r="AE67" s="104">
        <v>36010</v>
      </c>
      <c r="AF67" s="104">
        <v>37459</v>
      </c>
      <c r="AG67" s="105" t="s">
        <v>508</v>
      </c>
      <c r="AH67" s="106">
        <v>1944</v>
      </c>
      <c r="AI67" s="107" t="s">
        <v>440</v>
      </c>
      <c r="AJ67" s="108" t="s">
        <v>301</v>
      </c>
      <c r="AK67" s="109" t="s">
        <v>509</v>
      </c>
      <c r="AM67" s="101"/>
      <c r="AN67" s="101"/>
      <c r="AO67" s="102">
        <v>37622</v>
      </c>
      <c r="AP67" s="103" t="s">
        <v>424</v>
      </c>
      <c r="AQ67" s="104">
        <v>37459</v>
      </c>
      <c r="AR67" s="104">
        <v>37768</v>
      </c>
      <c r="AS67" s="105" t="s">
        <v>624</v>
      </c>
      <c r="AT67" s="106">
        <v>1948</v>
      </c>
      <c r="AU67" s="107" t="s">
        <v>440</v>
      </c>
      <c r="AV67" s="108" t="s">
        <v>297</v>
      </c>
      <c r="AW67" s="109" t="s">
        <v>626</v>
      </c>
      <c r="AY67" s="101"/>
      <c r="AZ67" s="101"/>
      <c r="BA67" s="102">
        <v>37987</v>
      </c>
      <c r="BB67" s="103" t="s">
        <v>425</v>
      </c>
      <c r="BC67" s="104">
        <v>37768</v>
      </c>
      <c r="BD67" s="104">
        <v>38905</v>
      </c>
      <c r="BE67" s="105" t="s">
        <v>624</v>
      </c>
      <c r="BF67" s="106">
        <v>1948</v>
      </c>
      <c r="BG67" s="107" t="s">
        <v>440</v>
      </c>
      <c r="BH67" s="108" t="s">
        <v>297</v>
      </c>
      <c r="BI67" s="109" t="s">
        <v>626</v>
      </c>
      <c r="BK67" s="101"/>
      <c r="BL67" s="101"/>
      <c r="BM67" s="102">
        <v>39083</v>
      </c>
      <c r="BN67" s="103" t="s">
        <v>426</v>
      </c>
      <c r="BO67" s="104">
        <v>38982</v>
      </c>
      <c r="BP67" s="104">
        <v>39135</v>
      </c>
      <c r="BQ67" s="105" t="s">
        <v>682</v>
      </c>
      <c r="BR67" s="106">
        <v>1950</v>
      </c>
      <c r="BS67" s="107" t="s">
        <v>440</v>
      </c>
      <c r="BT67" s="108" t="s">
        <v>297</v>
      </c>
      <c r="BU67" s="109" t="s">
        <v>683</v>
      </c>
      <c r="BW67" s="101" t="s">
        <v>474</v>
      </c>
      <c r="BX67" s="101"/>
      <c r="BY67" s="102">
        <v>40465</v>
      </c>
      <c r="BZ67" s="103" t="s">
        <v>427</v>
      </c>
      <c r="CA67" s="104">
        <v>39135</v>
      </c>
      <c r="CB67" s="104">
        <v>40465</v>
      </c>
      <c r="CC67" s="105" t="s">
        <v>682</v>
      </c>
      <c r="CD67" s="106">
        <v>1950</v>
      </c>
      <c r="CE67" s="107" t="s">
        <v>440</v>
      </c>
      <c r="CF67" s="108" t="s">
        <v>297</v>
      </c>
      <c r="CG67" s="109" t="s">
        <v>683</v>
      </c>
      <c r="CI67" s="101"/>
      <c r="CJ67" s="101"/>
      <c r="CK67" s="102" t="s">
        <v>292</v>
      </c>
      <c r="CL67" s="103" t="s">
        <v>292</v>
      </c>
      <c r="CM67" s="104" t="s">
        <v>292</v>
      </c>
      <c r="CN67" s="104" t="s">
        <v>292</v>
      </c>
      <c r="CO67" s="105" t="s">
        <v>292</v>
      </c>
      <c r="CP67" s="106" t="s">
        <v>292</v>
      </c>
      <c r="CQ67" s="107" t="s">
        <v>292</v>
      </c>
      <c r="CR67" s="108" t="s">
        <v>292</v>
      </c>
      <c r="CS67" s="109" t="s">
        <v>292</v>
      </c>
      <c r="CT67" s="2" t="s">
        <v>292</v>
      </c>
      <c r="CU67" s="101"/>
      <c r="CV67" s="101"/>
      <c r="CW67" s="102" t="s">
        <v>292</v>
      </c>
      <c r="CX67" s="103" t="s">
        <v>292</v>
      </c>
      <c r="CY67" s="104" t="s">
        <v>292</v>
      </c>
      <c r="CZ67" s="104" t="s">
        <v>292</v>
      </c>
      <c r="DA67" s="105" t="s">
        <v>292</v>
      </c>
      <c r="DB67" s="106" t="s">
        <v>292</v>
      </c>
      <c r="DC67" s="107" t="s">
        <v>292</v>
      </c>
      <c r="DD67" s="108" t="s">
        <v>292</v>
      </c>
      <c r="DE67" s="109" t="s">
        <v>292</v>
      </c>
      <c r="DF67" s="2" t="s">
        <v>292</v>
      </c>
      <c r="DG67" s="101"/>
      <c r="DH67" s="101"/>
      <c r="DI67" s="102" t="str">
        <f>IF(DM67="","",DI$3)</f>
        <v/>
      </c>
      <c r="DJ67" s="103" t="str">
        <f>IF(DM67="","",DI$1)</f>
        <v/>
      </c>
      <c r="DK67" s="104" t="str">
        <f>IF(DM67="","",DI$2)</f>
        <v/>
      </c>
      <c r="DL67" s="104" t="str">
        <f>IF(DM67="","",DI$3)</f>
        <v/>
      </c>
      <c r="DM67" s="105" t="str">
        <f>IF(DT67="","",IF(ISNUMBER(SEARCH(":",DT67)),MID(DT67,FIND(":",DT67)+2,FIND("(",DT67)-FIND(":",DT67)-3),LEFT(DT67,FIND("(",DT67)-2)))</f>
        <v/>
      </c>
      <c r="DN67" s="106" t="str">
        <f>IF(DT67="","",MID(DT67,FIND("(",DT67)+1,4))</f>
        <v/>
      </c>
      <c r="DO67" s="107" t="str">
        <f>IF(ISNUMBER(SEARCH("*female*",DT67)),"female",IF(ISNUMBER(SEARCH("*male*",DT67)),"male",""))</f>
        <v/>
      </c>
      <c r="DP67" s="108" t="str">
        <f>IF(DT67="","",IF(ISERROR(MID(DT67,FIND("male,",DT67)+6,(FIND(")",DT67)-(FIND("male,",DT67)+6))))=TRUE,"missing/error",MID(DT67,FIND("male,",DT67)+6,(FIND(")",DT67)-(FIND("male,",DT67)+6)))))</f>
        <v/>
      </c>
      <c r="DQ67" s="109" t="str">
        <f>IF(DM67="","",(MID(DM67,(SEARCH("^^",SUBSTITUTE(DM67," ","^^",LEN(DM67)-LEN(SUBSTITUTE(DM67," ","")))))+1,99)&amp;"_"&amp;LEFT(DM67,FIND(" ",DM67)-1)&amp;"_"&amp;DN67))</f>
        <v/>
      </c>
      <c r="DS67" s="101"/>
      <c r="DT67" s="101"/>
      <c r="DU67" s="102" t="str">
        <f>IF(DY67="","",DU$3)</f>
        <v/>
      </c>
      <c r="DV67" s="103" t="str">
        <f>IF(DY67="","",DU$1)</f>
        <v/>
      </c>
      <c r="DW67" s="104" t="str">
        <f>IF(DY67="","",DU$2)</f>
        <v/>
      </c>
      <c r="DX67" s="104" t="str">
        <f>IF(DY67="","",DU$3)</f>
        <v/>
      </c>
      <c r="DY67" s="105" t="str">
        <f>IF(EF67="","",IF(ISNUMBER(SEARCH(":",EF67)),MID(EF67,FIND(":",EF67)+2,FIND("(",EF67)-FIND(":",EF67)-3),LEFT(EF67,FIND("(",EF67)-2)))</f>
        <v/>
      </c>
      <c r="DZ67" s="106" t="str">
        <f>IF(EF67="","",MID(EF67,FIND("(",EF67)+1,4))</f>
        <v/>
      </c>
      <c r="EA67" s="107" t="str">
        <f>IF(ISNUMBER(SEARCH("*female*",EF67)),"female",IF(ISNUMBER(SEARCH("*male*",EF67)),"male",""))</f>
        <v/>
      </c>
      <c r="EB67" s="108" t="str">
        <f>IF(EF67="","",IF(ISERROR(MID(EF67,FIND("male,",EF67)+6,(FIND(")",EF67)-(FIND("male,",EF67)+6))))=TRUE,"missing/error",MID(EF67,FIND("male,",EF67)+6,(FIND(")",EF67)-(FIND("male,",EF67)+6)))))</f>
        <v/>
      </c>
      <c r="EC67" s="109" t="str">
        <f>IF(DY67="","",(MID(DY67,(SEARCH("^^",SUBSTITUTE(DY67," ","^^",LEN(DY67)-LEN(SUBSTITUTE(DY67," ","")))))+1,99)&amp;"_"&amp;LEFT(DY67,FIND(" ",DY67)-1)&amp;"_"&amp;DZ67))</f>
        <v/>
      </c>
      <c r="EE67" s="101"/>
      <c r="EF67" s="101"/>
      <c r="EG67" s="102" t="str">
        <f>IF(EK67="","",EG$3)</f>
        <v/>
      </c>
      <c r="EH67" s="103" t="str">
        <f>IF(EK67="","",EG$1)</f>
        <v/>
      </c>
      <c r="EI67" s="104" t="str">
        <f>IF(EK67="","",EG$2)</f>
        <v/>
      </c>
      <c r="EJ67" s="104" t="str">
        <f>IF(EK67="","",EG$3)</f>
        <v/>
      </c>
      <c r="EK67" s="105" t="str">
        <f>IF(ER67="","",IF(ISNUMBER(SEARCH(":",ER67)),MID(ER67,FIND(":",ER67)+2,FIND("(",ER67)-FIND(":",ER67)-3),LEFT(ER67,FIND("(",ER67)-2)))</f>
        <v/>
      </c>
      <c r="EL67" s="106" t="str">
        <f>IF(ER67="","",MID(ER67,FIND("(",ER67)+1,4))</f>
        <v/>
      </c>
      <c r="EM67" s="107" t="str">
        <f>IF(ISNUMBER(SEARCH("*female*",ER67)),"female",IF(ISNUMBER(SEARCH("*male*",ER67)),"male",""))</f>
        <v/>
      </c>
      <c r="EN67" s="108" t="str">
        <f>IF(ER67="","",IF(ISERROR(MID(ER67,FIND("male,",ER67)+6,(FIND(")",ER67)-(FIND("male,",ER67)+6))))=TRUE,"missing/error",MID(ER67,FIND("male,",ER67)+6,(FIND(")",ER67)-(FIND("male,",ER67)+6)))))</f>
        <v/>
      </c>
      <c r="EO67" s="109" t="str">
        <f>IF(EK67="","",(MID(EK67,(SEARCH("^^",SUBSTITUTE(EK67," ","^^",LEN(EK67)-LEN(SUBSTITUTE(EK67," ","")))))+1,99)&amp;"_"&amp;LEFT(EK67,FIND(" ",EK67)-1)&amp;"_"&amp;EL67))</f>
        <v/>
      </c>
      <c r="EQ67" s="101"/>
      <c r="ER67" s="101"/>
      <c r="ES67" s="102" t="str">
        <f>IF(EW67="","",ES$3)</f>
        <v/>
      </c>
      <c r="ET67" s="103" t="str">
        <f>IF(EW67="","",ES$1)</f>
        <v/>
      </c>
      <c r="EU67" s="104" t="str">
        <f>IF(EW67="","",ES$2)</f>
        <v/>
      </c>
      <c r="EV67" s="104" t="str">
        <f>IF(EW67="","",ES$3)</f>
        <v/>
      </c>
      <c r="EW67" s="105" t="str">
        <f>IF(FD67="","",IF(ISNUMBER(SEARCH(":",FD67)),MID(FD67,FIND(":",FD67)+2,FIND("(",FD67)-FIND(":",FD67)-3),LEFT(FD67,FIND("(",FD67)-2)))</f>
        <v/>
      </c>
      <c r="EX67" s="106" t="str">
        <f>IF(FD67="","",MID(FD67,FIND("(",FD67)+1,4))</f>
        <v/>
      </c>
      <c r="EY67" s="107" t="str">
        <f>IF(ISNUMBER(SEARCH("*female*",FD67)),"female",IF(ISNUMBER(SEARCH("*male*",FD67)),"male",""))</f>
        <v/>
      </c>
      <c r="EZ67" s="108" t="str">
        <f>IF(FD67="","",IF(ISERROR(MID(FD67,FIND("male,",FD67)+6,(FIND(")",FD67)-(FIND("male,",FD67)+6))))=TRUE,"missing/error",MID(FD67,FIND("male,",FD67)+6,(FIND(")",FD67)-(FIND("male,",FD67)+6)))))</f>
        <v/>
      </c>
      <c r="FA67" s="109" t="str">
        <f>IF(EW67="","",(MID(EW67,(SEARCH("^^",SUBSTITUTE(EW67," ","^^",LEN(EW67)-LEN(SUBSTITUTE(EW67," ","")))))+1,99)&amp;"_"&amp;LEFT(EW67,FIND(" ",EW67)-1)&amp;"_"&amp;EX67))</f>
        <v/>
      </c>
      <c r="FC67" s="101"/>
      <c r="FD67" s="101"/>
      <c r="FE67" s="102" t="str">
        <f>IF(FI67="","",FE$3)</f>
        <v/>
      </c>
      <c r="FF67" s="103" t="str">
        <f>IF(FI67="","",FE$1)</f>
        <v/>
      </c>
      <c r="FG67" s="104" t="str">
        <f>IF(FI67="","",FE$2)</f>
        <v/>
      </c>
      <c r="FH67" s="104" t="str">
        <f>IF(FI67="","",FE$3)</f>
        <v/>
      </c>
      <c r="FI67" s="105" t="str">
        <f>IF(FP67="","",IF(ISNUMBER(SEARCH(":",FP67)),MID(FP67,FIND(":",FP67)+2,FIND("(",FP67)-FIND(":",FP67)-3),LEFT(FP67,FIND("(",FP67)-2)))</f>
        <v/>
      </c>
      <c r="FJ67" s="106" t="str">
        <f>IF(FP67="","",MID(FP67,FIND("(",FP67)+1,4))</f>
        <v/>
      </c>
      <c r="FK67" s="107" t="str">
        <f>IF(ISNUMBER(SEARCH("*female*",FP67)),"female",IF(ISNUMBER(SEARCH("*male*",FP67)),"male",""))</f>
        <v/>
      </c>
      <c r="FL67" s="108" t="str">
        <f>IF(FP67="","",IF(ISERROR(MID(FP67,FIND("male,",FP67)+6,(FIND(")",FP67)-(FIND("male,",FP67)+6))))=TRUE,"missing/error",MID(FP67,FIND("male,",FP67)+6,(FIND(")",FP67)-(FIND("male,",FP67)+6)))))</f>
        <v/>
      </c>
      <c r="FM67" s="109" t="str">
        <f>IF(FI67="","",(MID(FI67,(SEARCH("^^",SUBSTITUTE(FI67," ","^^",LEN(FI67)-LEN(SUBSTITUTE(FI67," ","")))))+1,99)&amp;"_"&amp;LEFT(FI67,FIND(" ",FI67)-1)&amp;"_"&amp;FJ67))</f>
        <v/>
      </c>
      <c r="FO67" s="101"/>
      <c r="FP67" s="101"/>
      <c r="FQ67" s="102" t="str">
        <f>IF(FU67="","",#REF!)</f>
        <v/>
      </c>
      <c r="FR67" s="103" t="str">
        <f>IF(FU67="","",FQ$1)</f>
        <v/>
      </c>
      <c r="FS67" s="104" t="str">
        <f>IF(FU67="","",FQ$2)</f>
        <v/>
      </c>
      <c r="FT67" s="104" t="str">
        <f>IF(FU67="","",FQ$3)</f>
        <v/>
      </c>
      <c r="FU67" s="105" t="str">
        <f>IF(GB67="","",IF(ISNUMBER(SEARCH(":",GB67)),MID(GB67,FIND(":",GB67)+2,FIND("(",GB67)-FIND(":",GB67)-3),LEFT(GB67,FIND("(",GB67)-2)))</f>
        <v/>
      </c>
      <c r="FV67" s="106" t="str">
        <f>IF(GB67="","",MID(GB67,FIND("(",GB67)+1,4))</f>
        <v/>
      </c>
      <c r="FW67" s="107" t="str">
        <f>IF(ISNUMBER(SEARCH("*female*",GB67)),"female",IF(ISNUMBER(SEARCH("*male*",GB67)),"male",""))</f>
        <v/>
      </c>
      <c r="FX67" s="108" t="str">
        <f>IF(GB67="","",IF(ISERROR(MID(GB67,FIND("male,",GB67)+6,(FIND(")",GB67)-(FIND("male,",GB67)+6))))=TRUE,"missing/error",MID(GB67,FIND("male,",GB67)+6,(FIND(")",GB67)-(FIND("male,",GB67)+6)))))</f>
        <v/>
      </c>
      <c r="FY67" s="109" t="str">
        <f>IF(FU67="","",(MID(FU67,(SEARCH("^^",SUBSTITUTE(FU67," ","^^",LEN(FU67)-LEN(SUBSTITUTE(FU67," ","")))))+1,99)&amp;"_"&amp;LEFT(FU67,FIND(" ",FU67)-1)&amp;"_"&amp;FV67))</f>
        <v/>
      </c>
      <c r="GA67" s="101"/>
      <c r="GB67" s="101"/>
      <c r="GC67" s="102" t="str">
        <f>IF(GG67="","",GC$3)</f>
        <v/>
      </c>
      <c r="GD67" s="103" t="str">
        <f>IF(GG67="","",GC$1)</f>
        <v/>
      </c>
      <c r="GE67" s="104" t="str">
        <f>IF(GG67="","",GC$2)</f>
        <v/>
      </c>
      <c r="GF67" s="104" t="str">
        <f>IF(GG67="","",GC$3)</f>
        <v/>
      </c>
      <c r="GG67" s="105" t="str">
        <f>IF(GN67="","",IF(ISNUMBER(SEARCH(":",GN67)),MID(GN67,FIND(":",GN67)+2,FIND("(",GN67)-FIND(":",GN67)-3),LEFT(GN67,FIND("(",GN67)-2)))</f>
        <v/>
      </c>
      <c r="GH67" s="106" t="str">
        <f>IF(GN67="","",MID(GN67,FIND("(",GN67)+1,4))</f>
        <v/>
      </c>
      <c r="GI67" s="107" t="str">
        <f>IF(ISNUMBER(SEARCH("*female*",GN67)),"female",IF(ISNUMBER(SEARCH("*male*",GN67)),"male",""))</f>
        <v/>
      </c>
      <c r="GJ67" s="108" t="str">
        <f>IF(GN67="","",IF(ISERROR(MID(GN67,FIND("male,",GN67)+6,(FIND(")",GN67)-(FIND("male,",GN67)+6))))=TRUE,"missing/error",MID(GN67,FIND("male,",GN67)+6,(FIND(")",GN67)-(FIND("male,",GN67)+6)))))</f>
        <v/>
      </c>
      <c r="GK67" s="109" t="str">
        <f>IF(GG67="","",(MID(GG67,(SEARCH("^^",SUBSTITUTE(GG67," ","^^",LEN(GG67)-LEN(SUBSTITUTE(GG67," ","")))))+1,99)&amp;"_"&amp;LEFT(GG67,FIND(" ",GG67)-1)&amp;"_"&amp;GH67))</f>
        <v/>
      </c>
      <c r="GM67" s="101"/>
      <c r="GN67" s="101"/>
      <c r="GO67" s="102" t="str">
        <f>IF(GS67="","",GO$3)</f>
        <v/>
      </c>
      <c r="GP67" s="103" t="str">
        <f>IF(GS67="","",GO$1)</f>
        <v/>
      </c>
      <c r="GQ67" s="104" t="str">
        <f>IF(GS67="","",GO$2)</f>
        <v/>
      </c>
      <c r="GR67" s="104" t="str">
        <f>IF(GS67="","",GO$3)</f>
        <v/>
      </c>
      <c r="GS67" s="105" t="str">
        <f>IF(GZ67="","",IF(ISNUMBER(SEARCH(":",GZ67)),MID(GZ67,FIND(":",GZ67)+2,FIND("(",GZ67)-FIND(":",GZ67)-3),LEFT(GZ67,FIND("(",GZ67)-2)))</f>
        <v/>
      </c>
      <c r="GT67" s="106" t="str">
        <f>IF(GZ67="","",MID(GZ67,FIND("(",GZ67)+1,4))</f>
        <v/>
      </c>
      <c r="GU67" s="107" t="str">
        <f>IF(ISNUMBER(SEARCH("*female*",GZ67)),"female",IF(ISNUMBER(SEARCH("*male*",GZ67)),"male",""))</f>
        <v/>
      </c>
      <c r="GV67" s="108" t="str">
        <f>IF(GZ67="","",IF(ISERROR(MID(GZ67,FIND("male,",GZ67)+6,(FIND(")",GZ67)-(FIND("male,",GZ67)+6))))=TRUE,"missing/error",MID(GZ67,FIND("male,",GZ67)+6,(FIND(")",GZ67)-(FIND("male,",GZ67)+6)))))</f>
        <v/>
      </c>
      <c r="GW67" s="109" t="str">
        <f>IF(GS67="","",(MID(GS67,(SEARCH("^^",SUBSTITUTE(GS67," ","^^",LEN(GS67)-LEN(SUBSTITUTE(GS67," ","")))))+1,99)&amp;"_"&amp;LEFT(GS67,FIND(" ",GS67)-1)&amp;"_"&amp;GT67))</f>
        <v/>
      </c>
      <c r="GY67" s="101"/>
      <c r="GZ67" s="101"/>
      <c r="HA67" s="102" t="str">
        <f>IF(HE67="","",HA$3)</f>
        <v/>
      </c>
      <c r="HB67" s="103" t="str">
        <f>IF(HE67="","",HA$1)</f>
        <v/>
      </c>
      <c r="HC67" s="104" t="str">
        <f>IF(HE67="","",HA$2)</f>
        <v/>
      </c>
      <c r="HD67" s="104" t="str">
        <f>IF(HE67="","",HA$3)</f>
        <v/>
      </c>
      <c r="HE67" s="105" t="str">
        <f>IF(HL67="","",IF(ISNUMBER(SEARCH(":",HL67)),MID(HL67,FIND(":",HL67)+2,FIND("(",HL67)-FIND(":",HL67)-3),LEFT(HL67,FIND("(",HL67)-2)))</f>
        <v/>
      </c>
      <c r="HF67" s="106" t="str">
        <f>IF(HL67="","",MID(HL67,FIND("(",HL67)+1,4))</f>
        <v/>
      </c>
      <c r="HG67" s="107" t="str">
        <f>IF(ISNUMBER(SEARCH("*female*",HL67)),"female",IF(ISNUMBER(SEARCH("*male*",HL67)),"male",""))</f>
        <v/>
      </c>
      <c r="HH67" s="108" t="str">
        <f>IF(HL67="","",IF(ISERROR(MID(HL67,FIND("male,",HL67)+6,(FIND(")",HL67)-(FIND("male,",HL67)+6))))=TRUE,"missing/error",MID(HL67,FIND("male,",HL67)+6,(FIND(")",HL67)-(FIND("male,",HL67)+6)))))</f>
        <v/>
      </c>
      <c r="HI67" s="109" t="str">
        <f>IF(HE67="","",(MID(HE67,(SEARCH("^^",SUBSTITUTE(HE67," ","^^",LEN(HE67)-LEN(SUBSTITUTE(HE67," ","")))))+1,99)&amp;"_"&amp;LEFT(HE67,FIND(" ",HE67)-1)&amp;"_"&amp;HF67))</f>
        <v/>
      </c>
      <c r="HK67" s="101"/>
      <c r="HL67" s="101" t="s">
        <v>292</v>
      </c>
      <c r="HM67" s="102" t="str">
        <f>IF(HQ67="","",HM$3)</f>
        <v/>
      </c>
      <c r="HN67" s="103" t="str">
        <f>IF(HQ67="","",HM$1)</f>
        <v/>
      </c>
      <c r="HO67" s="104" t="str">
        <f>IF(HQ67="","",HM$2)</f>
        <v/>
      </c>
      <c r="HP67" s="104" t="str">
        <f>IF(HQ67="","",HM$3)</f>
        <v/>
      </c>
      <c r="HQ67" s="105" t="str">
        <f>IF(HX67="","",IF(ISNUMBER(SEARCH(":",HX67)),MID(HX67,FIND(":",HX67)+2,FIND("(",HX67)-FIND(":",HX67)-3),LEFT(HX67,FIND("(",HX67)-2)))</f>
        <v/>
      </c>
      <c r="HR67" s="106" t="str">
        <f>IF(HX67="","",MID(HX67,FIND("(",HX67)+1,4))</f>
        <v/>
      </c>
      <c r="HS67" s="107" t="str">
        <f>IF(ISNUMBER(SEARCH("*female*",HX67)),"female",IF(ISNUMBER(SEARCH("*male*",HX67)),"male",""))</f>
        <v/>
      </c>
      <c r="HT67" s="108" t="str">
        <f>IF(HX67="","",IF(ISERROR(MID(HX67,FIND("male,",HX67)+6,(FIND(")",HX67)-(FIND("male,",HX67)+6))))=TRUE,"missing/error",MID(HX67,FIND("male,",HX67)+6,(FIND(")",HX67)-(FIND("male,",HX67)+6)))))</f>
        <v/>
      </c>
      <c r="HU67" s="109" t="str">
        <f>IF(HQ67="","",(MID(HQ67,(SEARCH("^^",SUBSTITUTE(HQ67," ","^^",LEN(HQ67)-LEN(SUBSTITUTE(HQ67," ","")))))+1,99)&amp;"_"&amp;LEFT(HQ67,FIND(" ",HQ67)-1)&amp;"_"&amp;HR67))</f>
        <v/>
      </c>
      <c r="HW67" s="101"/>
      <c r="HX67" s="101"/>
      <c r="HY67" s="102" t="str">
        <f>IF(IC67="","",HY$3)</f>
        <v/>
      </c>
      <c r="HZ67" s="103" t="str">
        <f>IF(IC67="","",HY$1)</f>
        <v/>
      </c>
      <c r="IA67" s="104" t="str">
        <f>IF(IC67="","",HY$2)</f>
        <v/>
      </c>
      <c r="IB67" s="104" t="str">
        <f>IF(IC67="","",HY$3)</f>
        <v/>
      </c>
      <c r="IC67" s="105" t="str">
        <f>IF(IJ67="","",IF(ISNUMBER(SEARCH(":",IJ67)),MID(IJ67,FIND(":",IJ67)+2,FIND("(",IJ67)-FIND(":",IJ67)-3),LEFT(IJ67,FIND("(",IJ67)-2)))</f>
        <v/>
      </c>
      <c r="ID67" s="106" t="str">
        <f>IF(IJ67="","",MID(IJ67,FIND("(",IJ67)+1,4))</f>
        <v/>
      </c>
      <c r="IE67" s="107" t="str">
        <f>IF(ISNUMBER(SEARCH("*female*",IJ67)),"female",IF(ISNUMBER(SEARCH("*male*",IJ67)),"male",""))</f>
        <v/>
      </c>
      <c r="IF67" s="108" t="str">
        <f>IF(IJ67="","",IF(ISERROR(MID(IJ67,FIND("male,",IJ67)+6,(FIND(")",IJ67)-(FIND("male,",IJ67)+6))))=TRUE,"missing/error",MID(IJ67,FIND("male,",IJ67)+6,(FIND(")",IJ67)-(FIND("male,",IJ67)+6)))))</f>
        <v/>
      </c>
      <c r="IG67" s="109" t="str">
        <f>IF(IC67="","",(MID(IC67,(SEARCH("^^",SUBSTITUTE(IC67," ","^^",LEN(IC67)-LEN(SUBSTITUTE(IC67," ","")))))+1,99)&amp;"_"&amp;LEFT(IC67,FIND(" ",IC67)-1)&amp;"_"&amp;ID67))</f>
        <v/>
      </c>
      <c r="II67" s="101"/>
      <c r="IJ67" s="101"/>
      <c r="IK67" s="102" t="str">
        <f>IF(IO67="","",IK$3)</f>
        <v/>
      </c>
      <c r="IL67" s="103" t="str">
        <f>IF(IO67="","",IK$1)</f>
        <v/>
      </c>
      <c r="IM67" s="104" t="str">
        <f>IF(IO67="","",IK$2)</f>
        <v/>
      </c>
      <c r="IN67" s="104" t="str">
        <f>IF(IO67="","",IK$3)</f>
        <v/>
      </c>
      <c r="IO67" s="105" t="str">
        <f>IF(IV67="","",IF(ISNUMBER(SEARCH(":",IV67)),MID(IV67,FIND(":",IV67)+2,FIND("(",IV67)-FIND(":",IV67)-3),LEFT(IV67,FIND("(",IV67)-2)))</f>
        <v/>
      </c>
      <c r="IP67" s="106" t="str">
        <f>IF(IV67="","",MID(IV67,FIND("(",IV67)+1,4))</f>
        <v/>
      </c>
      <c r="IQ67" s="107" t="str">
        <f>IF(ISNUMBER(SEARCH("*female*",IV67)),"female",IF(ISNUMBER(SEARCH("*male*",IV67)),"male",""))</f>
        <v/>
      </c>
      <c r="IR67" s="108" t="str">
        <f>IF(IV67="","",IF(ISERROR(MID(IV67,FIND("male,",IV67)+6,(FIND(")",IV67)-(FIND("male,",IV67)+6))))=TRUE,"missing/error",MID(IV67,FIND("male,",IV67)+6,(FIND(")",IV67)-(FIND("male,",IV67)+6)))))</f>
        <v/>
      </c>
      <c r="IS67" s="109" t="str">
        <f>IF(IO67="","",(MID(IO67,(SEARCH("^^",SUBSTITUTE(IO67," ","^^",LEN(IO67)-LEN(SUBSTITUTE(IO67," ","")))))+1,99)&amp;"_"&amp;LEFT(IO67,FIND(" ",IO67)-1)&amp;"_"&amp;IP67))</f>
        <v/>
      </c>
      <c r="IU67" s="101"/>
      <c r="IV67" s="101"/>
      <c r="IW67" s="102" t="str">
        <f>IF(JA67="","",IW$3)</f>
        <v/>
      </c>
      <c r="IX67" s="103" t="str">
        <f>IF(JA67="","",IW$1)</f>
        <v/>
      </c>
      <c r="IY67" s="104" t="str">
        <f>IF(JA67="","",IW$2)</f>
        <v/>
      </c>
      <c r="IZ67" s="104" t="str">
        <f>IF(JA67="","",IW$3)</f>
        <v/>
      </c>
      <c r="JA67" s="105" t="str">
        <f>IF(JH67="","",IF(ISNUMBER(SEARCH(":",JH67)),MID(JH67,FIND(":",JH67)+2,FIND("(",JH67)-FIND(":",JH67)-3),LEFT(JH67,FIND("(",JH67)-2)))</f>
        <v/>
      </c>
      <c r="JB67" s="106" t="str">
        <f>IF(JH67="","",MID(JH67,FIND("(",JH67)+1,4))</f>
        <v/>
      </c>
      <c r="JC67" s="107" t="str">
        <f>IF(ISNUMBER(SEARCH("*female*",JH67)),"female",IF(ISNUMBER(SEARCH("*male*",JH67)),"male",""))</f>
        <v/>
      </c>
      <c r="JD67" s="108" t="str">
        <f>IF(JH67="","",IF(ISERROR(MID(JH67,FIND("male,",JH67)+6,(FIND(")",JH67)-(FIND("male,",JH67)+6))))=TRUE,"missing/error",MID(JH67,FIND("male,",JH67)+6,(FIND(")",JH67)-(FIND("male,",JH67)+6)))))</f>
        <v/>
      </c>
      <c r="JE67" s="109" t="str">
        <f>IF(JA67="","",(MID(JA67,(SEARCH("^^",SUBSTITUTE(JA67," ","^^",LEN(JA67)-LEN(SUBSTITUTE(JA67," ","")))))+1,99)&amp;"_"&amp;LEFT(JA67,FIND(" ",JA67)-1)&amp;"_"&amp;JB67))</f>
        <v/>
      </c>
      <c r="JG67" s="101"/>
      <c r="JH67" s="101"/>
      <c r="JI67" s="102" t="str">
        <f>IF(JM67="","",JI$3)</f>
        <v/>
      </c>
      <c r="JJ67" s="103" t="str">
        <f>IF(JM67="","",JI$1)</f>
        <v/>
      </c>
      <c r="JK67" s="104" t="str">
        <f>IF(JM67="","",JI$2)</f>
        <v/>
      </c>
      <c r="JL67" s="104" t="str">
        <f>IF(JM67="","",JI$3)</f>
        <v/>
      </c>
      <c r="JM67" s="105" t="str">
        <f>IF(JT67="","",IF(ISNUMBER(SEARCH(":",JT67)),MID(JT67,FIND(":",JT67)+2,FIND("(",JT67)-FIND(":",JT67)-3),LEFT(JT67,FIND("(",JT67)-2)))</f>
        <v/>
      </c>
      <c r="JN67" s="106" t="str">
        <f>IF(JT67="","",MID(JT67,FIND("(",JT67)+1,4))</f>
        <v/>
      </c>
      <c r="JO67" s="107" t="str">
        <f>IF(ISNUMBER(SEARCH("*female*",JT67)),"female",IF(ISNUMBER(SEARCH("*male*",JT67)),"male",""))</f>
        <v/>
      </c>
      <c r="JP67" s="108" t="str">
        <f>IF(JT67="","",IF(ISERROR(MID(JT67,FIND("male,",JT67)+6,(FIND(")",JT67)-(FIND("male,",JT67)+6))))=TRUE,"missing/error",MID(JT67,FIND("male,",JT67)+6,(FIND(")",JT67)-(FIND("male,",JT67)+6)))))</f>
        <v/>
      </c>
      <c r="JQ67" s="109" t="str">
        <f>IF(JM67="","",(MID(JM67,(SEARCH("^^",SUBSTITUTE(JM67," ","^^",LEN(JM67)-LEN(SUBSTITUTE(JM67," ","")))))+1,99)&amp;"_"&amp;LEFT(JM67,FIND(" ",JM67)-1)&amp;"_"&amp;JN67))</f>
        <v/>
      </c>
      <c r="JS67" s="101"/>
      <c r="JT67" s="101"/>
      <c r="JU67" s="102" t="str">
        <f>IF(JY67="","",JU$3)</f>
        <v/>
      </c>
      <c r="JV67" s="103" t="str">
        <f>IF(JY67="","",JU$1)</f>
        <v/>
      </c>
      <c r="JW67" s="104" t="str">
        <f>IF(JY67="","",JU$2)</f>
        <v/>
      </c>
      <c r="JX67" s="104" t="str">
        <f>IF(JY67="","",JU$3)</f>
        <v/>
      </c>
      <c r="JY67" s="105" t="str">
        <f>IF(KF67="","",IF(ISNUMBER(SEARCH(":",KF67)),MID(KF67,FIND(":",KF67)+2,FIND("(",KF67)-FIND(":",KF67)-3),LEFT(KF67,FIND("(",KF67)-2)))</f>
        <v/>
      </c>
      <c r="JZ67" s="106" t="str">
        <f>IF(KF67="","",MID(KF67,FIND("(",KF67)+1,4))</f>
        <v/>
      </c>
      <c r="KA67" s="107" t="str">
        <f>IF(ISNUMBER(SEARCH("*female*",KF67)),"female",IF(ISNUMBER(SEARCH("*male*",KF67)),"male",""))</f>
        <v/>
      </c>
      <c r="KB67" s="108" t="str">
        <f>IF(KF67="","",IF(ISERROR(MID(KF67,FIND("male,",KF67)+6,(FIND(")",KF67)-(FIND("male,",KF67)+6))))=TRUE,"missing/error",MID(KF67,FIND("male,",KF67)+6,(FIND(")",KF67)-(FIND("male,",KF67)+6)))))</f>
        <v/>
      </c>
      <c r="KC67" s="109" t="str">
        <f>IF(JY67="","",(MID(JY67,(SEARCH("^^",SUBSTITUTE(JY67," ","^^",LEN(JY67)-LEN(SUBSTITUTE(JY67," ","")))))+1,99)&amp;"_"&amp;LEFT(JY67,FIND(" ",JY67)-1)&amp;"_"&amp;JZ67))</f>
        <v/>
      </c>
      <c r="KE67" s="101"/>
      <c r="KF67" s="101"/>
    </row>
    <row r="68" spans="1:292" ht="13.5" customHeight="1">
      <c r="A68" s="20"/>
      <c r="B68" s="101" t="s">
        <v>676</v>
      </c>
      <c r="C68" s="2" t="s">
        <v>677</v>
      </c>
      <c r="D68" s="154"/>
      <c r="E68" s="102" t="s">
        <v>292</v>
      </c>
      <c r="F68" s="103" t="s">
        <v>292</v>
      </c>
      <c r="G68" s="104"/>
      <c r="H68" s="104" t="s">
        <v>292</v>
      </c>
      <c r="I68" s="105"/>
      <c r="J68" s="106"/>
      <c r="K68" s="107"/>
      <c r="L68" s="108"/>
      <c r="M68" s="109" t="s">
        <v>292</v>
      </c>
      <c r="O68" s="101"/>
      <c r="P68" s="154"/>
      <c r="Q68" s="102" t="s">
        <v>292</v>
      </c>
      <c r="R68" s="103" t="s">
        <v>292</v>
      </c>
      <c r="S68" s="104"/>
      <c r="T68" s="104" t="s">
        <v>292</v>
      </c>
      <c r="U68" s="105"/>
      <c r="V68" s="106"/>
      <c r="W68" s="107"/>
      <c r="X68" s="108"/>
      <c r="Y68" s="109" t="s">
        <v>292</v>
      </c>
      <c r="AA68" s="101"/>
      <c r="AB68" s="101"/>
      <c r="AC68" s="102" t="s">
        <v>292</v>
      </c>
      <c r="AD68" s="103" t="s">
        <v>292</v>
      </c>
      <c r="AE68" s="104"/>
      <c r="AF68" s="104" t="s">
        <v>292</v>
      </c>
      <c r="AG68" s="105"/>
      <c r="AH68" s="106"/>
      <c r="AI68" s="107"/>
      <c r="AJ68" s="108"/>
      <c r="AK68" s="109" t="s">
        <v>292</v>
      </c>
      <c r="AM68" s="101"/>
      <c r="AN68" s="101"/>
      <c r="AO68" s="102" t="s">
        <v>292</v>
      </c>
      <c r="AP68" s="103" t="s">
        <v>292</v>
      </c>
      <c r="AQ68" s="104"/>
      <c r="AR68" s="104" t="s">
        <v>292</v>
      </c>
      <c r="AS68" s="105"/>
      <c r="AT68" s="106"/>
      <c r="AU68" s="107"/>
      <c r="AV68" s="108"/>
      <c r="AW68" s="109" t="s">
        <v>292</v>
      </c>
      <c r="AY68" s="101"/>
      <c r="AZ68" s="101"/>
      <c r="BA68" s="102" t="s">
        <v>292</v>
      </c>
      <c r="BB68" s="103" t="s">
        <v>292</v>
      </c>
      <c r="BC68" s="104"/>
      <c r="BD68" s="104" t="s">
        <v>292</v>
      </c>
      <c r="BE68" s="105"/>
      <c r="BF68" s="106"/>
      <c r="BG68" s="107"/>
      <c r="BH68" s="108"/>
      <c r="BI68" s="109" t="s">
        <v>292</v>
      </c>
      <c r="BK68" s="101"/>
      <c r="BL68" s="101"/>
      <c r="BM68" s="102" t="s">
        <v>292</v>
      </c>
      <c r="BN68" s="103" t="s">
        <v>292</v>
      </c>
      <c r="BO68" s="104"/>
      <c r="BP68" s="104" t="s">
        <v>292</v>
      </c>
      <c r="BQ68" s="105"/>
      <c r="BR68" s="106"/>
      <c r="BS68" s="107"/>
      <c r="BT68" s="108"/>
      <c r="BU68" s="109" t="s">
        <v>292</v>
      </c>
      <c r="BW68" s="101"/>
      <c r="BX68" s="101"/>
      <c r="BY68" s="102" t="s">
        <v>292</v>
      </c>
      <c r="BZ68" s="103" t="s">
        <v>292</v>
      </c>
      <c r="CA68" s="104"/>
      <c r="CB68" s="104" t="s">
        <v>292</v>
      </c>
      <c r="CC68" s="105"/>
      <c r="CD68" s="106"/>
      <c r="CE68" s="107"/>
      <c r="CF68" s="108"/>
      <c r="CG68" s="109" t="s">
        <v>292</v>
      </c>
      <c r="CI68" s="101"/>
      <c r="CJ68" s="101"/>
      <c r="CK68" s="102" t="s">
        <v>292</v>
      </c>
      <c r="CL68" s="103" t="s">
        <v>292</v>
      </c>
      <c r="CM68" s="104" t="s">
        <v>292</v>
      </c>
      <c r="CN68" s="104" t="s">
        <v>292</v>
      </c>
      <c r="CO68" s="105" t="s">
        <v>292</v>
      </c>
      <c r="CP68" s="106" t="s">
        <v>292</v>
      </c>
      <c r="CQ68" s="107" t="s">
        <v>292</v>
      </c>
      <c r="CR68" s="108" t="s">
        <v>292</v>
      </c>
      <c r="CS68" s="109" t="s">
        <v>292</v>
      </c>
      <c r="CT68" s="2" t="s">
        <v>292</v>
      </c>
      <c r="CU68" s="101"/>
      <c r="CV68" s="101"/>
      <c r="CW68" s="102" t="s">
        <v>292</v>
      </c>
      <c r="CX68" s="103" t="s">
        <v>292</v>
      </c>
      <c r="CY68" s="104" t="s">
        <v>292</v>
      </c>
      <c r="CZ68" s="104" t="s">
        <v>292</v>
      </c>
      <c r="DA68" s="105" t="s">
        <v>292</v>
      </c>
      <c r="DB68" s="106" t="s">
        <v>292</v>
      </c>
      <c r="DC68" s="107" t="s">
        <v>292</v>
      </c>
      <c r="DD68" s="108" t="s">
        <v>292</v>
      </c>
      <c r="DE68" s="109" t="s">
        <v>292</v>
      </c>
      <c r="DF68" s="2" t="s">
        <v>292</v>
      </c>
      <c r="DG68" s="101"/>
      <c r="DH68" s="101"/>
      <c r="DI68" s="102" t="str">
        <f>IF(DM68="","",DI$3)</f>
        <v/>
      </c>
      <c r="DJ68" s="103" t="str">
        <f>IF(DM68="","",DI$1)</f>
        <v/>
      </c>
      <c r="DK68" s="104" t="str">
        <f>IF(DM68="","",DI$2)</f>
        <v/>
      </c>
      <c r="DL68" s="104" t="str">
        <f>IF(DM68="","",DI$3)</f>
        <v/>
      </c>
      <c r="DM68" s="105" t="str">
        <f>IF(DT68="","",IF(ISNUMBER(SEARCH(":",DT68)),MID(DT68,FIND(":",DT68)+2,FIND("(",DT68)-FIND(":",DT68)-3),LEFT(DT68,FIND("(",DT68)-2)))</f>
        <v/>
      </c>
      <c r="DN68" s="106" t="str">
        <f>IF(DT68="","",MID(DT68,FIND("(",DT68)+1,4))</f>
        <v/>
      </c>
      <c r="DO68" s="107" t="str">
        <f>IF(ISNUMBER(SEARCH("*female*",DT68)),"female",IF(ISNUMBER(SEARCH("*male*",DT68)),"male",""))</f>
        <v/>
      </c>
      <c r="DP68" s="108" t="str">
        <f>IF(DT68="","",IF(ISERROR(MID(DT68,FIND("male,",DT68)+6,(FIND(")",DT68)-(FIND("male,",DT68)+6))))=TRUE,"missing/error",MID(DT68,FIND("male,",DT68)+6,(FIND(")",DT68)-(FIND("male,",DT68)+6)))))</f>
        <v/>
      </c>
      <c r="DQ68" s="109" t="str">
        <f>IF(DM68="","",(MID(DM68,(SEARCH("^^",SUBSTITUTE(DM68," ","^^",LEN(DM68)-LEN(SUBSTITUTE(DM68," ","")))))+1,99)&amp;"_"&amp;LEFT(DM68,FIND(" ",DM68)-1)&amp;"_"&amp;DN68))</f>
        <v/>
      </c>
      <c r="DS68" s="101"/>
      <c r="DT68" s="101"/>
      <c r="DU68" s="102" t="str">
        <f>IF(DY68="","",DU$3)</f>
        <v/>
      </c>
      <c r="DV68" s="103" t="str">
        <f>IF(DY68="","",DU$1)</f>
        <v/>
      </c>
      <c r="DW68" s="104" t="str">
        <f>IF(DY68="","",DU$2)</f>
        <v/>
      </c>
      <c r="DX68" s="104" t="str">
        <f>IF(DY68="","",DU$3)</f>
        <v/>
      </c>
      <c r="DY68" s="105" t="str">
        <f>IF(EF68="","",IF(ISNUMBER(SEARCH(":",EF68)),MID(EF68,FIND(":",EF68)+2,FIND("(",EF68)-FIND(":",EF68)-3),LEFT(EF68,FIND("(",EF68)-2)))</f>
        <v/>
      </c>
      <c r="DZ68" s="106" t="str">
        <f>IF(EF68="","",MID(EF68,FIND("(",EF68)+1,4))</f>
        <v/>
      </c>
      <c r="EA68" s="107" t="str">
        <f>IF(ISNUMBER(SEARCH("*female*",EF68)),"female",IF(ISNUMBER(SEARCH("*male*",EF68)),"male",""))</f>
        <v/>
      </c>
      <c r="EB68" s="108" t="str">
        <f>IF(EF68="","",IF(ISERROR(MID(EF68,FIND("male,",EF68)+6,(FIND(")",EF68)-(FIND("male,",EF68)+6))))=TRUE,"missing/error",MID(EF68,FIND("male,",EF68)+6,(FIND(")",EF68)-(FIND("male,",EF68)+6)))))</f>
        <v/>
      </c>
      <c r="EC68" s="109" t="str">
        <f>IF(DY68="","",(MID(DY68,(SEARCH("^^",SUBSTITUTE(DY68," ","^^",LEN(DY68)-LEN(SUBSTITUTE(DY68," ","")))))+1,99)&amp;"_"&amp;LEFT(DY68,FIND(" ",DY68)-1)&amp;"_"&amp;DZ68))</f>
        <v/>
      </c>
      <c r="EE68" s="101"/>
      <c r="EF68" s="101"/>
      <c r="EG68" s="102" t="str">
        <f>IF(EK68="","",EG$3)</f>
        <v/>
      </c>
      <c r="EH68" s="103" t="str">
        <f>IF(EK68="","",EG$1)</f>
        <v/>
      </c>
      <c r="EI68" s="104" t="str">
        <f>IF(EK68="","",EG$2)</f>
        <v/>
      </c>
      <c r="EJ68" s="104" t="str">
        <f>IF(EK68="","",EG$3)</f>
        <v/>
      </c>
      <c r="EK68" s="105" t="str">
        <f>IF(ER68="","",IF(ISNUMBER(SEARCH(":",ER68)),MID(ER68,FIND(":",ER68)+2,FIND("(",ER68)-FIND(":",ER68)-3),LEFT(ER68,FIND("(",ER68)-2)))</f>
        <v/>
      </c>
      <c r="EL68" s="106" t="str">
        <f>IF(ER68="","",MID(ER68,FIND("(",ER68)+1,4))</f>
        <v/>
      </c>
      <c r="EM68" s="107" t="str">
        <f>IF(ISNUMBER(SEARCH("*female*",ER68)),"female",IF(ISNUMBER(SEARCH("*male*",ER68)),"male",""))</f>
        <v/>
      </c>
      <c r="EN68" s="108" t="str">
        <f>IF(ER68="","",IF(ISERROR(MID(ER68,FIND("male,",ER68)+6,(FIND(")",ER68)-(FIND("male,",ER68)+6))))=TRUE,"missing/error",MID(ER68,FIND("male,",ER68)+6,(FIND(")",ER68)-(FIND("male,",ER68)+6)))))</f>
        <v/>
      </c>
      <c r="EO68" s="109" t="str">
        <f>IF(EK68="","",(MID(EK68,(SEARCH("^^",SUBSTITUTE(EK68," ","^^",LEN(EK68)-LEN(SUBSTITUTE(EK68," ","")))))+1,99)&amp;"_"&amp;LEFT(EK68,FIND(" ",EK68)-1)&amp;"_"&amp;EL68))</f>
        <v/>
      </c>
      <c r="EQ68" s="101"/>
      <c r="ER68" s="101"/>
      <c r="ES68" s="102" t="str">
        <f>IF(EW68="","",ES$3)</f>
        <v/>
      </c>
      <c r="ET68" s="103" t="str">
        <f>IF(EW68="","",ES$1)</f>
        <v/>
      </c>
      <c r="EU68" s="104" t="str">
        <f>IF(EW68="","",ES$2)</f>
        <v/>
      </c>
      <c r="EV68" s="104" t="str">
        <f>IF(EW68="","",ES$3)</f>
        <v/>
      </c>
      <c r="EW68" s="105" t="str">
        <f>IF(FD68="","",IF(ISNUMBER(SEARCH(":",FD68)),MID(FD68,FIND(":",FD68)+2,FIND("(",FD68)-FIND(":",FD68)-3),LEFT(FD68,FIND("(",FD68)-2)))</f>
        <v/>
      </c>
      <c r="EX68" s="106" t="str">
        <f>IF(FD68="","",MID(FD68,FIND("(",FD68)+1,4))</f>
        <v/>
      </c>
      <c r="EY68" s="107" t="str">
        <f>IF(ISNUMBER(SEARCH("*female*",FD68)),"female",IF(ISNUMBER(SEARCH("*male*",FD68)),"male",""))</f>
        <v/>
      </c>
      <c r="EZ68" s="108" t="str">
        <f>IF(FD68="","",IF(ISERROR(MID(FD68,FIND("male,",FD68)+6,(FIND(")",FD68)-(FIND("male,",FD68)+6))))=TRUE,"missing/error",MID(FD68,FIND("male,",FD68)+6,(FIND(")",FD68)-(FIND("male,",FD68)+6)))))</f>
        <v/>
      </c>
      <c r="FA68" s="109" t="str">
        <f>IF(EW68="","",(MID(EW68,(SEARCH("^^",SUBSTITUTE(EW68," ","^^",LEN(EW68)-LEN(SUBSTITUTE(EW68," ","")))))+1,99)&amp;"_"&amp;LEFT(EW68,FIND(" ",EW68)-1)&amp;"_"&amp;EX68))</f>
        <v/>
      </c>
      <c r="FC68" s="101"/>
      <c r="FD68" s="101"/>
      <c r="FE68" s="102" t="str">
        <f>IF(FI68="","",FE$3)</f>
        <v/>
      </c>
      <c r="FF68" s="103" t="str">
        <f>IF(FI68="","",FE$1)</f>
        <v/>
      </c>
      <c r="FG68" s="104" t="str">
        <f>IF(FI68="","",FE$2)</f>
        <v/>
      </c>
      <c r="FH68" s="104" t="str">
        <f>IF(FI68="","",FE$3)</f>
        <v/>
      </c>
      <c r="FI68" s="105" t="str">
        <f>IF(FP68="","",IF(ISNUMBER(SEARCH(":",FP68)),MID(FP68,FIND(":",FP68)+2,FIND("(",FP68)-FIND(":",FP68)-3),LEFT(FP68,FIND("(",FP68)-2)))</f>
        <v/>
      </c>
      <c r="FJ68" s="106" t="str">
        <f>IF(FP68="","",MID(FP68,FIND("(",FP68)+1,4))</f>
        <v/>
      </c>
      <c r="FK68" s="107" t="str">
        <f>IF(ISNUMBER(SEARCH("*female*",FP68)),"female",IF(ISNUMBER(SEARCH("*male*",FP68)),"male",""))</f>
        <v/>
      </c>
      <c r="FL68" s="108" t="str">
        <f>IF(FP68="","",IF(ISERROR(MID(FP68,FIND("male,",FP68)+6,(FIND(")",FP68)-(FIND("male,",FP68)+6))))=TRUE,"missing/error",MID(FP68,FIND("male,",FP68)+6,(FIND(")",FP68)-(FIND("male,",FP68)+6)))))</f>
        <v/>
      </c>
      <c r="FM68" s="109" t="str">
        <f>IF(FI68="","",(MID(FI68,(SEARCH("^^",SUBSTITUTE(FI68," ","^^",LEN(FI68)-LEN(SUBSTITUTE(FI68," ","")))))+1,99)&amp;"_"&amp;LEFT(FI68,FIND(" ",FI68)-1)&amp;"_"&amp;FJ68))</f>
        <v/>
      </c>
      <c r="FO68" s="101"/>
      <c r="FP68" s="101"/>
      <c r="FQ68" s="102" t="str">
        <f>IF(FU68="","",#REF!)</f>
        <v/>
      </c>
      <c r="FR68" s="103" t="str">
        <f>IF(FU68="","",FQ$1)</f>
        <v/>
      </c>
      <c r="FS68" s="104" t="str">
        <f>IF(FU68="","",FQ$2)</f>
        <v/>
      </c>
      <c r="FT68" s="104" t="str">
        <f>IF(FU68="","",FQ$3)</f>
        <v/>
      </c>
      <c r="FU68" s="105" t="str">
        <f>IF(GB68="","",IF(ISNUMBER(SEARCH(":",GB68)),MID(GB68,FIND(":",GB68)+2,FIND("(",GB68)-FIND(":",GB68)-3),LEFT(GB68,FIND("(",GB68)-2)))</f>
        <v/>
      </c>
      <c r="FV68" s="106" t="str">
        <f>IF(GB68="","",MID(GB68,FIND("(",GB68)+1,4))</f>
        <v/>
      </c>
      <c r="FW68" s="107" t="str">
        <f>IF(ISNUMBER(SEARCH("*female*",GB68)),"female",IF(ISNUMBER(SEARCH("*male*",GB68)),"male",""))</f>
        <v/>
      </c>
      <c r="FX68" s="108" t="str">
        <f>IF(GB68="","",IF(ISERROR(MID(GB68,FIND("male,",GB68)+6,(FIND(")",GB68)-(FIND("male,",GB68)+6))))=TRUE,"missing/error",MID(GB68,FIND("male,",GB68)+6,(FIND(")",GB68)-(FIND("male,",GB68)+6)))))</f>
        <v/>
      </c>
      <c r="FY68" s="109" t="str">
        <f>IF(FU68="","",(MID(FU68,(SEARCH("^^",SUBSTITUTE(FU68," ","^^",LEN(FU68)-LEN(SUBSTITUTE(FU68," ","")))))+1,99)&amp;"_"&amp;LEFT(FU68,FIND(" ",FU68)-1)&amp;"_"&amp;FV68))</f>
        <v/>
      </c>
      <c r="GA68" s="101"/>
      <c r="GB68" s="101"/>
      <c r="GC68" s="102" t="str">
        <f>IF(GG68="","",GC$3)</f>
        <v/>
      </c>
      <c r="GD68" s="103" t="str">
        <f>IF(GG68="","",GC$1)</f>
        <v/>
      </c>
      <c r="GE68" s="104" t="str">
        <f>IF(GG68="","",GC$2)</f>
        <v/>
      </c>
      <c r="GF68" s="104" t="str">
        <f>IF(GG68="","",GC$3)</f>
        <v/>
      </c>
      <c r="GG68" s="105" t="str">
        <f>IF(GN68="","",IF(ISNUMBER(SEARCH(":",GN68)),MID(GN68,FIND(":",GN68)+2,FIND("(",GN68)-FIND(":",GN68)-3),LEFT(GN68,FIND("(",GN68)-2)))</f>
        <v/>
      </c>
      <c r="GH68" s="106" t="str">
        <f>IF(GN68="","",MID(GN68,FIND("(",GN68)+1,4))</f>
        <v/>
      </c>
      <c r="GI68" s="107" t="str">
        <f>IF(ISNUMBER(SEARCH("*female*",GN68)),"female",IF(ISNUMBER(SEARCH("*male*",GN68)),"male",""))</f>
        <v/>
      </c>
      <c r="GJ68" s="108" t="str">
        <f>IF(GN68="","",IF(ISERROR(MID(GN68,FIND("male,",GN68)+6,(FIND(")",GN68)-(FIND("male,",GN68)+6))))=TRUE,"missing/error",MID(GN68,FIND("male,",GN68)+6,(FIND(")",GN68)-(FIND("male,",GN68)+6)))))</f>
        <v/>
      </c>
      <c r="GK68" s="109" t="str">
        <f>IF(GG68="","",(MID(GG68,(SEARCH("^^",SUBSTITUTE(GG68," ","^^",LEN(GG68)-LEN(SUBSTITUTE(GG68," ","")))))+1,99)&amp;"_"&amp;LEFT(GG68,FIND(" ",GG68)-1)&amp;"_"&amp;GH68))</f>
        <v/>
      </c>
      <c r="GM68" s="101"/>
      <c r="GN68" s="101"/>
      <c r="GO68" s="102" t="str">
        <f>IF(GS68="","",GO$3)</f>
        <v/>
      </c>
      <c r="GP68" s="103" t="str">
        <f>IF(GS68="","",GO$1)</f>
        <v/>
      </c>
      <c r="GQ68" s="104" t="str">
        <f>IF(GS68="","",GO$2)</f>
        <v/>
      </c>
      <c r="GR68" s="104" t="str">
        <f>IF(GS68="","",GO$3)</f>
        <v/>
      </c>
      <c r="GS68" s="105" t="str">
        <f>IF(GZ68="","",IF(ISNUMBER(SEARCH(":",GZ68)),MID(GZ68,FIND(":",GZ68)+2,FIND("(",GZ68)-FIND(":",GZ68)-3),LEFT(GZ68,FIND("(",GZ68)-2)))</f>
        <v/>
      </c>
      <c r="GT68" s="106" t="str">
        <f>IF(GZ68="","",MID(GZ68,FIND("(",GZ68)+1,4))</f>
        <v/>
      </c>
      <c r="GU68" s="107" t="str">
        <f>IF(ISNUMBER(SEARCH("*female*",GZ68)),"female",IF(ISNUMBER(SEARCH("*male*",GZ68)),"male",""))</f>
        <v/>
      </c>
      <c r="GV68" s="108" t="str">
        <f>IF(GZ68="","",IF(ISERROR(MID(GZ68,FIND("male,",GZ68)+6,(FIND(")",GZ68)-(FIND("male,",GZ68)+6))))=TRUE,"missing/error",MID(GZ68,FIND("male,",GZ68)+6,(FIND(")",GZ68)-(FIND("male,",GZ68)+6)))))</f>
        <v/>
      </c>
      <c r="GW68" s="109" t="str">
        <f>IF(GS68="","",(MID(GS68,(SEARCH("^^",SUBSTITUTE(GS68," ","^^",LEN(GS68)-LEN(SUBSTITUTE(GS68," ","")))))+1,99)&amp;"_"&amp;LEFT(GS68,FIND(" ",GS68)-1)&amp;"_"&amp;GT68))</f>
        <v/>
      </c>
      <c r="GY68" s="101"/>
      <c r="GZ68" s="101"/>
      <c r="HA68" s="102" t="str">
        <f>IF(HE68="","",HA$3)</f>
        <v/>
      </c>
      <c r="HB68" s="103" t="str">
        <f>IF(HE68="","",HA$1)</f>
        <v/>
      </c>
      <c r="HC68" s="104" t="str">
        <f>IF(HE68="","",HA$2)</f>
        <v/>
      </c>
      <c r="HD68" s="104" t="str">
        <f>IF(HE68="","",HA$3)</f>
        <v/>
      </c>
      <c r="HE68" s="105" t="str">
        <f>IF(HL68="","",IF(ISNUMBER(SEARCH(":",HL68)),MID(HL68,FIND(":",HL68)+2,FIND("(",HL68)-FIND(":",HL68)-3),LEFT(HL68,FIND("(",HL68)-2)))</f>
        <v/>
      </c>
      <c r="HF68" s="106" t="str">
        <f>IF(HL68="","",MID(HL68,FIND("(",HL68)+1,4))</f>
        <v/>
      </c>
      <c r="HG68" s="107" t="str">
        <f>IF(ISNUMBER(SEARCH("*female*",HL68)),"female",IF(ISNUMBER(SEARCH("*male*",HL68)),"male",""))</f>
        <v/>
      </c>
      <c r="HH68" s="108" t="str">
        <f>IF(HL68="","",IF(ISERROR(MID(HL68,FIND("male,",HL68)+6,(FIND(")",HL68)-(FIND("male,",HL68)+6))))=TRUE,"missing/error",MID(HL68,FIND("male,",HL68)+6,(FIND(")",HL68)-(FIND("male,",HL68)+6)))))</f>
        <v/>
      </c>
      <c r="HI68" s="109" t="str">
        <f>IF(HE68="","",(MID(HE68,(SEARCH("^^",SUBSTITUTE(HE68," ","^^",LEN(HE68)-LEN(SUBSTITUTE(HE68," ","")))))+1,99)&amp;"_"&amp;LEFT(HE68,FIND(" ",HE68)-1)&amp;"_"&amp;HF68))</f>
        <v/>
      </c>
      <c r="HK68" s="101"/>
      <c r="HL68" s="101" t="s">
        <v>292</v>
      </c>
      <c r="HM68" s="102" t="str">
        <f>IF(HQ68="","",HM$3)</f>
        <v/>
      </c>
      <c r="HN68" s="103" t="str">
        <f>IF(HQ68="","",HM$1)</f>
        <v/>
      </c>
      <c r="HO68" s="104" t="str">
        <f>IF(HQ68="","",HM$2)</f>
        <v/>
      </c>
      <c r="HP68" s="104" t="str">
        <f>IF(HQ68="","",HM$3)</f>
        <v/>
      </c>
      <c r="HQ68" s="105" t="str">
        <f>IF(HX68="","",IF(ISNUMBER(SEARCH(":",HX68)),MID(HX68,FIND(":",HX68)+2,FIND("(",HX68)-FIND(":",HX68)-3),LEFT(HX68,FIND("(",HX68)-2)))</f>
        <v/>
      </c>
      <c r="HR68" s="106" t="str">
        <f>IF(HX68="","",MID(HX68,FIND("(",HX68)+1,4))</f>
        <v/>
      </c>
      <c r="HS68" s="107" t="str">
        <f>IF(ISNUMBER(SEARCH("*female*",HX68)),"female",IF(ISNUMBER(SEARCH("*male*",HX68)),"male",""))</f>
        <v/>
      </c>
      <c r="HT68" s="108" t="str">
        <f>IF(HX68="","",IF(ISERROR(MID(HX68,FIND("male,",HX68)+6,(FIND(")",HX68)-(FIND("male,",HX68)+6))))=TRUE,"missing/error",MID(HX68,FIND("male,",HX68)+6,(FIND(")",HX68)-(FIND("male,",HX68)+6)))))</f>
        <v/>
      </c>
      <c r="HU68" s="109" t="str">
        <f>IF(HQ68="","",(MID(HQ68,(SEARCH("^^",SUBSTITUTE(HQ68," ","^^",LEN(HQ68)-LEN(SUBSTITUTE(HQ68," ","")))))+1,99)&amp;"_"&amp;LEFT(HQ68,FIND(" ",HQ68)-1)&amp;"_"&amp;HR68))</f>
        <v/>
      </c>
      <c r="HW68" s="101"/>
      <c r="HX68" s="101"/>
      <c r="HY68" s="102" t="str">
        <f>IF(IC68="","",HY$3)</f>
        <v/>
      </c>
      <c r="HZ68" s="103" t="str">
        <f>IF(IC68="","",HY$1)</f>
        <v/>
      </c>
      <c r="IA68" s="104" t="str">
        <f>IF(IC68="","",HY$2)</f>
        <v/>
      </c>
      <c r="IB68" s="104" t="str">
        <f>IF(IC68="","",HY$3)</f>
        <v/>
      </c>
      <c r="IC68" s="105" t="str">
        <f>IF(IJ68="","",IF(ISNUMBER(SEARCH(":",IJ68)),MID(IJ68,FIND(":",IJ68)+2,FIND("(",IJ68)-FIND(":",IJ68)-3),LEFT(IJ68,FIND("(",IJ68)-2)))</f>
        <v/>
      </c>
      <c r="ID68" s="106" t="str">
        <f>IF(IJ68="","",MID(IJ68,FIND("(",IJ68)+1,4))</f>
        <v/>
      </c>
      <c r="IE68" s="107" t="str">
        <f>IF(ISNUMBER(SEARCH("*female*",IJ68)),"female",IF(ISNUMBER(SEARCH("*male*",IJ68)),"male",""))</f>
        <v/>
      </c>
      <c r="IF68" s="108" t="str">
        <f>IF(IJ68="","",IF(ISERROR(MID(IJ68,FIND("male,",IJ68)+6,(FIND(")",IJ68)-(FIND("male,",IJ68)+6))))=TRUE,"missing/error",MID(IJ68,FIND("male,",IJ68)+6,(FIND(")",IJ68)-(FIND("male,",IJ68)+6)))))</f>
        <v/>
      </c>
      <c r="IG68" s="109" t="str">
        <f>IF(IC68="","",(MID(IC68,(SEARCH("^^",SUBSTITUTE(IC68," ","^^",LEN(IC68)-LEN(SUBSTITUTE(IC68," ","")))))+1,99)&amp;"_"&amp;LEFT(IC68,FIND(" ",IC68)-1)&amp;"_"&amp;ID68))</f>
        <v/>
      </c>
      <c r="II68" s="101"/>
      <c r="IJ68" s="101"/>
      <c r="IK68" s="102" t="str">
        <f>IF(IO68="","",IK$3)</f>
        <v/>
      </c>
      <c r="IL68" s="103" t="str">
        <f>IF(IO68="","",IK$1)</f>
        <v/>
      </c>
      <c r="IM68" s="104" t="str">
        <f>IF(IO68="","",IK$2)</f>
        <v/>
      </c>
      <c r="IN68" s="104" t="str">
        <f>IF(IO68="","",IK$3)</f>
        <v/>
      </c>
      <c r="IO68" s="105" t="str">
        <f>IF(IV68="","",IF(ISNUMBER(SEARCH(":",IV68)),MID(IV68,FIND(":",IV68)+2,FIND("(",IV68)-FIND(":",IV68)-3),LEFT(IV68,FIND("(",IV68)-2)))</f>
        <v/>
      </c>
      <c r="IP68" s="106" t="str">
        <f>IF(IV68="","",MID(IV68,FIND("(",IV68)+1,4))</f>
        <v/>
      </c>
      <c r="IQ68" s="107" t="str">
        <f>IF(ISNUMBER(SEARCH("*female*",IV68)),"female",IF(ISNUMBER(SEARCH("*male*",IV68)),"male",""))</f>
        <v/>
      </c>
      <c r="IR68" s="108" t="str">
        <f>IF(IV68="","",IF(ISERROR(MID(IV68,FIND("male,",IV68)+6,(FIND(")",IV68)-(FIND("male,",IV68)+6))))=TRUE,"missing/error",MID(IV68,FIND("male,",IV68)+6,(FIND(")",IV68)-(FIND("male,",IV68)+6)))))</f>
        <v/>
      </c>
      <c r="IS68" s="109" t="str">
        <f>IF(IO68="","",(MID(IO68,(SEARCH("^^",SUBSTITUTE(IO68," ","^^",LEN(IO68)-LEN(SUBSTITUTE(IO68," ","")))))+1,99)&amp;"_"&amp;LEFT(IO68,FIND(" ",IO68)-1)&amp;"_"&amp;IP68))</f>
        <v/>
      </c>
      <c r="IU68" s="101"/>
      <c r="IV68" s="101"/>
      <c r="IW68" s="102" t="str">
        <f>IF(JA68="","",IW$3)</f>
        <v/>
      </c>
      <c r="IX68" s="103" t="str">
        <f>IF(JA68="","",IW$1)</f>
        <v/>
      </c>
      <c r="IY68" s="104" t="str">
        <f>IF(JA68="","",IW$2)</f>
        <v/>
      </c>
      <c r="IZ68" s="104" t="str">
        <f>IF(JA68="","",IW$3)</f>
        <v/>
      </c>
      <c r="JA68" s="105" t="str">
        <f>IF(JH68="","",IF(ISNUMBER(SEARCH(":",JH68)),MID(JH68,FIND(":",JH68)+2,FIND("(",JH68)-FIND(":",JH68)-3),LEFT(JH68,FIND("(",JH68)-2)))</f>
        <v/>
      </c>
      <c r="JB68" s="106" t="str">
        <f>IF(JH68="","",MID(JH68,FIND("(",JH68)+1,4))</f>
        <v/>
      </c>
      <c r="JC68" s="107" t="str">
        <f>IF(ISNUMBER(SEARCH("*female*",JH68)),"female",IF(ISNUMBER(SEARCH("*male*",JH68)),"male",""))</f>
        <v/>
      </c>
      <c r="JD68" s="108" t="str">
        <f>IF(JH68="","",IF(ISERROR(MID(JH68,FIND("male,",JH68)+6,(FIND(")",JH68)-(FIND("male,",JH68)+6))))=TRUE,"missing/error",MID(JH68,FIND("male,",JH68)+6,(FIND(")",JH68)-(FIND("male,",JH68)+6)))))</f>
        <v/>
      </c>
      <c r="JE68" s="109" t="str">
        <f>IF(JA68="","",(MID(JA68,(SEARCH("^^",SUBSTITUTE(JA68," ","^^",LEN(JA68)-LEN(SUBSTITUTE(JA68," ","")))))+1,99)&amp;"_"&amp;LEFT(JA68,FIND(" ",JA68)-1)&amp;"_"&amp;JB68))</f>
        <v/>
      </c>
      <c r="JG68" s="101"/>
      <c r="JH68" s="101"/>
      <c r="JI68" s="102" t="str">
        <f>IF(JM68="","",JI$3)</f>
        <v/>
      </c>
      <c r="JJ68" s="103" t="str">
        <f>IF(JM68="","",JI$1)</f>
        <v/>
      </c>
      <c r="JK68" s="104" t="str">
        <f>IF(JM68="","",JI$2)</f>
        <v/>
      </c>
      <c r="JL68" s="104" t="str">
        <f>IF(JM68="","",JI$3)</f>
        <v/>
      </c>
      <c r="JM68" s="105" t="str">
        <f>IF(JT68="","",IF(ISNUMBER(SEARCH(":",JT68)),MID(JT68,FIND(":",JT68)+2,FIND("(",JT68)-FIND(":",JT68)-3),LEFT(JT68,FIND("(",JT68)-2)))</f>
        <v/>
      </c>
      <c r="JN68" s="106" t="str">
        <f>IF(JT68="","",MID(JT68,FIND("(",JT68)+1,4))</f>
        <v/>
      </c>
      <c r="JO68" s="107" t="str">
        <f>IF(ISNUMBER(SEARCH("*female*",JT68)),"female",IF(ISNUMBER(SEARCH("*male*",JT68)),"male",""))</f>
        <v/>
      </c>
      <c r="JP68" s="108" t="str">
        <f>IF(JT68="","",IF(ISERROR(MID(JT68,FIND("male,",JT68)+6,(FIND(")",JT68)-(FIND("male,",JT68)+6))))=TRUE,"missing/error",MID(JT68,FIND("male,",JT68)+6,(FIND(")",JT68)-(FIND("male,",JT68)+6)))))</f>
        <v/>
      </c>
      <c r="JQ68" s="109" t="str">
        <f>IF(JM68="","",(MID(JM68,(SEARCH("^^",SUBSTITUTE(JM68," ","^^",LEN(JM68)-LEN(SUBSTITUTE(JM68," ","")))))+1,99)&amp;"_"&amp;LEFT(JM68,FIND(" ",JM68)-1)&amp;"_"&amp;JN68))</f>
        <v/>
      </c>
      <c r="JS68" s="101"/>
      <c r="JT68" s="101"/>
      <c r="JU68" s="102" t="str">
        <f>IF(JY68="","",JU$3)</f>
        <v/>
      </c>
      <c r="JV68" s="103" t="str">
        <f>IF(JY68="","",JU$1)</f>
        <v/>
      </c>
      <c r="JW68" s="104" t="str">
        <f>IF(JY68="","",JU$2)</f>
        <v/>
      </c>
      <c r="JX68" s="104" t="str">
        <f>IF(JY68="","",JU$3)</f>
        <v/>
      </c>
      <c r="JY68" s="105" t="str">
        <f>IF(KF68="","",IF(ISNUMBER(SEARCH(":",KF68)),MID(KF68,FIND(":",KF68)+2,FIND("(",KF68)-FIND(":",KF68)-3),LEFT(KF68,FIND("(",KF68)-2)))</f>
        <v/>
      </c>
      <c r="JZ68" s="106" t="str">
        <f>IF(KF68="","",MID(KF68,FIND("(",KF68)+1,4))</f>
        <v/>
      </c>
      <c r="KA68" s="107" t="str">
        <f>IF(ISNUMBER(SEARCH("*female*",KF68)),"female",IF(ISNUMBER(SEARCH("*male*",KF68)),"male",""))</f>
        <v/>
      </c>
      <c r="KB68" s="108" t="str">
        <f>IF(KF68="","",IF(ISERROR(MID(KF68,FIND("male,",KF68)+6,(FIND(")",KF68)-(FIND("male,",KF68)+6))))=TRUE,"missing/error",MID(KF68,FIND("male,",KF68)+6,(FIND(")",KF68)-(FIND("male,",KF68)+6)))))</f>
        <v/>
      </c>
      <c r="KC68" s="109" t="str">
        <f>IF(JY68="","",(MID(JY68,(SEARCH("^^",SUBSTITUTE(JY68," ","^^",LEN(JY68)-LEN(SUBSTITUTE(JY68," ","")))))+1,99)&amp;"_"&amp;LEFT(JY68,FIND(" ",JY68)-1)&amp;"_"&amp;JZ68))</f>
        <v/>
      </c>
      <c r="KE68" s="101"/>
      <c r="KF68" s="101"/>
    </row>
    <row r="69" spans="1:292" ht="13.5" customHeight="1">
      <c r="A69" s="20"/>
      <c r="B69" s="101" t="s">
        <v>1167</v>
      </c>
      <c r="C69" s="2" t="s">
        <v>1166</v>
      </c>
      <c r="D69" s="154"/>
      <c r="E69" s="102"/>
      <c r="F69" s="103"/>
      <c r="G69" s="104"/>
      <c r="H69" s="104"/>
      <c r="I69" s="105"/>
      <c r="J69" s="106"/>
      <c r="K69" s="107"/>
      <c r="L69" s="108"/>
      <c r="M69" s="109"/>
      <c r="O69" s="101"/>
      <c r="P69" s="154"/>
      <c r="Q69" s="102"/>
      <c r="R69" s="103"/>
      <c r="S69" s="104"/>
      <c r="T69" s="104"/>
      <c r="U69" s="105"/>
      <c r="V69" s="106"/>
      <c r="W69" s="107"/>
      <c r="X69" s="108"/>
      <c r="Y69" s="109"/>
      <c r="AA69" s="101"/>
      <c r="AB69" s="101"/>
      <c r="AC69" s="102"/>
      <c r="AD69" s="103"/>
      <c r="AE69" s="104"/>
      <c r="AF69" s="104"/>
      <c r="AG69" s="105"/>
      <c r="AH69" s="106"/>
      <c r="AI69" s="107"/>
      <c r="AJ69" s="108"/>
      <c r="AK69" s="109"/>
      <c r="AM69" s="101"/>
      <c r="AN69" s="101"/>
      <c r="AO69" s="102"/>
      <c r="AP69" s="103"/>
      <c r="AQ69" s="104"/>
      <c r="AR69" s="104"/>
      <c r="AS69" s="105"/>
      <c r="AT69" s="106"/>
      <c r="AU69" s="107"/>
      <c r="AV69" s="108"/>
      <c r="AW69" s="109"/>
      <c r="AY69" s="101"/>
      <c r="AZ69" s="101"/>
      <c r="BA69" s="102"/>
      <c r="BB69" s="103"/>
      <c r="BC69" s="104"/>
      <c r="BD69" s="104"/>
      <c r="BE69" s="105"/>
      <c r="BF69" s="106"/>
      <c r="BG69" s="107"/>
      <c r="BH69" s="108"/>
      <c r="BI69" s="109"/>
      <c r="BK69" s="101"/>
      <c r="BL69" s="101"/>
      <c r="BM69" s="102"/>
      <c r="BN69" s="103"/>
      <c r="BO69" s="104"/>
      <c r="BP69" s="104"/>
      <c r="BQ69" s="105"/>
      <c r="BR69" s="106"/>
      <c r="BS69" s="107"/>
      <c r="BT69" s="108"/>
      <c r="BU69" s="109"/>
      <c r="BW69" s="101"/>
      <c r="BX69" s="101"/>
      <c r="BY69" s="102"/>
      <c r="BZ69" s="103"/>
      <c r="CA69" s="104"/>
      <c r="CB69" s="104"/>
      <c r="CC69" s="105"/>
      <c r="CD69" s="106"/>
      <c r="CE69" s="107"/>
      <c r="CF69" s="108"/>
      <c r="CG69" s="109"/>
      <c r="CI69" s="101"/>
      <c r="CJ69" s="101"/>
      <c r="CK69" s="102"/>
      <c r="CL69" s="103"/>
      <c r="CM69" s="104"/>
      <c r="CN69" s="104"/>
      <c r="CO69" s="105"/>
      <c r="CP69" s="106"/>
      <c r="CQ69" s="107"/>
      <c r="CR69" s="108"/>
      <c r="CS69" s="109"/>
      <c r="CU69" s="101"/>
      <c r="CV69" s="101"/>
      <c r="CW69" s="102"/>
      <c r="CX69" s="103"/>
      <c r="CY69" s="104"/>
      <c r="CZ69" s="104"/>
      <c r="DA69" s="105"/>
      <c r="DB69" s="106"/>
      <c r="DC69" s="107"/>
      <c r="DD69" s="108"/>
      <c r="DE69" s="109"/>
      <c r="DG69" s="101"/>
      <c r="DH69" s="101"/>
      <c r="DI69" s="102"/>
      <c r="DJ69" s="103"/>
      <c r="DK69" s="104"/>
      <c r="DL69" s="104"/>
      <c r="DM69" s="105"/>
      <c r="DN69" s="106"/>
      <c r="DO69" s="107"/>
      <c r="DP69" s="108"/>
      <c r="DQ69" s="109"/>
      <c r="DS69" s="101"/>
      <c r="DT69" s="101"/>
      <c r="DU69" s="102">
        <f>IF(DY69="","",DU$3)</f>
        <v>44926</v>
      </c>
      <c r="DV69" s="103" t="str">
        <f>IF(DY69="","",DU$1)</f>
        <v>Rutte IV</v>
      </c>
      <c r="DW69" s="104">
        <f>IF(DY69="","",DU$2)</f>
        <v>44571</v>
      </c>
      <c r="DX69" s="104">
        <f>IF(DY69="","",DU$3)</f>
        <v>44926</v>
      </c>
      <c r="DY69" s="105" t="str">
        <f>IF(EF69="","",IF(ISNUMBER(SEARCH(":",EF69)),MID(EF69,FIND(":",EF69)+2,FIND("(",EF69)-FIND(":",EF69)-3),LEFT(EF69,FIND("(",EF69)-2)))</f>
        <v>Dilan Ye¸silgöz</v>
      </c>
      <c r="DZ69" s="106" t="str">
        <f>IF(EF69="","",MID(EF69,FIND("(",EF69)+1,4))</f>
        <v>1977</v>
      </c>
      <c r="EA69" s="107" t="str">
        <f>IF(ISNUMBER(SEARCH("*female*",EF69)),"female",IF(ISNUMBER(SEARCH("*male*",EF69)),"male",""))</f>
        <v>female</v>
      </c>
      <c r="EB69" s="108" t="str">
        <f>IF(EF69="","",IF(ISERROR(MID(EF69,FIND("male,",EF69)+6,(FIND(")",EF69)-(FIND("male,",EF69)+6))))=TRUE,"missing/error",MID(EF69,FIND("male,",EF69)+6,(FIND(")",EF69)-(FIND("male,",EF69)+6)))))</f>
        <v>nl_vvd01</v>
      </c>
      <c r="EC69" s="109" t="str">
        <f>IF(DY69="","",(MID(DY69,(SEARCH("^^",SUBSTITUTE(DY69," ","^^",LEN(DY69)-LEN(SUBSTITUTE(DY69," ","")))))+1,99)&amp;"_"&amp;LEFT(DY69,FIND(" ",DY69)-1)&amp;"_"&amp;DZ69))</f>
        <v>Ye¸silgöz_Dilan_1977</v>
      </c>
      <c r="EE69" s="101"/>
      <c r="EF69" s="101" t="s">
        <v>1168</v>
      </c>
      <c r="EG69" s="102"/>
      <c r="EH69" s="103"/>
      <c r="EI69" s="104"/>
      <c r="EJ69" s="104"/>
      <c r="EK69" s="105"/>
      <c r="EL69" s="106"/>
      <c r="EM69" s="107"/>
      <c r="EN69" s="108"/>
      <c r="EO69" s="109"/>
      <c r="EQ69" s="101"/>
      <c r="ER69" s="101"/>
      <c r="ES69" s="102"/>
      <c r="ET69" s="103"/>
      <c r="EU69" s="104"/>
      <c r="EV69" s="104"/>
      <c r="EW69" s="105"/>
      <c r="EX69" s="106"/>
      <c r="EY69" s="107"/>
      <c r="EZ69" s="108"/>
      <c r="FA69" s="109"/>
      <c r="FC69" s="101"/>
      <c r="FD69" s="101"/>
      <c r="FE69" s="102"/>
      <c r="FF69" s="103"/>
      <c r="FG69" s="104"/>
      <c r="FH69" s="104"/>
      <c r="FI69" s="105"/>
      <c r="FJ69" s="106"/>
      <c r="FK69" s="107"/>
      <c r="FL69" s="108"/>
      <c r="FM69" s="109"/>
      <c r="FO69" s="101"/>
      <c r="FP69" s="101"/>
      <c r="FQ69" s="102"/>
      <c r="FR69" s="103"/>
      <c r="FS69" s="104"/>
      <c r="FT69" s="104"/>
      <c r="FU69" s="105"/>
      <c r="FV69" s="106"/>
      <c r="FW69" s="107"/>
      <c r="FX69" s="108"/>
      <c r="FY69" s="109"/>
      <c r="GA69" s="101"/>
      <c r="GB69" s="101"/>
      <c r="GC69" s="102"/>
      <c r="GD69" s="103"/>
      <c r="GE69" s="104"/>
      <c r="GF69" s="104"/>
      <c r="GG69" s="105"/>
      <c r="GH69" s="106"/>
      <c r="GI69" s="107"/>
      <c r="GJ69" s="108"/>
      <c r="GK69" s="109"/>
      <c r="GM69" s="101"/>
      <c r="GN69" s="101"/>
      <c r="GO69" s="102"/>
      <c r="GP69" s="103"/>
      <c r="GQ69" s="104"/>
      <c r="GR69" s="104"/>
      <c r="GS69" s="105"/>
      <c r="GT69" s="106"/>
      <c r="GU69" s="107"/>
      <c r="GV69" s="108"/>
      <c r="GW69" s="109"/>
      <c r="GY69" s="101"/>
      <c r="GZ69" s="101"/>
      <c r="HA69" s="102"/>
      <c r="HB69" s="103"/>
      <c r="HC69" s="104"/>
      <c r="HD69" s="104"/>
      <c r="HE69" s="105"/>
      <c r="HF69" s="106"/>
      <c r="HG69" s="107"/>
      <c r="HH69" s="108"/>
      <c r="HI69" s="109"/>
      <c r="HK69" s="101"/>
      <c r="HL69" s="101"/>
      <c r="HM69" s="102"/>
      <c r="HN69" s="103"/>
      <c r="HO69" s="104"/>
      <c r="HP69" s="104"/>
      <c r="HQ69" s="105"/>
      <c r="HR69" s="106"/>
      <c r="HS69" s="107"/>
      <c r="HT69" s="108"/>
      <c r="HU69" s="109"/>
      <c r="HW69" s="101"/>
      <c r="HX69" s="101"/>
      <c r="HY69" s="102"/>
      <c r="HZ69" s="103"/>
      <c r="IA69" s="104"/>
      <c r="IB69" s="104"/>
      <c r="IC69" s="105"/>
      <c r="ID69" s="106"/>
      <c r="IE69" s="107"/>
      <c r="IF69" s="108"/>
      <c r="IG69" s="109"/>
      <c r="II69" s="101"/>
      <c r="IJ69" s="101"/>
      <c r="IK69" s="102"/>
      <c r="IL69" s="103"/>
      <c r="IM69" s="104"/>
      <c r="IN69" s="104"/>
      <c r="IO69" s="105"/>
      <c r="IP69" s="106"/>
      <c r="IQ69" s="107"/>
      <c r="IR69" s="108"/>
      <c r="IS69" s="109"/>
      <c r="IU69" s="101"/>
      <c r="IV69" s="101"/>
      <c r="IW69" s="102"/>
      <c r="IX69" s="103"/>
      <c r="IY69" s="104"/>
      <c r="IZ69" s="104"/>
      <c r="JA69" s="105"/>
      <c r="JB69" s="106"/>
      <c r="JC69" s="107"/>
      <c r="JD69" s="108"/>
      <c r="JE69" s="109"/>
      <c r="JG69" s="101"/>
      <c r="JH69" s="101"/>
      <c r="JI69" s="102"/>
      <c r="JJ69" s="103"/>
      <c r="JK69" s="104"/>
      <c r="JL69" s="104"/>
      <c r="JM69" s="105"/>
      <c r="JN69" s="106"/>
      <c r="JO69" s="107"/>
      <c r="JP69" s="108"/>
      <c r="JQ69" s="109"/>
      <c r="JS69" s="101"/>
      <c r="JT69" s="101"/>
      <c r="JU69" s="102"/>
      <c r="JV69" s="103"/>
      <c r="JW69" s="104"/>
      <c r="JX69" s="104"/>
      <c r="JY69" s="105"/>
      <c r="JZ69" s="106"/>
      <c r="KA69" s="107"/>
      <c r="KB69" s="108"/>
      <c r="KC69" s="109"/>
      <c r="KE69" s="101"/>
      <c r="KF69" s="101"/>
    </row>
    <row r="70" spans="1:292" ht="13.5" customHeight="1">
      <c r="A70" s="20"/>
      <c r="B70" s="101" t="s">
        <v>1187</v>
      </c>
      <c r="C70" s="2" t="s">
        <v>1188</v>
      </c>
      <c r="D70" s="154"/>
      <c r="E70" s="102"/>
      <c r="F70" s="103"/>
      <c r="G70" s="104"/>
      <c r="H70" s="104"/>
      <c r="I70" s="105"/>
      <c r="J70" s="106"/>
      <c r="K70" s="107"/>
      <c r="L70" s="108"/>
      <c r="M70" s="109"/>
      <c r="O70" s="101"/>
      <c r="P70" s="154"/>
      <c r="Q70" s="102"/>
      <c r="R70" s="103"/>
      <c r="S70" s="104"/>
      <c r="T70" s="104"/>
      <c r="U70" s="105"/>
      <c r="V70" s="106"/>
      <c r="W70" s="107"/>
      <c r="X70" s="108"/>
      <c r="Y70" s="109"/>
      <c r="AA70" s="101"/>
      <c r="AB70" s="101"/>
      <c r="AC70" s="102"/>
      <c r="AD70" s="103"/>
      <c r="AE70" s="104"/>
      <c r="AF70" s="104"/>
      <c r="AG70" s="105"/>
      <c r="AH70" s="106"/>
      <c r="AI70" s="107"/>
      <c r="AJ70" s="108"/>
      <c r="AK70" s="109"/>
      <c r="AM70" s="101"/>
      <c r="AN70" s="101"/>
      <c r="AO70" s="102"/>
      <c r="AP70" s="103"/>
      <c r="AQ70" s="104"/>
      <c r="AR70" s="104"/>
      <c r="AS70" s="105"/>
      <c r="AT70" s="106"/>
      <c r="AU70" s="107"/>
      <c r="AV70" s="108"/>
      <c r="AW70" s="109"/>
      <c r="AY70" s="101"/>
      <c r="AZ70" s="101"/>
      <c r="BA70" s="102"/>
      <c r="BB70" s="103"/>
      <c r="BC70" s="104"/>
      <c r="BD70" s="104"/>
      <c r="BE70" s="105"/>
      <c r="BF70" s="106"/>
      <c r="BG70" s="107"/>
      <c r="BH70" s="108"/>
      <c r="BI70" s="109"/>
      <c r="BK70" s="101"/>
      <c r="BL70" s="101"/>
      <c r="BM70" s="102"/>
      <c r="BN70" s="103"/>
      <c r="BO70" s="104"/>
      <c r="BP70" s="104"/>
      <c r="BQ70" s="105"/>
      <c r="BR70" s="106"/>
      <c r="BS70" s="107"/>
      <c r="BT70" s="108"/>
      <c r="BU70" s="109"/>
      <c r="BW70" s="101"/>
      <c r="BX70" s="101"/>
      <c r="BY70" s="102"/>
      <c r="BZ70" s="103"/>
      <c r="CA70" s="104"/>
      <c r="CB70" s="104"/>
      <c r="CC70" s="105"/>
      <c r="CD70" s="106"/>
      <c r="CE70" s="107"/>
      <c r="CF70" s="108"/>
      <c r="CG70" s="109"/>
      <c r="CI70" s="101"/>
      <c r="CJ70" s="101"/>
      <c r="CK70" s="102"/>
      <c r="CL70" s="103"/>
      <c r="CM70" s="104"/>
      <c r="CN70" s="104"/>
      <c r="CO70" s="105"/>
      <c r="CP70" s="106"/>
      <c r="CQ70" s="107"/>
      <c r="CR70" s="108"/>
      <c r="CS70" s="109"/>
      <c r="CU70" s="101"/>
      <c r="CV70" s="101"/>
      <c r="CW70" s="102"/>
      <c r="CX70" s="103"/>
      <c r="CY70" s="104"/>
      <c r="CZ70" s="104"/>
      <c r="DA70" s="105"/>
      <c r="DB70" s="106"/>
      <c r="DC70" s="107"/>
      <c r="DD70" s="108"/>
      <c r="DE70" s="109"/>
      <c r="DG70" s="101"/>
      <c r="DH70" s="101"/>
      <c r="DI70" s="102">
        <f>IF(DM70="","",DI$3)</f>
        <v>44571</v>
      </c>
      <c r="DJ70" s="103" t="str">
        <f>IF(DM70="","",DI$1)</f>
        <v>Rutte III</v>
      </c>
      <c r="DK70" s="104">
        <f>IF(DM70="","",DI$2)</f>
        <v>43034</v>
      </c>
      <c r="DL70" s="104">
        <f>IF(DM70="","",DI$3)</f>
        <v>44571</v>
      </c>
      <c r="DM70" s="105" t="str">
        <f>IF(DT70="","",IF(ISNUMBER(SEARCH(":",DT70)),MID(DT70,FIND(":",DT70)+2,FIND("(",DT70)-FIND(":",DT70)-3),LEFT(DT70,FIND("(",DT70)-2)))</f>
        <v>Sander Dekker</v>
      </c>
      <c r="DN70" s="106" t="str">
        <f>IF(DT70="","",MID(DT70,FIND("(",DT70)+1,4))</f>
        <v>1975</v>
      </c>
      <c r="DO70" s="107" t="str">
        <f>IF(ISNUMBER(SEARCH("*female*",DT70)),"female",IF(ISNUMBER(SEARCH("*male*",DT70)),"male",""))</f>
        <v>male</v>
      </c>
      <c r="DP70" s="108" t="str">
        <f>IF(DT70="","",IF(ISERROR(MID(DT70,FIND("male,",DT70)+6,(FIND(")",DT70)-(FIND("male,",DT70)+6))))=TRUE,"missing/error",MID(DT70,FIND("male,",DT70)+6,(FIND(")",DT70)-(FIND("male,",DT70)+6)))))</f>
        <v>nl_vvd01</v>
      </c>
      <c r="DQ70" s="109" t="str">
        <f>IF(DM70="","",(MID(DM70,(SEARCH("^^",SUBSTITUTE(DM70," ","^^",LEN(DM70)-LEN(SUBSTITUTE(DM70," ","")))))+1,99)&amp;"_"&amp;LEFT(DM70,FIND(" ",DM70)-1)&amp;"_"&amp;DN70))</f>
        <v>Dekker_Sander_1975</v>
      </c>
      <c r="DS70" s="101"/>
      <c r="DT70" s="101" t="s">
        <v>1068</v>
      </c>
      <c r="DU70" s="102">
        <f>IF(DY70="","",DU$3)</f>
        <v>44926</v>
      </c>
      <c r="DV70" s="103" t="str">
        <f>IF(DY70="","",DU$1)</f>
        <v>Rutte IV</v>
      </c>
      <c r="DW70" s="104">
        <f>IF(DY70="","",DU$2)</f>
        <v>44571</v>
      </c>
      <c r="DX70" s="104">
        <f>IF(DY70="","",DU$3)</f>
        <v>44926</v>
      </c>
      <c r="DY70" s="105" t="str">
        <f>IF(EF70="","",IF(ISNUMBER(SEARCH(":",EF70)),MID(EF70,FIND(":",EF70)+2,FIND("(",EF70)-FIND(":",EF70)-3),LEFT(EF70,FIND("(",EF70)-2)))</f>
        <v>Franc Weerwind</v>
      </c>
      <c r="DZ70" s="106" t="str">
        <f>IF(EF70="","",MID(EF70,FIND("(",EF70)+1,4))</f>
        <v>1964</v>
      </c>
      <c r="EA70" s="107" t="str">
        <f>IF(ISNUMBER(SEARCH("*female*",EF70)),"female",IF(ISNUMBER(SEARCH("*male*",EF70)),"male",""))</f>
        <v>male</v>
      </c>
      <c r="EB70" s="108" t="str">
        <f>IF(EF70="","",IF(ISERROR(MID(EF70,FIND("male,",EF70)+6,(FIND(")",EF70)-(FIND("male,",EF70)+6))))=TRUE,"missing/error",MID(EF70,FIND("male,",EF70)+6,(FIND(")",EF70)-(FIND("male,",EF70)+6)))))</f>
        <v>nl_d6601</v>
      </c>
      <c r="EC70" s="109" t="str">
        <f>IF(DY70="","",(MID(DY70,(SEARCH("^^",SUBSTITUTE(DY70," ","^^",LEN(DY70)-LEN(SUBSTITUTE(DY70," ","")))))+1,99)&amp;"_"&amp;LEFT(DY70,FIND(" ",DY70)-1)&amp;"_"&amp;DZ70))</f>
        <v>Weerwind_Franc_1964</v>
      </c>
      <c r="EE70" s="101"/>
      <c r="EF70" s="101" t="s">
        <v>1189</v>
      </c>
      <c r="EG70" s="102"/>
      <c r="EH70" s="103"/>
      <c r="EI70" s="104"/>
      <c r="EJ70" s="104"/>
      <c r="EK70" s="105"/>
      <c r="EL70" s="106"/>
      <c r="EM70" s="107"/>
      <c r="EN70" s="108"/>
      <c r="EO70" s="109"/>
      <c r="EQ70" s="101"/>
      <c r="ER70" s="101"/>
      <c r="ES70" s="102"/>
      <c r="ET70" s="103"/>
      <c r="EU70" s="104"/>
      <c r="EV70" s="104"/>
      <c r="EW70" s="105"/>
      <c r="EX70" s="106"/>
      <c r="EY70" s="107"/>
      <c r="EZ70" s="108"/>
      <c r="FA70" s="109"/>
      <c r="FC70" s="101"/>
      <c r="FD70" s="101"/>
      <c r="FE70" s="102"/>
      <c r="FF70" s="103"/>
      <c r="FG70" s="104"/>
      <c r="FH70" s="104"/>
      <c r="FI70" s="105"/>
      <c r="FJ70" s="106"/>
      <c r="FK70" s="107"/>
      <c r="FL70" s="108"/>
      <c r="FM70" s="109"/>
      <c r="FO70" s="101"/>
      <c r="FP70" s="101"/>
      <c r="FQ70" s="102"/>
      <c r="FR70" s="103"/>
      <c r="FS70" s="104"/>
      <c r="FT70" s="104"/>
      <c r="FU70" s="105"/>
      <c r="FV70" s="106"/>
      <c r="FW70" s="107"/>
      <c r="FX70" s="108"/>
      <c r="FY70" s="109"/>
      <c r="GA70" s="101"/>
      <c r="GB70" s="101"/>
      <c r="GC70" s="102"/>
      <c r="GD70" s="103"/>
      <c r="GE70" s="104"/>
      <c r="GF70" s="104"/>
      <c r="GG70" s="105"/>
      <c r="GH70" s="106"/>
      <c r="GI70" s="107"/>
      <c r="GJ70" s="108"/>
      <c r="GK70" s="109"/>
      <c r="GM70" s="101"/>
      <c r="GN70" s="101"/>
      <c r="GO70" s="102"/>
      <c r="GP70" s="103"/>
      <c r="GQ70" s="104"/>
      <c r="GR70" s="104"/>
      <c r="GS70" s="105"/>
      <c r="GT70" s="106"/>
      <c r="GU70" s="107"/>
      <c r="GV70" s="108"/>
      <c r="GW70" s="109"/>
      <c r="GY70" s="101"/>
      <c r="GZ70" s="101"/>
      <c r="HA70" s="102"/>
      <c r="HB70" s="103"/>
      <c r="HC70" s="104"/>
      <c r="HD70" s="104"/>
      <c r="HE70" s="105"/>
      <c r="HF70" s="106"/>
      <c r="HG70" s="107"/>
      <c r="HH70" s="108"/>
      <c r="HI70" s="109"/>
      <c r="HK70" s="101"/>
      <c r="HL70" s="101"/>
      <c r="HM70" s="102"/>
      <c r="HN70" s="103"/>
      <c r="HO70" s="104"/>
      <c r="HP70" s="104"/>
      <c r="HQ70" s="105"/>
      <c r="HR70" s="106"/>
      <c r="HS70" s="107"/>
      <c r="HT70" s="108"/>
      <c r="HU70" s="109"/>
      <c r="HW70" s="101"/>
      <c r="HX70" s="101"/>
      <c r="HY70" s="102"/>
      <c r="HZ70" s="103"/>
      <c r="IA70" s="104"/>
      <c r="IB70" s="104"/>
      <c r="IC70" s="105"/>
      <c r="ID70" s="106"/>
      <c r="IE70" s="107"/>
      <c r="IF70" s="108"/>
      <c r="IG70" s="109"/>
      <c r="II70" s="101"/>
      <c r="IJ70" s="101"/>
      <c r="IK70" s="102"/>
      <c r="IL70" s="103"/>
      <c r="IM70" s="104"/>
      <c r="IN70" s="104"/>
      <c r="IO70" s="105"/>
      <c r="IP70" s="106"/>
      <c r="IQ70" s="107"/>
      <c r="IR70" s="108"/>
      <c r="IS70" s="109"/>
      <c r="IU70" s="101"/>
      <c r="IV70" s="101"/>
      <c r="IW70" s="102"/>
      <c r="IX70" s="103"/>
      <c r="IY70" s="104"/>
      <c r="IZ70" s="104"/>
      <c r="JA70" s="105"/>
      <c r="JB70" s="106"/>
      <c r="JC70" s="107"/>
      <c r="JD70" s="108"/>
      <c r="JE70" s="109"/>
      <c r="JG70" s="101"/>
      <c r="JH70" s="101"/>
      <c r="JI70" s="102"/>
      <c r="JJ70" s="103"/>
      <c r="JK70" s="104"/>
      <c r="JL70" s="104"/>
      <c r="JM70" s="105"/>
      <c r="JN70" s="106"/>
      <c r="JO70" s="107"/>
      <c r="JP70" s="108"/>
      <c r="JQ70" s="109"/>
      <c r="JS70" s="101"/>
      <c r="JT70" s="101"/>
      <c r="JU70" s="102"/>
      <c r="JV70" s="103"/>
      <c r="JW70" s="104"/>
      <c r="JX70" s="104"/>
      <c r="JY70" s="105"/>
      <c r="JZ70" s="106"/>
      <c r="KA70" s="107"/>
      <c r="KB70" s="108"/>
      <c r="KC70" s="109"/>
      <c r="KE70" s="101"/>
      <c r="KF70" s="101"/>
    </row>
    <row r="71" spans="1:292" ht="13.5" customHeight="1">
      <c r="A71" s="20"/>
      <c r="B71" s="101" t="s">
        <v>1071</v>
      </c>
      <c r="D71" s="154"/>
      <c r="E71" s="102"/>
      <c r="F71" s="103"/>
      <c r="G71" s="104"/>
      <c r="H71" s="104"/>
      <c r="I71" s="105"/>
      <c r="J71" s="106"/>
      <c r="K71" s="107"/>
      <c r="L71" s="108"/>
      <c r="M71" s="109"/>
      <c r="O71" s="101"/>
      <c r="P71" s="154"/>
      <c r="Q71" s="102"/>
      <c r="R71" s="103"/>
      <c r="S71" s="104"/>
      <c r="T71" s="104"/>
      <c r="U71" s="105"/>
      <c r="V71" s="106"/>
      <c r="W71" s="107"/>
      <c r="X71" s="108"/>
      <c r="Y71" s="109"/>
      <c r="AA71" s="101"/>
      <c r="AB71" s="101"/>
      <c r="AC71" s="102"/>
      <c r="AD71" s="103"/>
      <c r="AE71" s="104"/>
      <c r="AF71" s="104"/>
      <c r="AG71" s="105"/>
      <c r="AH71" s="106"/>
      <c r="AI71" s="107"/>
      <c r="AJ71" s="108"/>
      <c r="AK71" s="109"/>
      <c r="AM71" s="101"/>
      <c r="AN71" s="101"/>
      <c r="AO71" s="102"/>
      <c r="AP71" s="103"/>
      <c r="AQ71" s="104"/>
      <c r="AR71" s="104"/>
      <c r="AS71" s="105"/>
      <c r="AT71" s="106"/>
      <c r="AU71" s="107"/>
      <c r="AV71" s="108"/>
      <c r="AW71" s="109"/>
      <c r="AY71" s="101"/>
      <c r="AZ71" s="101"/>
      <c r="BA71" s="102"/>
      <c r="BB71" s="103"/>
      <c r="BC71" s="104"/>
      <c r="BD71" s="104"/>
      <c r="BE71" s="105"/>
      <c r="BF71" s="106"/>
      <c r="BG71" s="107"/>
      <c r="BH71" s="108"/>
      <c r="BI71" s="109"/>
      <c r="BK71" s="101"/>
      <c r="BL71" s="101"/>
      <c r="BM71" s="102"/>
      <c r="BN71" s="103"/>
      <c r="BO71" s="104"/>
      <c r="BP71" s="104"/>
      <c r="BQ71" s="105"/>
      <c r="BR71" s="106"/>
      <c r="BS71" s="107"/>
      <c r="BT71" s="108"/>
      <c r="BU71" s="109"/>
      <c r="BW71" s="101"/>
      <c r="BX71" s="101"/>
      <c r="BY71" s="102"/>
      <c r="BZ71" s="103"/>
      <c r="CA71" s="104"/>
      <c r="CB71" s="104"/>
      <c r="CC71" s="105"/>
      <c r="CD71" s="106"/>
      <c r="CE71" s="107"/>
      <c r="CF71" s="108"/>
      <c r="CG71" s="109"/>
      <c r="CI71" s="101"/>
      <c r="CJ71" s="101"/>
      <c r="CK71" s="102"/>
      <c r="CL71" s="103"/>
      <c r="CM71" s="104"/>
      <c r="CN71" s="104"/>
      <c r="CO71" s="105"/>
      <c r="CP71" s="106"/>
      <c r="CQ71" s="107"/>
      <c r="CR71" s="108"/>
      <c r="CS71" s="109"/>
      <c r="CU71" s="101"/>
      <c r="CV71" s="101"/>
      <c r="CW71" s="102"/>
      <c r="CX71" s="103"/>
      <c r="CY71" s="104"/>
      <c r="CZ71" s="104"/>
      <c r="DA71" s="105"/>
      <c r="DB71" s="106"/>
      <c r="DC71" s="107"/>
      <c r="DD71" s="108"/>
      <c r="DE71" s="109"/>
      <c r="DG71" s="101"/>
      <c r="DH71" s="101"/>
      <c r="DI71" s="102">
        <f>IF(DM71="","",DI$3)</f>
        <v>44571</v>
      </c>
      <c r="DJ71" s="103" t="str">
        <f>IF(DM71="","",DI$1)</f>
        <v>Rutte III</v>
      </c>
      <c r="DK71" s="104">
        <f>IF(DM71="","",DI$2)</f>
        <v>43034</v>
      </c>
      <c r="DL71" s="104">
        <v>43909</v>
      </c>
      <c r="DM71" s="105" t="str">
        <f>IF(DT71="","",IF(ISNUMBER(SEARCH(":",DT71)),MID(DT71,FIND(":",DT71)+2,FIND("(",DT71)-FIND(":",DT71)-3),LEFT(DT71,FIND("(",DT71)-2)))</f>
        <v>Bruno Bruins</v>
      </c>
      <c r="DN71" s="106" t="str">
        <f>IF(DT71="","",MID(DT71,FIND("(",DT71)+1,4))</f>
        <v>1963</v>
      </c>
      <c r="DO71" s="107" t="str">
        <f>IF(ISNUMBER(SEARCH("*female*",DT71)),"female",IF(ISNUMBER(SEARCH("*male*",DT71)),"male",""))</f>
        <v>male</v>
      </c>
      <c r="DP71" s="108" t="str">
        <f>IF(DT71="","",IF(ISERROR(MID(DT71,FIND("male,",DT71)+6,(FIND(")",DT71)-(FIND("male,",DT71)+6))))=TRUE,"missing/error",MID(DT71,FIND("male,",DT71)+6,(FIND(")",DT71)-(FIND("male,",DT71)+6)))))</f>
        <v>nl_vvd01</v>
      </c>
      <c r="DQ71" s="109" t="str">
        <f>IF(DM71="","",(MID(DM71,(SEARCH("^^",SUBSTITUTE(DM71," ","^^",LEN(DM71)-LEN(SUBSTITUTE(DM71," ","")))))+1,99)&amp;"_"&amp;LEFT(DM71,FIND(" ",DM71)-1)&amp;"_"&amp;DN71))</f>
        <v>Bruins_Bruno_1963</v>
      </c>
      <c r="DS71" s="101"/>
      <c r="DT71" s="101" t="s">
        <v>1072</v>
      </c>
      <c r="DU71" s="102" t="str">
        <f>IF(DY71="","",DU$3)</f>
        <v/>
      </c>
      <c r="DV71" s="103" t="str">
        <f>IF(DY71="","",DU$1)</f>
        <v/>
      </c>
      <c r="DW71" s="104" t="str">
        <f>IF(DY71="","",DU$2)</f>
        <v/>
      </c>
      <c r="DX71" s="104" t="str">
        <f>IF(DY71="","",DU$3)</f>
        <v/>
      </c>
      <c r="DY71" s="105" t="str">
        <f>IF(EF71="","",IF(ISNUMBER(SEARCH(":",EF71)),MID(EF71,FIND(":",EF71)+2,FIND("(",EF71)-FIND(":",EF71)-3),LEFT(EF71,FIND("(",EF71)-2)))</f>
        <v/>
      </c>
      <c r="DZ71" s="106" t="str">
        <f>IF(EF71="","",MID(EF71,FIND("(",EF71)+1,4))</f>
        <v/>
      </c>
      <c r="EA71" s="107" t="str">
        <f>IF(ISNUMBER(SEARCH("*female*",EF71)),"female",IF(ISNUMBER(SEARCH("*male*",EF71)),"male",""))</f>
        <v/>
      </c>
      <c r="EB71" s="108" t="str">
        <f>IF(EF71="","",IF(ISERROR(MID(EF71,FIND("male,",EF71)+6,(FIND(")",EF71)-(FIND("male,",EF71)+6))))=TRUE,"missing/error",MID(EF71,FIND("male,",EF71)+6,(FIND(")",EF71)-(FIND("male,",EF71)+6)))))</f>
        <v/>
      </c>
      <c r="EC71" s="109" t="str">
        <f>IF(DY71="","",(MID(DY71,(SEARCH("^^",SUBSTITUTE(DY71," ","^^",LEN(DY71)-LEN(SUBSTITUTE(DY71," ","")))))+1,99)&amp;"_"&amp;LEFT(DY71,FIND(" ",DY71)-1)&amp;"_"&amp;DZ71))</f>
        <v/>
      </c>
      <c r="EE71" s="101"/>
      <c r="EF71" s="101"/>
      <c r="EG71" s="102"/>
      <c r="EH71" s="103"/>
      <c r="EI71" s="104"/>
      <c r="EJ71" s="104"/>
      <c r="EK71" s="105"/>
      <c r="EL71" s="106"/>
      <c r="EM71" s="107"/>
      <c r="EN71" s="108"/>
      <c r="EO71" s="109"/>
      <c r="EQ71" s="101"/>
      <c r="ER71" s="101"/>
      <c r="ES71" s="102"/>
      <c r="ET71" s="103"/>
      <c r="EU71" s="104"/>
      <c r="EV71" s="104"/>
      <c r="EW71" s="105"/>
      <c r="EX71" s="106"/>
      <c r="EY71" s="107"/>
      <c r="EZ71" s="108"/>
      <c r="FA71" s="109"/>
      <c r="FC71" s="101"/>
      <c r="FD71" s="101"/>
      <c r="FE71" s="102"/>
      <c r="FF71" s="103"/>
      <c r="FG71" s="104"/>
      <c r="FH71" s="104"/>
      <c r="FI71" s="105"/>
      <c r="FJ71" s="106"/>
      <c r="FK71" s="107"/>
      <c r="FL71" s="108"/>
      <c r="FM71" s="109"/>
      <c r="FO71" s="101"/>
      <c r="FP71" s="101"/>
      <c r="FQ71" s="102"/>
      <c r="FR71" s="103"/>
      <c r="FS71" s="104"/>
      <c r="FT71" s="104"/>
      <c r="FU71" s="105"/>
      <c r="FV71" s="106"/>
      <c r="FW71" s="107"/>
      <c r="FX71" s="108"/>
      <c r="FY71" s="109"/>
      <c r="GA71" s="101"/>
      <c r="GB71" s="101"/>
      <c r="GC71" s="102"/>
      <c r="GD71" s="103"/>
      <c r="GE71" s="104"/>
      <c r="GF71" s="104"/>
      <c r="GG71" s="105"/>
      <c r="GH71" s="106"/>
      <c r="GI71" s="107"/>
      <c r="GJ71" s="108"/>
      <c r="GK71" s="109"/>
      <c r="GM71" s="101"/>
      <c r="GN71" s="101"/>
      <c r="GO71" s="102"/>
      <c r="GP71" s="103"/>
      <c r="GQ71" s="104"/>
      <c r="GR71" s="104"/>
      <c r="GS71" s="105"/>
      <c r="GT71" s="106"/>
      <c r="GU71" s="107"/>
      <c r="GV71" s="108"/>
      <c r="GW71" s="109"/>
      <c r="GY71" s="101"/>
      <c r="GZ71" s="101"/>
      <c r="HA71" s="102"/>
      <c r="HB71" s="103"/>
      <c r="HC71" s="104"/>
      <c r="HD71" s="104"/>
      <c r="HE71" s="105"/>
      <c r="HF71" s="106"/>
      <c r="HG71" s="107"/>
      <c r="HH71" s="108"/>
      <c r="HI71" s="109"/>
      <c r="HK71" s="101"/>
      <c r="HL71" s="101"/>
      <c r="HM71" s="102"/>
      <c r="HN71" s="103"/>
      <c r="HO71" s="104"/>
      <c r="HP71" s="104"/>
      <c r="HQ71" s="105"/>
      <c r="HR71" s="106"/>
      <c r="HS71" s="107"/>
      <c r="HT71" s="108"/>
      <c r="HU71" s="109"/>
      <c r="HW71" s="101"/>
      <c r="HX71" s="101"/>
      <c r="HY71" s="102"/>
      <c r="HZ71" s="103"/>
      <c r="IA71" s="104"/>
      <c r="IB71" s="104"/>
      <c r="IC71" s="105"/>
      <c r="ID71" s="106"/>
      <c r="IE71" s="107"/>
      <c r="IF71" s="108"/>
      <c r="IG71" s="109"/>
      <c r="II71" s="101"/>
      <c r="IJ71" s="101"/>
      <c r="IK71" s="102"/>
      <c r="IL71" s="103"/>
      <c r="IM71" s="104"/>
      <c r="IN71" s="104"/>
      <c r="IO71" s="105"/>
      <c r="IP71" s="106"/>
      <c r="IQ71" s="107"/>
      <c r="IR71" s="108"/>
      <c r="IS71" s="109"/>
      <c r="IU71" s="101"/>
      <c r="IV71" s="101"/>
      <c r="IW71" s="102"/>
      <c r="IX71" s="103"/>
      <c r="IY71" s="104"/>
      <c r="IZ71" s="104"/>
      <c r="JA71" s="105"/>
      <c r="JB71" s="106"/>
      <c r="JC71" s="107"/>
      <c r="JD71" s="108"/>
      <c r="JE71" s="109"/>
      <c r="JG71" s="101"/>
      <c r="JH71" s="101"/>
      <c r="JI71" s="102"/>
      <c r="JJ71" s="103"/>
      <c r="JK71" s="104"/>
      <c r="JL71" s="104"/>
      <c r="JM71" s="105"/>
      <c r="JN71" s="106"/>
      <c r="JO71" s="107"/>
      <c r="JP71" s="108"/>
      <c r="JQ71" s="109"/>
      <c r="JS71" s="101"/>
      <c r="JT71" s="101"/>
      <c r="JU71" s="102"/>
      <c r="JV71" s="103"/>
      <c r="JW71" s="104"/>
      <c r="JX71" s="104"/>
      <c r="JY71" s="105"/>
      <c r="JZ71" s="106"/>
      <c r="KA71" s="107"/>
      <c r="KB71" s="108"/>
      <c r="KC71" s="109"/>
      <c r="KE71" s="101"/>
      <c r="KF71" s="101"/>
    </row>
    <row r="72" spans="1:292" ht="13.5" customHeight="1">
      <c r="A72" s="20"/>
      <c r="B72" s="101" t="s">
        <v>1071</v>
      </c>
      <c r="D72" s="154"/>
      <c r="E72" s="102"/>
      <c r="F72" s="103"/>
      <c r="G72" s="104"/>
      <c r="H72" s="104"/>
      <c r="I72" s="105"/>
      <c r="J72" s="106"/>
      <c r="K72" s="107"/>
      <c r="L72" s="108"/>
      <c r="M72" s="109"/>
      <c r="O72" s="101"/>
      <c r="P72" s="154"/>
      <c r="Q72" s="102"/>
      <c r="R72" s="103"/>
      <c r="S72" s="104"/>
      <c r="T72" s="104"/>
      <c r="U72" s="105"/>
      <c r="V72" s="106"/>
      <c r="W72" s="107"/>
      <c r="X72" s="108"/>
      <c r="Y72" s="109"/>
      <c r="AA72" s="101"/>
      <c r="AB72" s="101"/>
      <c r="AC72" s="102"/>
      <c r="AD72" s="103"/>
      <c r="AE72" s="104"/>
      <c r="AF72" s="104"/>
      <c r="AG72" s="105"/>
      <c r="AH72" s="106"/>
      <c r="AI72" s="107"/>
      <c r="AJ72" s="108"/>
      <c r="AK72" s="109"/>
      <c r="AM72" s="101"/>
      <c r="AN72" s="101"/>
      <c r="AO72" s="102"/>
      <c r="AP72" s="103"/>
      <c r="AQ72" s="104"/>
      <c r="AR72" s="104"/>
      <c r="AS72" s="105"/>
      <c r="AT72" s="106"/>
      <c r="AU72" s="107"/>
      <c r="AV72" s="108"/>
      <c r="AW72" s="109"/>
      <c r="AY72" s="101"/>
      <c r="AZ72" s="101"/>
      <c r="BA72" s="102"/>
      <c r="BB72" s="103"/>
      <c r="BC72" s="104"/>
      <c r="BD72" s="104"/>
      <c r="BE72" s="105"/>
      <c r="BF72" s="106"/>
      <c r="BG72" s="107"/>
      <c r="BH72" s="108"/>
      <c r="BI72" s="109"/>
      <c r="BK72" s="101"/>
      <c r="BL72" s="101"/>
      <c r="BM72" s="102"/>
      <c r="BN72" s="103"/>
      <c r="BO72" s="104"/>
      <c r="BP72" s="104"/>
      <c r="BQ72" s="105"/>
      <c r="BR72" s="106"/>
      <c r="BS72" s="107"/>
      <c r="BT72" s="108"/>
      <c r="BU72" s="109"/>
      <c r="BW72" s="101"/>
      <c r="BX72" s="101"/>
      <c r="BY72" s="102"/>
      <c r="BZ72" s="103"/>
      <c r="CA72" s="104"/>
      <c r="CB72" s="104"/>
      <c r="CC72" s="105"/>
      <c r="CD72" s="106"/>
      <c r="CE72" s="107"/>
      <c r="CF72" s="108"/>
      <c r="CG72" s="109"/>
      <c r="CI72" s="101"/>
      <c r="CJ72" s="101"/>
      <c r="CK72" s="102"/>
      <c r="CL72" s="103"/>
      <c r="CM72" s="104"/>
      <c r="CN72" s="104"/>
      <c r="CO72" s="105"/>
      <c r="CP72" s="106"/>
      <c r="CQ72" s="107"/>
      <c r="CR72" s="108"/>
      <c r="CS72" s="109"/>
      <c r="CU72" s="101"/>
      <c r="CV72" s="101"/>
      <c r="CW72" s="102"/>
      <c r="CX72" s="103"/>
      <c r="CY72" s="104"/>
      <c r="CZ72" s="104"/>
      <c r="DA72" s="105"/>
      <c r="DB72" s="106"/>
      <c r="DC72" s="107"/>
      <c r="DD72" s="108"/>
      <c r="DE72" s="109"/>
      <c r="DG72" s="101"/>
      <c r="DH72" s="101"/>
      <c r="DI72" s="102">
        <f>IF(DM72="","",DI$3)</f>
        <v>44571</v>
      </c>
      <c r="DJ72" s="103" t="str">
        <f>IF(DM72="","",DI$1)</f>
        <v>Rutte III</v>
      </c>
      <c r="DK72" s="104">
        <v>43909</v>
      </c>
      <c r="DL72" s="104">
        <v>44021</v>
      </c>
      <c r="DM72" s="105" t="str">
        <f>IF(DT72="","",IF(ISNUMBER(SEARCH(":",DT72)),MID(DT72,FIND(":",DT72)+2,FIND("(",DT72)-FIND(":",DT72)-3),LEFT(DT72,FIND("(",DT72)-2)))</f>
        <v>Martin van Rijn</v>
      </c>
      <c r="DN72" s="106" t="str">
        <f>IF(DT72="","",MID(DT72,FIND("(",DT72)+1,4))</f>
        <v>1956</v>
      </c>
      <c r="DO72" s="107" t="str">
        <f>IF(ISNUMBER(SEARCH("*female*",DT72)),"female",IF(ISNUMBER(SEARCH("*male*",DT72)),"male",""))</f>
        <v>male</v>
      </c>
      <c r="DP72" s="108" t="str">
        <f>IF(DT72="","",IF(ISERROR(MID(DT72,FIND("male,",DT72)+6,(FIND(")",DT72)-(FIND("male,",DT72)+6))))=TRUE,"missing/error",MID(DT72,FIND("male,",DT72)+6,(FIND(")",DT72)-(FIND("male,",DT72)+6)))))</f>
        <v>nl_pvda01</v>
      </c>
      <c r="DQ72" s="109" t="str">
        <f>IF(DM72="","",(MID(DM72,(SEARCH("^^",SUBSTITUTE(DM72," ","^^",LEN(DM72)-LEN(SUBSTITUTE(DM72," ","")))))+1,99)&amp;"_"&amp;LEFT(DM72,FIND(" ",DM72)-1)&amp;"_"&amp;DN72))</f>
        <v>Rijn_Martin_1956</v>
      </c>
      <c r="DS72" s="101"/>
      <c r="DT72" s="101" t="s">
        <v>1074</v>
      </c>
      <c r="DU72" s="102" t="str">
        <f>IF(DY72="","",DU$3)</f>
        <v/>
      </c>
      <c r="DV72" s="103" t="str">
        <f>IF(DY72="","",DU$1)</f>
        <v/>
      </c>
      <c r="DW72" s="104" t="str">
        <f>IF(DY72="","",DU$2)</f>
        <v/>
      </c>
      <c r="DX72" s="104" t="str">
        <f>IF(DY72="","",DU$3)</f>
        <v/>
      </c>
      <c r="DY72" s="105" t="str">
        <f>IF(EF72="","",IF(ISNUMBER(SEARCH(":",EF72)),MID(EF72,FIND(":",EF72)+2,FIND("(",EF72)-FIND(":",EF72)-3),LEFT(EF72,FIND("(",EF72)-2)))</f>
        <v/>
      </c>
      <c r="DZ72" s="106" t="str">
        <f>IF(EF72="","",MID(EF72,FIND("(",EF72)+1,4))</f>
        <v/>
      </c>
      <c r="EA72" s="107" t="str">
        <f>IF(ISNUMBER(SEARCH("*female*",EF72)),"female",IF(ISNUMBER(SEARCH("*male*",EF72)),"male",""))</f>
        <v/>
      </c>
      <c r="EB72" s="108" t="str">
        <f>IF(EF72="","",IF(ISERROR(MID(EF72,FIND("male,",EF72)+6,(FIND(")",EF72)-(FIND("male,",EF72)+6))))=TRUE,"missing/error",MID(EF72,FIND("male,",EF72)+6,(FIND(")",EF72)-(FIND("male,",EF72)+6)))))</f>
        <v/>
      </c>
      <c r="EC72" s="109" t="str">
        <f>IF(DY72="","",(MID(DY72,(SEARCH("^^",SUBSTITUTE(DY72," ","^^",LEN(DY72)-LEN(SUBSTITUTE(DY72," ","")))))+1,99)&amp;"_"&amp;LEFT(DY72,FIND(" ",DY72)-1)&amp;"_"&amp;DZ72))</f>
        <v/>
      </c>
      <c r="EE72" s="101"/>
      <c r="EF72" s="101"/>
      <c r="EG72" s="102"/>
      <c r="EH72" s="103"/>
      <c r="EI72" s="104"/>
      <c r="EJ72" s="104"/>
      <c r="EK72" s="105"/>
      <c r="EL72" s="106"/>
      <c r="EM72" s="107"/>
      <c r="EN72" s="108"/>
      <c r="EO72" s="109"/>
      <c r="EQ72" s="101"/>
      <c r="ER72" s="101"/>
      <c r="ES72" s="102"/>
      <c r="ET72" s="103"/>
      <c r="EU72" s="104"/>
      <c r="EV72" s="104"/>
      <c r="EW72" s="105"/>
      <c r="EX72" s="106"/>
      <c r="EY72" s="107"/>
      <c r="EZ72" s="108"/>
      <c r="FA72" s="109"/>
      <c r="FC72" s="101"/>
      <c r="FD72" s="101"/>
      <c r="FE72" s="102"/>
      <c r="FF72" s="103"/>
      <c r="FG72" s="104"/>
      <c r="FH72" s="104"/>
      <c r="FI72" s="105"/>
      <c r="FJ72" s="106"/>
      <c r="FK72" s="107"/>
      <c r="FL72" s="108"/>
      <c r="FM72" s="109"/>
      <c r="FO72" s="101"/>
      <c r="FP72" s="101"/>
      <c r="FQ72" s="102"/>
      <c r="FR72" s="103"/>
      <c r="FS72" s="104"/>
      <c r="FT72" s="104"/>
      <c r="FU72" s="105"/>
      <c r="FV72" s="106"/>
      <c r="FW72" s="107"/>
      <c r="FX72" s="108"/>
      <c r="FY72" s="109"/>
      <c r="GA72" s="101"/>
      <c r="GB72" s="101"/>
      <c r="GC72" s="102"/>
      <c r="GD72" s="103"/>
      <c r="GE72" s="104"/>
      <c r="GF72" s="104"/>
      <c r="GG72" s="105"/>
      <c r="GH72" s="106"/>
      <c r="GI72" s="107"/>
      <c r="GJ72" s="108"/>
      <c r="GK72" s="109"/>
      <c r="GM72" s="101"/>
      <c r="GN72" s="101"/>
      <c r="GO72" s="102"/>
      <c r="GP72" s="103"/>
      <c r="GQ72" s="104"/>
      <c r="GR72" s="104"/>
      <c r="GS72" s="105"/>
      <c r="GT72" s="106"/>
      <c r="GU72" s="107"/>
      <c r="GV72" s="108"/>
      <c r="GW72" s="109"/>
      <c r="GY72" s="101"/>
      <c r="GZ72" s="101"/>
      <c r="HA72" s="102"/>
      <c r="HB72" s="103"/>
      <c r="HC72" s="104"/>
      <c r="HD72" s="104"/>
      <c r="HE72" s="105"/>
      <c r="HF72" s="106"/>
      <c r="HG72" s="107"/>
      <c r="HH72" s="108"/>
      <c r="HI72" s="109"/>
      <c r="HK72" s="101"/>
      <c r="HL72" s="101"/>
      <c r="HM72" s="102"/>
      <c r="HN72" s="103"/>
      <c r="HO72" s="104"/>
      <c r="HP72" s="104"/>
      <c r="HQ72" s="105"/>
      <c r="HR72" s="106"/>
      <c r="HS72" s="107"/>
      <c r="HT72" s="108"/>
      <c r="HU72" s="109"/>
      <c r="HW72" s="101"/>
      <c r="HX72" s="101"/>
      <c r="HY72" s="102"/>
      <c r="HZ72" s="103"/>
      <c r="IA72" s="104"/>
      <c r="IB72" s="104"/>
      <c r="IC72" s="105"/>
      <c r="ID72" s="106"/>
      <c r="IE72" s="107"/>
      <c r="IF72" s="108"/>
      <c r="IG72" s="109"/>
      <c r="II72" s="101"/>
      <c r="IJ72" s="101"/>
      <c r="IK72" s="102"/>
      <c r="IL72" s="103"/>
      <c r="IM72" s="104"/>
      <c r="IN72" s="104"/>
      <c r="IO72" s="105"/>
      <c r="IP72" s="106"/>
      <c r="IQ72" s="107"/>
      <c r="IR72" s="108"/>
      <c r="IS72" s="109"/>
      <c r="IU72" s="101"/>
      <c r="IV72" s="101"/>
      <c r="IW72" s="102"/>
      <c r="IX72" s="103"/>
      <c r="IY72" s="104"/>
      <c r="IZ72" s="104"/>
      <c r="JA72" s="105"/>
      <c r="JB72" s="106"/>
      <c r="JC72" s="107"/>
      <c r="JD72" s="108"/>
      <c r="JE72" s="109"/>
      <c r="JG72" s="101"/>
      <c r="JH72" s="101"/>
      <c r="JI72" s="102"/>
      <c r="JJ72" s="103"/>
      <c r="JK72" s="104"/>
      <c r="JL72" s="104"/>
      <c r="JM72" s="105"/>
      <c r="JN72" s="106"/>
      <c r="JO72" s="107"/>
      <c r="JP72" s="108"/>
      <c r="JQ72" s="109"/>
      <c r="JS72" s="101"/>
      <c r="JT72" s="101"/>
      <c r="JU72" s="102"/>
      <c r="JV72" s="103"/>
      <c r="JW72" s="104"/>
      <c r="JX72" s="104"/>
      <c r="JY72" s="105"/>
      <c r="JZ72" s="106"/>
      <c r="KA72" s="107"/>
      <c r="KB72" s="108"/>
      <c r="KC72" s="109"/>
      <c r="KE72" s="101"/>
      <c r="KF72" s="101"/>
    </row>
    <row r="73" spans="1:292" ht="13.5" customHeight="1">
      <c r="A73" s="20"/>
      <c r="B73" s="101" t="s">
        <v>1071</v>
      </c>
      <c r="D73" s="154"/>
      <c r="E73" s="102"/>
      <c r="F73" s="103"/>
      <c r="G73" s="104"/>
      <c r="H73" s="104"/>
      <c r="I73" s="105"/>
      <c r="J73" s="106"/>
      <c r="K73" s="107"/>
      <c r="L73" s="108"/>
      <c r="M73" s="109"/>
      <c r="O73" s="101"/>
      <c r="P73" s="154"/>
      <c r="Q73" s="102"/>
      <c r="R73" s="103"/>
      <c r="S73" s="104"/>
      <c r="T73" s="104"/>
      <c r="U73" s="105"/>
      <c r="V73" s="106"/>
      <c r="W73" s="107"/>
      <c r="X73" s="108"/>
      <c r="Y73" s="109"/>
      <c r="AA73" s="101"/>
      <c r="AB73" s="101"/>
      <c r="AC73" s="102"/>
      <c r="AD73" s="103"/>
      <c r="AE73" s="104"/>
      <c r="AF73" s="104"/>
      <c r="AG73" s="105"/>
      <c r="AH73" s="106"/>
      <c r="AI73" s="107"/>
      <c r="AJ73" s="108"/>
      <c r="AK73" s="109"/>
      <c r="AM73" s="101"/>
      <c r="AN73" s="101"/>
      <c r="AO73" s="102"/>
      <c r="AP73" s="103"/>
      <c r="AQ73" s="104"/>
      <c r="AR73" s="104"/>
      <c r="AS73" s="105"/>
      <c r="AT73" s="106"/>
      <c r="AU73" s="107"/>
      <c r="AV73" s="108"/>
      <c r="AW73" s="109"/>
      <c r="AY73" s="101"/>
      <c r="AZ73" s="101"/>
      <c r="BA73" s="102"/>
      <c r="BB73" s="103"/>
      <c r="BC73" s="104"/>
      <c r="BD73" s="104"/>
      <c r="BE73" s="105"/>
      <c r="BF73" s="106"/>
      <c r="BG73" s="107"/>
      <c r="BH73" s="108"/>
      <c r="BI73" s="109"/>
      <c r="BK73" s="101"/>
      <c r="BL73" s="101"/>
      <c r="BM73" s="102"/>
      <c r="BN73" s="103"/>
      <c r="BO73" s="104"/>
      <c r="BP73" s="104"/>
      <c r="BQ73" s="105"/>
      <c r="BR73" s="106"/>
      <c r="BS73" s="107"/>
      <c r="BT73" s="108"/>
      <c r="BU73" s="109"/>
      <c r="BW73" s="101"/>
      <c r="BX73" s="101"/>
      <c r="BY73" s="102"/>
      <c r="BZ73" s="103"/>
      <c r="CA73" s="104"/>
      <c r="CB73" s="104"/>
      <c r="CC73" s="105"/>
      <c r="CD73" s="106"/>
      <c r="CE73" s="107"/>
      <c r="CF73" s="108"/>
      <c r="CG73" s="109"/>
      <c r="CI73" s="101"/>
      <c r="CJ73" s="101"/>
      <c r="CK73" s="102"/>
      <c r="CL73" s="103"/>
      <c r="CM73" s="104"/>
      <c r="CN73" s="104"/>
      <c r="CO73" s="105"/>
      <c r="CP73" s="106"/>
      <c r="CQ73" s="107"/>
      <c r="CR73" s="108"/>
      <c r="CS73" s="109"/>
      <c r="CU73" s="101"/>
      <c r="CV73" s="101"/>
      <c r="CW73" s="102"/>
      <c r="CX73" s="103"/>
      <c r="CY73" s="104"/>
      <c r="CZ73" s="104"/>
      <c r="DA73" s="105"/>
      <c r="DB73" s="106"/>
      <c r="DC73" s="107"/>
      <c r="DD73" s="108"/>
      <c r="DE73" s="109"/>
      <c r="DG73" s="101"/>
      <c r="DH73" s="101"/>
      <c r="DI73" s="102">
        <f>IF(DM73="","",DI$3)</f>
        <v>44571</v>
      </c>
      <c r="DJ73" s="103" t="str">
        <f>IF(DM73="","",DI$1)</f>
        <v>Rutte III</v>
      </c>
      <c r="DK73" s="104">
        <v>44021</v>
      </c>
      <c r="DL73" s="104">
        <v>44442</v>
      </c>
      <c r="DM73" s="105" t="str">
        <f>IF(DT73="","",IF(ISNUMBER(SEARCH(":",DT73)),MID(DT73,FIND(":",DT73)+2,FIND("(",DT73)-FIND(":",DT73)-3),LEFT(DT73,FIND("(",DT73)-2)))</f>
        <v>Tamara van Ark</v>
      </c>
      <c r="DN73" s="106" t="str">
        <f>IF(DT73="","",MID(DT73,FIND("(",DT73)+1,4))</f>
        <v>1974</v>
      </c>
      <c r="DO73" s="107" t="str">
        <f>IF(ISNUMBER(SEARCH("*female*",DT73)),"female",IF(ISNUMBER(SEARCH("*male*",DT73)),"male",""))</f>
        <v>female</v>
      </c>
      <c r="DP73" s="108" t="str">
        <f>IF(DT73="","",IF(ISERROR(MID(DT73,FIND("male,",DT73)+6,(FIND(")",DT73)-(FIND("male,",DT73)+6))))=TRUE,"missing/error",MID(DT73,FIND("male,",DT73)+6,(FIND(")",DT73)-(FIND("male,",DT73)+6)))))</f>
        <v>nl_vvd01</v>
      </c>
      <c r="DQ73" s="109" t="str">
        <f>IF(DM73="","",(MID(DM73,(SEARCH("^^",SUBSTITUTE(DM73," ","^^",LEN(DM73)-LEN(SUBSTITUTE(DM73," ","")))))+1,99)&amp;"_"&amp;LEFT(DM73,FIND(" ",DM73)-1)&amp;"_"&amp;DN73))</f>
        <v>Ark_Tamara_1974</v>
      </c>
      <c r="DS73" s="101"/>
      <c r="DT73" s="101" t="s">
        <v>1075</v>
      </c>
      <c r="DU73" s="102" t="str">
        <f>IF(DY73="","",DU$3)</f>
        <v/>
      </c>
      <c r="DV73" s="103" t="str">
        <f>IF(DY73="","",DU$1)</f>
        <v/>
      </c>
      <c r="DW73" s="104" t="str">
        <f>IF(DY73="","",DU$2)</f>
        <v/>
      </c>
      <c r="DX73" s="104" t="str">
        <f>IF(DY73="","",DU$3)</f>
        <v/>
      </c>
      <c r="DY73" s="105" t="str">
        <f>IF(EF73="","",IF(ISNUMBER(SEARCH(":",EF73)),MID(EF73,FIND(":",EF73)+2,FIND("(",EF73)-FIND(":",EF73)-3),LEFT(EF73,FIND("(",EF73)-2)))</f>
        <v/>
      </c>
      <c r="DZ73" s="106" t="str">
        <f>IF(EF73="","",MID(EF73,FIND("(",EF73)+1,4))</f>
        <v/>
      </c>
      <c r="EA73" s="107" t="str">
        <f>IF(ISNUMBER(SEARCH("*female*",EF73)),"female",IF(ISNUMBER(SEARCH("*male*",EF73)),"male",""))</f>
        <v/>
      </c>
      <c r="EB73" s="108" t="str">
        <f>IF(EF73="","",IF(ISERROR(MID(EF73,FIND("male,",EF73)+6,(FIND(")",EF73)-(FIND("male,",EF73)+6))))=TRUE,"missing/error",MID(EF73,FIND("male,",EF73)+6,(FIND(")",EF73)-(FIND("male,",EF73)+6)))))</f>
        <v/>
      </c>
      <c r="EC73" s="109" t="str">
        <f>IF(DY73="","",(MID(DY73,(SEARCH("^^",SUBSTITUTE(DY73," ","^^",LEN(DY73)-LEN(SUBSTITUTE(DY73," ","")))))+1,99)&amp;"_"&amp;LEFT(DY73,FIND(" ",DY73)-1)&amp;"_"&amp;DZ73))</f>
        <v/>
      </c>
      <c r="EE73" s="101"/>
      <c r="EF73" s="101"/>
      <c r="EG73" s="102"/>
      <c r="EH73" s="103"/>
      <c r="EI73" s="104"/>
      <c r="EJ73" s="104"/>
      <c r="EK73" s="105"/>
      <c r="EL73" s="106"/>
      <c r="EM73" s="107"/>
      <c r="EN73" s="108"/>
      <c r="EO73" s="109"/>
      <c r="EQ73" s="101"/>
      <c r="ER73" s="101"/>
      <c r="ES73" s="102"/>
      <c r="ET73" s="103"/>
      <c r="EU73" s="104"/>
      <c r="EV73" s="104"/>
      <c r="EW73" s="105"/>
      <c r="EX73" s="106"/>
      <c r="EY73" s="107"/>
      <c r="EZ73" s="108"/>
      <c r="FA73" s="109"/>
      <c r="FC73" s="101"/>
      <c r="FD73" s="101"/>
      <c r="FE73" s="102"/>
      <c r="FF73" s="103"/>
      <c r="FG73" s="104"/>
      <c r="FH73" s="104"/>
      <c r="FI73" s="105"/>
      <c r="FJ73" s="106"/>
      <c r="FK73" s="107"/>
      <c r="FL73" s="108"/>
      <c r="FM73" s="109"/>
      <c r="FO73" s="101"/>
      <c r="FP73" s="101"/>
      <c r="FQ73" s="102"/>
      <c r="FR73" s="103"/>
      <c r="FS73" s="104"/>
      <c r="FT73" s="104"/>
      <c r="FU73" s="105"/>
      <c r="FV73" s="106"/>
      <c r="FW73" s="107"/>
      <c r="FX73" s="108"/>
      <c r="FY73" s="109"/>
      <c r="GA73" s="101"/>
      <c r="GB73" s="101"/>
      <c r="GC73" s="102"/>
      <c r="GD73" s="103"/>
      <c r="GE73" s="104"/>
      <c r="GF73" s="104"/>
      <c r="GG73" s="105"/>
      <c r="GH73" s="106"/>
      <c r="GI73" s="107"/>
      <c r="GJ73" s="108"/>
      <c r="GK73" s="109"/>
      <c r="GM73" s="101"/>
      <c r="GN73" s="101"/>
      <c r="GO73" s="102"/>
      <c r="GP73" s="103"/>
      <c r="GQ73" s="104"/>
      <c r="GR73" s="104"/>
      <c r="GS73" s="105"/>
      <c r="GT73" s="106"/>
      <c r="GU73" s="107"/>
      <c r="GV73" s="108"/>
      <c r="GW73" s="109"/>
      <c r="GY73" s="101"/>
      <c r="GZ73" s="101"/>
      <c r="HA73" s="102"/>
      <c r="HB73" s="103"/>
      <c r="HC73" s="104"/>
      <c r="HD73" s="104"/>
      <c r="HE73" s="105"/>
      <c r="HF73" s="106"/>
      <c r="HG73" s="107"/>
      <c r="HH73" s="108"/>
      <c r="HI73" s="109"/>
      <c r="HK73" s="101"/>
      <c r="HL73" s="101"/>
      <c r="HM73" s="102"/>
      <c r="HN73" s="103"/>
      <c r="HO73" s="104"/>
      <c r="HP73" s="104"/>
      <c r="HQ73" s="105"/>
      <c r="HR73" s="106"/>
      <c r="HS73" s="107"/>
      <c r="HT73" s="108"/>
      <c r="HU73" s="109"/>
      <c r="HW73" s="101"/>
      <c r="HX73" s="101"/>
      <c r="HY73" s="102"/>
      <c r="HZ73" s="103"/>
      <c r="IA73" s="104"/>
      <c r="IB73" s="104"/>
      <c r="IC73" s="105"/>
      <c r="ID73" s="106"/>
      <c r="IE73" s="107"/>
      <c r="IF73" s="108"/>
      <c r="IG73" s="109"/>
      <c r="II73" s="101"/>
      <c r="IJ73" s="101"/>
      <c r="IK73" s="102"/>
      <c r="IL73" s="103"/>
      <c r="IM73" s="104"/>
      <c r="IN73" s="104"/>
      <c r="IO73" s="105"/>
      <c r="IP73" s="106"/>
      <c r="IQ73" s="107"/>
      <c r="IR73" s="108"/>
      <c r="IS73" s="109"/>
      <c r="IU73" s="101"/>
      <c r="IV73" s="101"/>
      <c r="IW73" s="102"/>
      <c r="IX73" s="103"/>
      <c r="IY73" s="104"/>
      <c r="IZ73" s="104"/>
      <c r="JA73" s="105"/>
      <c r="JB73" s="106"/>
      <c r="JC73" s="107"/>
      <c r="JD73" s="108"/>
      <c r="JE73" s="109"/>
      <c r="JG73" s="101"/>
      <c r="JH73" s="101"/>
      <c r="JI73" s="102"/>
      <c r="JJ73" s="103"/>
      <c r="JK73" s="104"/>
      <c r="JL73" s="104"/>
      <c r="JM73" s="105"/>
      <c r="JN73" s="106"/>
      <c r="JO73" s="107"/>
      <c r="JP73" s="108"/>
      <c r="JQ73" s="109"/>
      <c r="JS73" s="101"/>
      <c r="JT73" s="101"/>
      <c r="JU73" s="102"/>
      <c r="JV73" s="103"/>
      <c r="JW73" s="104"/>
      <c r="JX73" s="104"/>
      <c r="JY73" s="105"/>
      <c r="JZ73" s="106"/>
      <c r="KA73" s="107"/>
      <c r="KB73" s="108"/>
      <c r="KC73" s="109"/>
      <c r="KE73" s="101"/>
      <c r="KF73" s="101"/>
    </row>
    <row r="74" spans="1:292" ht="13.5" customHeight="1">
      <c r="A74" s="20"/>
      <c r="B74" s="101" t="s">
        <v>1173</v>
      </c>
      <c r="D74" s="154"/>
      <c r="E74" s="102"/>
      <c r="F74" s="103"/>
      <c r="G74" s="104"/>
      <c r="H74" s="104"/>
      <c r="I74" s="105"/>
      <c r="J74" s="106"/>
      <c r="K74" s="107"/>
      <c r="L74" s="108"/>
      <c r="M74" s="109"/>
      <c r="O74" s="101"/>
      <c r="P74" s="154"/>
      <c r="Q74" s="102"/>
      <c r="R74" s="103"/>
      <c r="S74" s="104"/>
      <c r="T74" s="104"/>
      <c r="U74" s="105"/>
      <c r="V74" s="106"/>
      <c r="W74" s="107"/>
      <c r="X74" s="108"/>
      <c r="Y74" s="109"/>
      <c r="AA74" s="101"/>
      <c r="AB74" s="101"/>
      <c r="AC74" s="102"/>
      <c r="AD74" s="103"/>
      <c r="AE74" s="104"/>
      <c r="AF74" s="104"/>
      <c r="AG74" s="105"/>
      <c r="AH74" s="106"/>
      <c r="AI74" s="107"/>
      <c r="AJ74" s="108"/>
      <c r="AK74" s="109"/>
      <c r="AM74" s="101"/>
      <c r="AN74" s="101"/>
      <c r="AO74" s="102"/>
      <c r="AP74" s="103"/>
      <c r="AQ74" s="104"/>
      <c r="AR74" s="104"/>
      <c r="AS74" s="105"/>
      <c r="AT74" s="106"/>
      <c r="AU74" s="107"/>
      <c r="AV74" s="108"/>
      <c r="AW74" s="109"/>
      <c r="AY74" s="101"/>
      <c r="AZ74" s="101"/>
      <c r="BA74" s="102"/>
      <c r="BB74" s="103"/>
      <c r="BC74" s="104"/>
      <c r="BD74" s="104"/>
      <c r="BE74" s="105"/>
      <c r="BF74" s="106"/>
      <c r="BG74" s="107"/>
      <c r="BH74" s="108"/>
      <c r="BI74" s="109"/>
      <c r="BK74" s="101"/>
      <c r="BL74" s="101"/>
      <c r="BM74" s="102"/>
      <c r="BN74" s="103"/>
      <c r="BO74" s="104"/>
      <c r="BP74" s="104"/>
      <c r="BQ74" s="105"/>
      <c r="BR74" s="106"/>
      <c r="BS74" s="107"/>
      <c r="BT74" s="108"/>
      <c r="BU74" s="109"/>
      <c r="BW74" s="101"/>
      <c r="BX74" s="101"/>
      <c r="BY74" s="102"/>
      <c r="BZ74" s="103"/>
      <c r="CA74" s="104"/>
      <c r="CB74" s="104"/>
      <c r="CC74" s="105"/>
      <c r="CD74" s="106"/>
      <c r="CE74" s="107"/>
      <c r="CF74" s="108"/>
      <c r="CG74" s="109"/>
      <c r="CI74" s="101"/>
      <c r="CJ74" s="101"/>
      <c r="CK74" s="102"/>
      <c r="CL74" s="103"/>
      <c r="CM74" s="104"/>
      <c r="CN74" s="104"/>
      <c r="CO74" s="105"/>
      <c r="CP74" s="106"/>
      <c r="CQ74" s="107"/>
      <c r="CR74" s="108"/>
      <c r="CS74" s="109"/>
      <c r="CU74" s="101"/>
      <c r="CV74" s="101"/>
      <c r="CW74" s="102"/>
      <c r="CX74" s="103"/>
      <c r="CY74" s="104"/>
      <c r="CZ74" s="104"/>
      <c r="DA74" s="105"/>
      <c r="DB74" s="106"/>
      <c r="DC74" s="107"/>
      <c r="DD74" s="108"/>
      <c r="DE74" s="109"/>
      <c r="DG74" s="101"/>
      <c r="DH74" s="101"/>
      <c r="DI74" s="102"/>
      <c r="DJ74" s="103"/>
      <c r="DK74" s="104"/>
      <c r="DL74" s="104"/>
      <c r="DM74" s="105"/>
      <c r="DN74" s="106"/>
      <c r="DO74" s="107"/>
      <c r="DP74" s="108"/>
      <c r="DQ74" s="109"/>
      <c r="DS74" s="101"/>
      <c r="DT74" s="101"/>
      <c r="DU74" s="102">
        <f>IF(DY74="","",DU$3)</f>
        <v>44926</v>
      </c>
      <c r="DV74" s="103" t="str">
        <f>IF(DY74="","",DU$1)</f>
        <v>Rutte IV</v>
      </c>
      <c r="DW74" s="104">
        <f>IF(DY74="","",DU$2)</f>
        <v>44571</v>
      </c>
      <c r="DX74" s="104">
        <f>IF(DY74="","",DU$3)</f>
        <v>44926</v>
      </c>
      <c r="DY74" s="105" t="str">
        <f>IF(EF74="","",IF(ISNUMBER(SEARCH(":",EF74)),MID(EF74,FIND(":",EF74)+2,FIND("(",EF74)-FIND(":",EF74)-3),LEFT(EF74,FIND("(",EF74)-2)))</f>
        <v>Carola Schouten</v>
      </c>
      <c r="DZ74" s="106" t="str">
        <f>IF(EF74="","",MID(EF74,FIND("(",EF74)+1,4))</f>
        <v>1977</v>
      </c>
      <c r="EA74" s="107" t="str">
        <f>IF(ISNUMBER(SEARCH("*female*",EF74)),"female",IF(ISNUMBER(SEARCH("*male*",EF74)),"male",""))</f>
        <v>female</v>
      </c>
      <c r="EB74" s="108" t="str">
        <f>IF(EF74="","",IF(ISERROR(MID(EF74,FIND("male,",EF74)+6,(FIND(")",EF74)-(FIND("male,",EF74)+6))))=TRUE,"missing/error",MID(EF74,FIND("male,",EF74)+6,(FIND(")",EF74)-(FIND("male,",EF74)+6)))))</f>
        <v>nl_cu01</v>
      </c>
      <c r="EC74" s="109" t="str">
        <f>IF(DY74="","",(MID(DY74,(SEARCH("^^",SUBSTITUTE(DY74," ","^^",LEN(DY74)-LEN(SUBSTITUTE(DY74," ","")))))+1,99)&amp;"_"&amp;LEFT(DY74,FIND(" ",DY74)-1)&amp;"_"&amp;DZ74))</f>
        <v>Schouten_Carola_1977</v>
      </c>
      <c r="EE74" s="101"/>
      <c r="EF74" s="101" t="s">
        <v>1055</v>
      </c>
      <c r="EG74" s="102"/>
      <c r="EH74" s="103"/>
      <c r="EI74" s="104"/>
      <c r="EJ74" s="104"/>
      <c r="EK74" s="105"/>
      <c r="EL74" s="106"/>
      <c r="EM74" s="107"/>
      <c r="EN74" s="108"/>
      <c r="EO74" s="109"/>
      <c r="EQ74" s="101"/>
      <c r="ER74" s="101"/>
      <c r="ES74" s="102"/>
      <c r="ET74" s="103"/>
      <c r="EU74" s="104"/>
      <c r="EV74" s="104"/>
      <c r="EW74" s="105"/>
      <c r="EX74" s="106"/>
      <c r="EY74" s="107"/>
      <c r="EZ74" s="108"/>
      <c r="FA74" s="109"/>
      <c r="FC74" s="101"/>
      <c r="FD74" s="101"/>
      <c r="FE74" s="102"/>
      <c r="FF74" s="103"/>
      <c r="FG74" s="104"/>
      <c r="FH74" s="104"/>
      <c r="FI74" s="105"/>
      <c r="FJ74" s="106"/>
      <c r="FK74" s="107"/>
      <c r="FL74" s="108"/>
      <c r="FM74" s="109"/>
      <c r="FO74" s="101"/>
      <c r="FP74" s="101"/>
      <c r="FQ74" s="102"/>
      <c r="FR74" s="103"/>
      <c r="FS74" s="104"/>
      <c r="FT74" s="104"/>
      <c r="FU74" s="105"/>
      <c r="FV74" s="106"/>
      <c r="FW74" s="107"/>
      <c r="FX74" s="108"/>
      <c r="FY74" s="109"/>
      <c r="GA74" s="101"/>
      <c r="GB74" s="101"/>
      <c r="GC74" s="102"/>
      <c r="GD74" s="103"/>
      <c r="GE74" s="104"/>
      <c r="GF74" s="104"/>
      <c r="GG74" s="105"/>
      <c r="GH74" s="106"/>
      <c r="GI74" s="107"/>
      <c r="GJ74" s="108"/>
      <c r="GK74" s="109"/>
      <c r="GM74" s="101"/>
      <c r="GN74" s="101"/>
      <c r="GO74" s="102"/>
      <c r="GP74" s="103"/>
      <c r="GQ74" s="104"/>
      <c r="GR74" s="104"/>
      <c r="GS74" s="105"/>
      <c r="GT74" s="106"/>
      <c r="GU74" s="107"/>
      <c r="GV74" s="108"/>
      <c r="GW74" s="109"/>
      <c r="GY74" s="101"/>
      <c r="GZ74" s="101"/>
      <c r="HA74" s="102"/>
      <c r="HB74" s="103"/>
      <c r="HC74" s="104"/>
      <c r="HD74" s="104"/>
      <c r="HE74" s="105"/>
      <c r="HF74" s="106"/>
      <c r="HG74" s="107"/>
      <c r="HH74" s="108"/>
      <c r="HI74" s="109"/>
      <c r="HK74" s="101"/>
      <c r="HL74" s="101"/>
      <c r="HM74" s="102"/>
      <c r="HN74" s="103"/>
      <c r="HO74" s="104"/>
      <c r="HP74" s="104"/>
      <c r="HQ74" s="105"/>
      <c r="HR74" s="106"/>
      <c r="HS74" s="107"/>
      <c r="HT74" s="108"/>
      <c r="HU74" s="109"/>
      <c r="HW74" s="101"/>
      <c r="HX74" s="101"/>
      <c r="HY74" s="102"/>
      <c r="HZ74" s="103"/>
      <c r="IA74" s="104"/>
      <c r="IB74" s="104"/>
      <c r="IC74" s="105"/>
      <c r="ID74" s="106"/>
      <c r="IE74" s="107"/>
      <c r="IF74" s="108"/>
      <c r="IG74" s="109"/>
      <c r="II74" s="101"/>
      <c r="IJ74" s="101"/>
      <c r="IK74" s="102"/>
      <c r="IL74" s="103"/>
      <c r="IM74" s="104"/>
      <c r="IN74" s="104"/>
      <c r="IO74" s="105"/>
      <c r="IP74" s="106"/>
      <c r="IQ74" s="107"/>
      <c r="IR74" s="108"/>
      <c r="IS74" s="109"/>
      <c r="IU74" s="101"/>
      <c r="IV74" s="101"/>
      <c r="IW74" s="102"/>
      <c r="IX74" s="103"/>
      <c r="IY74" s="104"/>
      <c r="IZ74" s="104"/>
      <c r="JA74" s="105"/>
      <c r="JB74" s="106"/>
      <c r="JC74" s="107"/>
      <c r="JD74" s="108"/>
      <c r="JE74" s="109"/>
      <c r="JG74" s="101"/>
      <c r="JH74" s="101"/>
      <c r="JI74" s="102"/>
      <c r="JJ74" s="103"/>
      <c r="JK74" s="104"/>
      <c r="JL74" s="104"/>
      <c r="JM74" s="105"/>
      <c r="JN74" s="106"/>
      <c r="JO74" s="107"/>
      <c r="JP74" s="108"/>
      <c r="JQ74" s="109"/>
      <c r="JS74" s="101"/>
      <c r="JT74" s="101"/>
      <c r="JU74" s="102"/>
      <c r="JV74" s="103"/>
      <c r="JW74" s="104"/>
      <c r="JX74" s="104"/>
      <c r="JY74" s="105"/>
      <c r="JZ74" s="106"/>
      <c r="KA74" s="107"/>
      <c r="KB74" s="108"/>
      <c r="KC74" s="109"/>
      <c r="KE74" s="101"/>
      <c r="KF74" s="101"/>
    </row>
    <row r="75" spans="1:292" ht="13.5" customHeight="1">
      <c r="A75" s="20"/>
      <c r="B75" s="101" t="s">
        <v>1184</v>
      </c>
      <c r="C75" s="2" t="s">
        <v>1185</v>
      </c>
      <c r="D75" s="154"/>
      <c r="E75" s="102"/>
      <c r="F75" s="103"/>
      <c r="G75" s="104"/>
      <c r="H75" s="104"/>
      <c r="I75" s="105"/>
      <c r="J75" s="106"/>
      <c r="K75" s="107"/>
      <c r="L75" s="108"/>
      <c r="M75" s="109"/>
      <c r="O75" s="101"/>
      <c r="P75" s="154"/>
      <c r="Q75" s="102"/>
      <c r="R75" s="103"/>
      <c r="S75" s="104"/>
      <c r="T75" s="104"/>
      <c r="U75" s="105"/>
      <c r="V75" s="106"/>
      <c r="W75" s="107"/>
      <c r="X75" s="108"/>
      <c r="Y75" s="109"/>
      <c r="AA75" s="101"/>
      <c r="AB75" s="101"/>
      <c r="AC75" s="102"/>
      <c r="AD75" s="103"/>
      <c r="AE75" s="104"/>
      <c r="AF75" s="104"/>
      <c r="AG75" s="105"/>
      <c r="AH75" s="106"/>
      <c r="AI75" s="107"/>
      <c r="AJ75" s="108"/>
      <c r="AK75" s="109"/>
      <c r="AM75" s="101"/>
      <c r="AN75" s="101"/>
      <c r="AO75" s="102"/>
      <c r="AP75" s="103"/>
      <c r="AQ75" s="104"/>
      <c r="AR75" s="104"/>
      <c r="AS75" s="105"/>
      <c r="AT75" s="106"/>
      <c r="AU75" s="107"/>
      <c r="AV75" s="108"/>
      <c r="AW75" s="109"/>
      <c r="AY75" s="101"/>
      <c r="AZ75" s="101"/>
      <c r="BA75" s="102"/>
      <c r="BB75" s="103"/>
      <c r="BC75" s="104"/>
      <c r="BD75" s="104"/>
      <c r="BE75" s="105"/>
      <c r="BF75" s="106"/>
      <c r="BG75" s="107"/>
      <c r="BH75" s="108"/>
      <c r="BI75" s="109"/>
      <c r="BK75" s="101"/>
      <c r="BL75" s="101"/>
      <c r="BM75" s="102"/>
      <c r="BN75" s="103"/>
      <c r="BO75" s="104"/>
      <c r="BP75" s="104"/>
      <c r="BQ75" s="105"/>
      <c r="BR75" s="106"/>
      <c r="BS75" s="107"/>
      <c r="BT75" s="108"/>
      <c r="BU75" s="109"/>
      <c r="BW75" s="101"/>
      <c r="BX75" s="101"/>
      <c r="BY75" s="102"/>
      <c r="BZ75" s="103"/>
      <c r="CA75" s="104"/>
      <c r="CB75" s="104"/>
      <c r="CC75" s="105"/>
      <c r="CD75" s="106"/>
      <c r="CE75" s="107"/>
      <c r="CF75" s="108"/>
      <c r="CG75" s="109"/>
      <c r="CI75" s="101"/>
      <c r="CJ75" s="101"/>
      <c r="CK75" s="102"/>
      <c r="CL75" s="103"/>
      <c r="CM75" s="104"/>
      <c r="CN75" s="104"/>
      <c r="CO75" s="105"/>
      <c r="CP75" s="106"/>
      <c r="CQ75" s="107"/>
      <c r="CR75" s="108"/>
      <c r="CS75" s="109"/>
      <c r="CU75" s="101"/>
      <c r="CV75" s="101"/>
      <c r="CW75" s="102"/>
      <c r="CX75" s="103"/>
      <c r="CY75" s="104"/>
      <c r="CZ75" s="104"/>
      <c r="DA75" s="105"/>
      <c r="DB75" s="106"/>
      <c r="DC75" s="107"/>
      <c r="DD75" s="108"/>
      <c r="DE75" s="109"/>
      <c r="DG75" s="101"/>
      <c r="DH75" s="101"/>
      <c r="DI75" s="102" t="str">
        <f>IF(DM75="","",DI$3)</f>
        <v/>
      </c>
      <c r="DJ75" s="103" t="str">
        <f>IF(DM75="","",DI$1)</f>
        <v/>
      </c>
      <c r="DK75" s="104" t="str">
        <f>IF(DM75="","",DI$2)</f>
        <v/>
      </c>
      <c r="DL75" s="104" t="str">
        <f>IF(DM75="","",DI$3)</f>
        <v/>
      </c>
      <c r="DM75" s="105" t="str">
        <f>IF(DT75="","",IF(ISNUMBER(SEARCH(":",DT75)),MID(DT75,FIND(":",DT75)+2,FIND("(",DT75)-FIND(":",DT75)-3),LEFT(DT75,FIND("(",DT75)-2)))</f>
        <v/>
      </c>
      <c r="DN75" s="106" t="str">
        <f>IF(DT75="","",MID(DT75,FIND("(",DT75)+1,4))</f>
        <v/>
      </c>
      <c r="DO75" s="107"/>
      <c r="DP75" s="108"/>
      <c r="DQ75" s="109"/>
      <c r="DS75" s="101"/>
      <c r="DT75" s="101"/>
      <c r="DU75" s="102">
        <f>IF(DY75="","",DU$3)</f>
        <v>44926</v>
      </c>
      <c r="DV75" s="103" t="str">
        <f>IF(DY75="","",DU$1)</f>
        <v>Rutte IV</v>
      </c>
      <c r="DW75" s="104">
        <f>IF(DY75="","",DU$2)</f>
        <v>44571</v>
      </c>
      <c r="DX75" s="104">
        <f>IF(DY75="","",DU$3)</f>
        <v>44926</v>
      </c>
      <c r="DY75" s="105" t="str">
        <f>IF(EF75="","",IF(ISNUMBER(SEARCH(":",EF75)),MID(EF75,FIND(":",EF75)+2,FIND("(",EF75)-FIND(":",EF75)-3),LEFT(EF75,FIND("(",EF75)-2)))</f>
        <v>Dennis Wiersma</v>
      </c>
      <c r="DZ75" s="106" t="str">
        <f>IF(EF75="","",MID(EF75,FIND("(",EF75)+1,4))</f>
        <v>1986</v>
      </c>
      <c r="EA75" s="107" t="str">
        <f>IF(ISNUMBER(SEARCH("*female*",EF75)),"female",IF(ISNUMBER(SEARCH("*male*",EF75)),"male",""))</f>
        <v>male</v>
      </c>
      <c r="EB75" s="108" t="str">
        <f>IF(EF75="","",IF(ISERROR(MID(EF75,FIND("male,",EF75)+6,(FIND(")",EF75)-(FIND("male,",EF75)+6))))=TRUE,"missing/error",MID(EF75,FIND("male,",EF75)+6,(FIND(")",EF75)-(FIND("male,",EF75)+6)))))</f>
        <v>nl_vvd01</v>
      </c>
      <c r="EC75" s="109" t="str">
        <f>IF(DY75="","",(MID(DY75,(SEARCH("^^",SUBSTITUTE(DY75," ","^^",LEN(DY75)-LEN(SUBSTITUTE(DY75," ","")))))+1,99)&amp;"_"&amp;LEFT(DY75,FIND(" ",DY75)-1)&amp;"_"&amp;DZ75))</f>
        <v>Wiersma_Dennis_1986</v>
      </c>
      <c r="EE75" s="101"/>
      <c r="EF75" s="101" t="s">
        <v>1186</v>
      </c>
      <c r="EG75" s="102"/>
      <c r="EH75" s="103"/>
      <c r="EI75" s="104"/>
      <c r="EJ75" s="104"/>
      <c r="EK75" s="105"/>
      <c r="EL75" s="106"/>
      <c r="EM75" s="107"/>
      <c r="EN75" s="108"/>
      <c r="EO75" s="109"/>
      <c r="EQ75" s="101"/>
      <c r="ER75" s="101"/>
      <c r="ES75" s="102"/>
      <c r="ET75" s="103"/>
      <c r="EU75" s="104"/>
      <c r="EV75" s="104"/>
      <c r="EW75" s="105"/>
      <c r="EX75" s="106"/>
      <c r="EY75" s="107"/>
      <c r="EZ75" s="108"/>
      <c r="FA75" s="109"/>
      <c r="FC75" s="101"/>
      <c r="FD75" s="101"/>
      <c r="FE75" s="102"/>
      <c r="FF75" s="103"/>
      <c r="FG75" s="104"/>
      <c r="FH75" s="104"/>
      <c r="FI75" s="105"/>
      <c r="FJ75" s="106"/>
      <c r="FK75" s="107"/>
      <c r="FL75" s="108"/>
      <c r="FM75" s="109"/>
      <c r="FO75" s="101"/>
      <c r="FP75" s="101"/>
      <c r="FQ75" s="102"/>
      <c r="FR75" s="103"/>
      <c r="FS75" s="104"/>
      <c r="FT75" s="104"/>
      <c r="FU75" s="105"/>
      <c r="FV75" s="106"/>
      <c r="FW75" s="107"/>
      <c r="FX75" s="108"/>
      <c r="FY75" s="109"/>
      <c r="GA75" s="101"/>
      <c r="GB75" s="101"/>
      <c r="GC75" s="102"/>
      <c r="GD75" s="103"/>
      <c r="GE75" s="104"/>
      <c r="GF75" s="104"/>
      <c r="GG75" s="105"/>
      <c r="GH75" s="106"/>
      <c r="GI75" s="107"/>
      <c r="GJ75" s="108"/>
      <c r="GK75" s="109"/>
      <c r="GM75" s="101"/>
      <c r="GN75" s="101"/>
      <c r="GO75" s="102"/>
      <c r="GP75" s="103"/>
      <c r="GQ75" s="104"/>
      <c r="GR75" s="104"/>
      <c r="GS75" s="105"/>
      <c r="GT75" s="106"/>
      <c r="GU75" s="107"/>
      <c r="GV75" s="108"/>
      <c r="GW75" s="109"/>
      <c r="GY75" s="101"/>
      <c r="GZ75" s="101"/>
      <c r="HA75" s="102"/>
      <c r="HB75" s="103"/>
      <c r="HC75" s="104"/>
      <c r="HD75" s="104"/>
      <c r="HE75" s="105"/>
      <c r="HF75" s="106"/>
      <c r="HG75" s="107"/>
      <c r="HH75" s="108"/>
      <c r="HI75" s="109"/>
      <c r="HK75" s="101"/>
      <c r="HL75" s="101"/>
      <c r="HM75" s="102"/>
      <c r="HN75" s="103"/>
      <c r="HO75" s="104"/>
      <c r="HP75" s="104"/>
      <c r="HQ75" s="105"/>
      <c r="HR75" s="106"/>
      <c r="HS75" s="107"/>
      <c r="HT75" s="108"/>
      <c r="HU75" s="109"/>
      <c r="HW75" s="101"/>
      <c r="HX75" s="101"/>
      <c r="HY75" s="102"/>
      <c r="HZ75" s="103"/>
      <c r="IA75" s="104"/>
      <c r="IB75" s="104"/>
      <c r="IC75" s="105"/>
      <c r="ID75" s="106"/>
      <c r="IE75" s="107"/>
      <c r="IF75" s="108"/>
      <c r="IG75" s="109"/>
      <c r="II75" s="101"/>
      <c r="IJ75" s="101"/>
      <c r="IK75" s="102"/>
      <c r="IL75" s="103"/>
      <c r="IM75" s="104"/>
      <c r="IN75" s="104"/>
      <c r="IO75" s="105"/>
      <c r="IP75" s="106"/>
      <c r="IQ75" s="107"/>
      <c r="IR75" s="108"/>
      <c r="IS75" s="109"/>
      <c r="IU75" s="101"/>
      <c r="IV75" s="101"/>
      <c r="IW75" s="102"/>
      <c r="IX75" s="103"/>
      <c r="IY75" s="104"/>
      <c r="IZ75" s="104"/>
      <c r="JA75" s="105"/>
      <c r="JB75" s="106"/>
      <c r="JC75" s="107"/>
      <c r="JD75" s="108"/>
      <c r="JE75" s="109"/>
      <c r="JG75" s="101"/>
      <c r="JH75" s="101"/>
      <c r="JI75" s="102"/>
      <c r="JJ75" s="103"/>
      <c r="JK75" s="104"/>
      <c r="JL75" s="104"/>
      <c r="JM75" s="105"/>
      <c r="JN75" s="106"/>
      <c r="JO75" s="107"/>
      <c r="JP75" s="108"/>
      <c r="JQ75" s="109"/>
      <c r="JS75" s="101"/>
      <c r="JT75" s="101"/>
      <c r="JU75" s="102"/>
      <c r="JV75" s="103"/>
      <c r="JW75" s="104"/>
      <c r="JX75" s="104"/>
      <c r="JY75" s="105"/>
      <c r="JZ75" s="106"/>
      <c r="KA75" s="107"/>
      <c r="KB75" s="108"/>
      <c r="KC75" s="109"/>
      <c r="KE75" s="101"/>
      <c r="KF75" s="101"/>
    </row>
    <row r="76" spans="1:292" ht="13.5" customHeight="1">
      <c r="A76" s="20"/>
      <c r="B76" s="101" t="s">
        <v>1069</v>
      </c>
      <c r="D76" s="154"/>
      <c r="E76" s="102"/>
      <c r="F76" s="103"/>
      <c r="G76" s="104"/>
      <c r="H76" s="104"/>
      <c r="I76" s="105"/>
      <c r="J76" s="106"/>
      <c r="K76" s="107"/>
      <c r="L76" s="108"/>
      <c r="M76" s="109"/>
      <c r="O76" s="101"/>
      <c r="P76" s="154"/>
      <c r="Q76" s="102"/>
      <c r="R76" s="103"/>
      <c r="S76" s="104"/>
      <c r="T76" s="104"/>
      <c r="U76" s="105"/>
      <c r="V76" s="106"/>
      <c r="W76" s="107"/>
      <c r="X76" s="108"/>
      <c r="Y76" s="109"/>
      <c r="AA76" s="101"/>
      <c r="AB76" s="101"/>
      <c r="AC76" s="102"/>
      <c r="AD76" s="103"/>
      <c r="AE76" s="104"/>
      <c r="AF76" s="104"/>
      <c r="AG76" s="105"/>
      <c r="AH76" s="106"/>
      <c r="AI76" s="107"/>
      <c r="AJ76" s="108"/>
      <c r="AK76" s="109"/>
      <c r="AM76" s="101"/>
      <c r="AN76" s="101"/>
      <c r="AO76" s="102"/>
      <c r="AP76" s="103"/>
      <c r="AQ76" s="104"/>
      <c r="AR76" s="104"/>
      <c r="AS76" s="105"/>
      <c r="AT76" s="106"/>
      <c r="AU76" s="107"/>
      <c r="AV76" s="108"/>
      <c r="AW76" s="109"/>
      <c r="AY76" s="101"/>
      <c r="AZ76" s="101"/>
      <c r="BA76" s="102"/>
      <c r="BB76" s="103"/>
      <c r="BC76" s="104"/>
      <c r="BD76" s="104"/>
      <c r="BE76" s="105"/>
      <c r="BF76" s="106"/>
      <c r="BG76" s="107"/>
      <c r="BH76" s="108"/>
      <c r="BI76" s="109"/>
      <c r="BK76" s="101"/>
      <c r="BL76" s="101"/>
      <c r="BM76" s="102"/>
      <c r="BN76" s="103"/>
      <c r="BO76" s="104"/>
      <c r="BP76" s="104"/>
      <c r="BQ76" s="105"/>
      <c r="BR76" s="106"/>
      <c r="BS76" s="107"/>
      <c r="BT76" s="108"/>
      <c r="BU76" s="109"/>
      <c r="BW76" s="101"/>
      <c r="BX76" s="101"/>
      <c r="BY76" s="102"/>
      <c r="BZ76" s="103"/>
      <c r="CA76" s="104"/>
      <c r="CB76" s="104"/>
      <c r="CC76" s="105"/>
      <c r="CD76" s="106"/>
      <c r="CE76" s="107"/>
      <c r="CF76" s="108"/>
      <c r="CG76" s="109"/>
      <c r="CI76" s="101"/>
      <c r="CJ76" s="101"/>
      <c r="CK76" s="102"/>
      <c r="CL76" s="103"/>
      <c r="CM76" s="104"/>
      <c r="CN76" s="104"/>
      <c r="CO76" s="105"/>
      <c r="CP76" s="106"/>
      <c r="CQ76" s="107"/>
      <c r="CR76" s="108"/>
      <c r="CS76" s="109"/>
      <c r="CU76" s="101"/>
      <c r="CV76" s="101"/>
      <c r="CW76" s="102"/>
      <c r="CX76" s="103"/>
      <c r="CY76" s="104"/>
      <c r="CZ76" s="104"/>
      <c r="DA76" s="105"/>
      <c r="DB76" s="106"/>
      <c r="DC76" s="107"/>
      <c r="DD76" s="108"/>
      <c r="DE76" s="109"/>
      <c r="DG76" s="101"/>
      <c r="DH76" s="101"/>
      <c r="DI76" s="102">
        <f>IF(DM76="","",DI$3)</f>
        <v>44571</v>
      </c>
      <c r="DJ76" s="103" t="str">
        <f>IF(DM76="","",DI$1)</f>
        <v>Rutte III</v>
      </c>
      <c r="DK76" s="104">
        <f>IF(DM76="","",DI$2)</f>
        <v>43034</v>
      </c>
      <c r="DL76" s="104">
        <f>IF(DM76="","",DI$3)</f>
        <v>44571</v>
      </c>
      <c r="DM76" s="105" t="str">
        <f>IF(DT76="","",IF(ISNUMBER(SEARCH(":",DT76)),MID(DT76,FIND(":",DT76)+2,FIND("(",DT76)-FIND(":",DT76)-3),LEFT(DT76,FIND("(",DT76)-2)))</f>
        <v>Arie Slob</v>
      </c>
      <c r="DN76" s="106" t="str">
        <f>IF(DT76="","",MID(DT76,FIND("(",DT76)+1,4))</f>
        <v>1961</v>
      </c>
      <c r="DO76" s="107" t="str">
        <f>IF(ISNUMBER(SEARCH("*female*",DT76)),"female",IF(ISNUMBER(SEARCH("*male*",DT76)),"male",""))</f>
        <v>male</v>
      </c>
      <c r="DP76" s="108" t="str">
        <f>IF(DT76="","",IF(ISERROR(MID(DT76,FIND("male,",DT76)+6,(FIND(")",DT76)-(FIND("male,",DT76)+6))))=TRUE,"missing/error",MID(DT76,FIND("male,",DT76)+6,(FIND(")",DT76)-(FIND("male,",DT76)+6)))))</f>
        <v>nl_cu01</v>
      </c>
      <c r="DQ76" s="109" t="str">
        <f>IF(DM76="","",(MID(DM76,(SEARCH("^^",SUBSTITUTE(DM76," ","^^",LEN(DM76)-LEN(SUBSTITUTE(DM76," ","")))))+1,99)&amp;"_"&amp;LEFT(DM76,FIND(" ",DM76)-1)&amp;"_"&amp;DN76))</f>
        <v>Slob_Arie_1961</v>
      </c>
      <c r="DS76" s="101"/>
      <c r="DT76" s="101" t="s">
        <v>1070</v>
      </c>
      <c r="DU76" s="102" t="str">
        <f>IF(DY76="","",DU$3)</f>
        <v/>
      </c>
      <c r="DV76" s="103" t="str">
        <f>IF(DY76="","",DU$1)</f>
        <v/>
      </c>
      <c r="DW76" s="104" t="str">
        <f>IF(DY76="","",DU$2)</f>
        <v/>
      </c>
      <c r="DX76" s="104" t="str">
        <f>IF(DY76="","",DU$3)</f>
        <v/>
      </c>
      <c r="DY76" s="105" t="str">
        <f>IF(EF76="","",IF(ISNUMBER(SEARCH(":",EF76)),MID(EF76,FIND(":",EF76)+2,FIND("(",EF76)-FIND(":",EF76)-3),LEFT(EF76,FIND("(",EF76)-2)))</f>
        <v/>
      </c>
      <c r="DZ76" s="106" t="str">
        <f>IF(EF76="","",MID(EF76,FIND("(",EF76)+1,4))</f>
        <v/>
      </c>
      <c r="EA76" s="107" t="str">
        <f>IF(ISNUMBER(SEARCH("*female*",EF76)),"female",IF(ISNUMBER(SEARCH("*male*",EF76)),"male",""))</f>
        <v/>
      </c>
      <c r="EB76" s="108" t="str">
        <f>IF(EF76="","",IF(ISERROR(MID(EF76,FIND("male,",EF76)+6,(FIND(")",EF76)-(FIND("male,",EF76)+6))))=TRUE,"missing/error",MID(EF76,FIND("male,",EF76)+6,(FIND(")",EF76)-(FIND("male,",EF76)+6)))))</f>
        <v/>
      </c>
      <c r="EC76" s="109" t="str">
        <f>IF(DY76="","",(MID(DY76,(SEARCH("^^",SUBSTITUTE(DY76," ","^^",LEN(DY76)-LEN(SUBSTITUTE(DY76," ","")))))+1,99)&amp;"_"&amp;LEFT(DY76,FIND(" ",DY76)-1)&amp;"_"&amp;DZ76))</f>
        <v/>
      </c>
      <c r="EE76" s="101"/>
      <c r="EF76" s="101"/>
      <c r="EG76" s="102"/>
      <c r="EH76" s="103"/>
      <c r="EI76" s="104"/>
      <c r="EJ76" s="104"/>
      <c r="EK76" s="105"/>
      <c r="EL76" s="106"/>
      <c r="EM76" s="107"/>
      <c r="EN76" s="108"/>
      <c r="EO76" s="109"/>
      <c r="EQ76" s="101"/>
      <c r="ER76" s="101"/>
      <c r="ES76" s="102"/>
      <c r="ET76" s="103"/>
      <c r="EU76" s="104"/>
      <c r="EV76" s="104"/>
      <c r="EW76" s="105"/>
      <c r="EX76" s="106"/>
      <c r="EY76" s="107"/>
      <c r="EZ76" s="108"/>
      <c r="FA76" s="109"/>
      <c r="FC76" s="101"/>
      <c r="FD76" s="101"/>
      <c r="FE76" s="102"/>
      <c r="FF76" s="103"/>
      <c r="FG76" s="104"/>
      <c r="FH76" s="104"/>
      <c r="FI76" s="105"/>
      <c r="FJ76" s="106"/>
      <c r="FK76" s="107"/>
      <c r="FL76" s="108"/>
      <c r="FM76" s="109"/>
      <c r="FO76" s="101"/>
      <c r="FP76" s="101"/>
      <c r="FQ76" s="102"/>
      <c r="FR76" s="103"/>
      <c r="FS76" s="104"/>
      <c r="FT76" s="104"/>
      <c r="FU76" s="105"/>
      <c r="FV76" s="106"/>
      <c r="FW76" s="107"/>
      <c r="FX76" s="108"/>
      <c r="FY76" s="109"/>
      <c r="GA76" s="101"/>
      <c r="GB76" s="101"/>
      <c r="GC76" s="102"/>
      <c r="GD76" s="103"/>
      <c r="GE76" s="104"/>
      <c r="GF76" s="104"/>
      <c r="GG76" s="105"/>
      <c r="GH76" s="106"/>
      <c r="GI76" s="107"/>
      <c r="GJ76" s="108"/>
      <c r="GK76" s="109"/>
      <c r="GM76" s="101"/>
      <c r="GN76" s="101"/>
      <c r="GO76" s="102"/>
      <c r="GP76" s="103"/>
      <c r="GQ76" s="104"/>
      <c r="GR76" s="104"/>
      <c r="GS76" s="105"/>
      <c r="GT76" s="106"/>
      <c r="GU76" s="107"/>
      <c r="GV76" s="108"/>
      <c r="GW76" s="109"/>
      <c r="GY76" s="101"/>
      <c r="GZ76" s="101"/>
      <c r="HA76" s="102"/>
      <c r="HB76" s="103"/>
      <c r="HC76" s="104"/>
      <c r="HD76" s="104"/>
      <c r="HE76" s="105"/>
      <c r="HF76" s="106"/>
      <c r="HG76" s="107"/>
      <c r="HH76" s="108"/>
      <c r="HI76" s="109"/>
      <c r="HK76" s="101"/>
      <c r="HL76" s="101"/>
      <c r="HM76" s="102"/>
      <c r="HN76" s="103"/>
      <c r="HO76" s="104"/>
      <c r="HP76" s="104"/>
      <c r="HQ76" s="105"/>
      <c r="HR76" s="106"/>
      <c r="HS76" s="107"/>
      <c r="HT76" s="108"/>
      <c r="HU76" s="109"/>
      <c r="HW76" s="101"/>
      <c r="HX76" s="101"/>
      <c r="HY76" s="102"/>
      <c r="HZ76" s="103"/>
      <c r="IA76" s="104"/>
      <c r="IB76" s="104"/>
      <c r="IC76" s="105"/>
      <c r="ID76" s="106"/>
      <c r="IE76" s="107"/>
      <c r="IF76" s="108"/>
      <c r="IG76" s="109"/>
      <c r="II76" s="101"/>
      <c r="IJ76" s="101"/>
      <c r="IK76" s="102"/>
      <c r="IL76" s="103"/>
      <c r="IM76" s="104"/>
      <c r="IN76" s="104"/>
      <c r="IO76" s="105"/>
      <c r="IP76" s="106"/>
      <c r="IQ76" s="107"/>
      <c r="IR76" s="108"/>
      <c r="IS76" s="109"/>
      <c r="IU76" s="101"/>
      <c r="IV76" s="101"/>
      <c r="IW76" s="102"/>
      <c r="IX76" s="103"/>
      <c r="IY76" s="104"/>
      <c r="IZ76" s="104"/>
      <c r="JA76" s="105"/>
      <c r="JB76" s="106"/>
      <c r="JC76" s="107"/>
      <c r="JD76" s="108"/>
      <c r="JE76" s="109"/>
      <c r="JG76" s="101"/>
      <c r="JH76" s="101"/>
      <c r="JI76" s="102"/>
      <c r="JJ76" s="103"/>
      <c r="JK76" s="104"/>
      <c r="JL76" s="104"/>
      <c r="JM76" s="105"/>
      <c r="JN76" s="106"/>
      <c r="JO76" s="107"/>
      <c r="JP76" s="108"/>
      <c r="JQ76" s="109"/>
      <c r="JS76" s="101"/>
      <c r="JT76" s="101"/>
      <c r="JU76" s="102"/>
      <c r="JV76" s="103"/>
      <c r="JW76" s="104"/>
      <c r="JX76" s="104"/>
      <c r="JY76" s="105"/>
      <c r="JZ76" s="106"/>
      <c r="KA76" s="107"/>
      <c r="KB76" s="108"/>
      <c r="KC76" s="109"/>
      <c r="KE76" s="101"/>
      <c r="KF76" s="101"/>
    </row>
    <row r="77" spans="1:292" ht="13.5" customHeight="1">
      <c r="A77" s="20"/>
      <c r="B77" s="101" t="s">
        <v>684</v>
      </c>
      <c r="D77" s="154"/>
      <c r="E77" s="102"/>
      <c r="F77" s="103"/>
      <c r="G77" s="104"/>
      <c r="H77" s="104"/>
      <c r="I77" s="105"/>
      <c r="J77" s="106"/>
      <c r="K77" s="107"/>
      <c r="L77" s="108"/>
      <c r="M77" s="109"/>
      <c r="O77" s="101"/>
      <c r="P77" s="154"/>
      <c r="Q77" s="102"/>
      <c r="R77" s="103"/>
      <c r="S77" s="104"/>
      <c r="T77" s="104"/>
      <c r="U77" s="105"/>
      <c r="V77" s="106"/>
      <c r="W77" s="107"/>
      <c r="X77" s="108"/>
      <c r="Y77" s="109"/>
      <c r="AA77" s="101"/>
      <c r="AB77" s="101"/>
      <c r="AC77" s="102"/>
      <c r="AD77" s="103"/>
      <c r="AE77" s="104"/>
      <c r="AF77" s="104"/>
      <c r="AG77" s="105"/>
      <c r="AH77" s="106"/>
      <c r="AI77" s="107"/>
      <c r="AJ77" s="108"/>
      <c r="AK77" s="109"/>
      <c r="AM77" s="101"/>
      <c r="AN77" s="101"/>
      <c r="AO77" s="102"/>
      <c r="AP77" s="103"/>
      <c r="AQ77" s="104"/>
      <c r="AR77" s="104"/>
      <c r="AS77" s="105"/>
      <c r="AT77" s="106"/>
      <c r="AU77" s="107"/>
      <c r="AV77" s="108"/>
      <c r="AW77" s="109"/>
      <c r="AY77" s="101"/>
      <c r="AZ77" s="101"/>
      <c r="BA77" s="102"/>
      <c r="BB77" s="103"/>
      <c r="BC77" s="104"/>
      <c r="BD77" s="104"/>
      <c r="BE77" s="105"/>
      <c r="BF77" s="106"/>
      <c r="BG77" s="107"/>
      <c r="BH77" s="108"/>
      <c r="BI77" s="109"/>
      <c r="BK77" s="101"/>
      <c r="BL77" s="101"/>
      <c r="BM77" s="102"/>
      <c r="BN77" s="103"/>
      <c r="BO77" s="104"/>
      <c r="BP77" s="104"/>
      <c r="BQ77" s="105"/>
      <c r="BR77" s="106"/>
      <c r="BS77" s="107"/>
      <c r="BT77" s="108"/>
      <c r="BU77" s="109"/>
      <c r="BW77" s="101"/>
      <c r="BX77" s="101"/>
      <c r="BY77" s="102"/>
      <c r="BZ77" s="103"/>
      <c r="CA77" s="104"/>
      <c r="CB77" s="104"/>
      <c r="CC77" s="105"/>
      <c r="CD77" s="106"/>
      <c r="CE77" s="107"/>
      <c r="CF77" s="108"/>
      <c r="CG77" s="109"/>
      <c r="CI77" s="101"/>
      <c r="CJ77" s="101"/>
      <c r="CK77" s="102">
        <f>IF(CO77="","",CK$3)</f>
        <v>41218</v>
      </c>
      <c r="CL77" s="103" t="str">
        <f>IF(CO77="","",CK$1)</f>
        <v>Rutte I</v>
      </c>
      <c r="CM77" s="104">
        <f>IF(CO77="","",CK$2)</f>
        <v>40465</v>
      </c>
      <c r="CN77" s="104">
        <f>IF(CO77="","",CK$3)</f>
        <v>41218</v>
      </c>
      <c r="CO77" s="105" t="str">
        <f>IF(CV77="","",IF(ISNUMBER(SEARCH(":",CV77)),MID(CV77,FIND(":",CV77)+2,FIND("(",CV77)-FIND(":",CV77)-3),LEFT(CV77,FIND("(",CV77)-2)))</f>
        <v>Ivo Opstelten</v>
      </c>
      <c r="CP77" s="106" t="str">
        <f>IF(CV77="","",MID(CV77,FIND("(",CV77)+1,4))</f>
        <v>1944</v>
      </c>
      <c r="CQ77" s="107" t="str">
        <f>IF(ISNUMBER(SEARCH("*female*",CV77)),"female",IF(ISNUMBER(SEARCH("*male*",CV77)),"male",""))</f>
        <v>male</v>
      </c>
      <c r="CR77" s="108" t="str">
        <f>IF(CV77="","",IF(ISERROR(MID(CV77,FIND("male,",CV77)+6,(FIND(")",CV77)-(FIND("male,",CV77)+6))))=TRUE,"missing/error",MID(CV77,FIND("male,",CV77)+6,(FIND(")",CV77)-(FIND("male,",CV77)+6)))))</f>
        <v>nl_vvd01</v>
      </c>
      <c r="CS77" s="109" t="str">
        <f>IF(CO77="","",(MID(CO77,(SEARCH("^^",SUBSTITUTE(CO77," ","^^",LEN(CO77)-LEN(SUBSTITUTE(CO77," ","")))))+1,99)&amp;"_"&amp;LEFT(CO77,FIND(" ",CO77)-1)&amp;"_"&amp;CP77))</f>
        <v>Opstelten_Ivo_1944</v>
      </c>
      <c r="CU77" s="101"/>
      <c r="CV77" s="101" t="s">
        <v>686</v>
      </c>
      <c r="CW77" s="102">
        <f>IF(DA77="","",CW$3)</f>
        <v>43034</v>
      </c>
      <c r="CX77" s="103" t="str">
        <f>IF(DA77="","",CW$1)</f>
        <v>Rutte II</v>
      </c>
      <c r="CY77" s="104">
        <f>IF(DA77="","",CW$2)</f>
        <v>41218</v>
      </c>
      <c r="CZ77" s="104">
        <v>42072</v>
      </c>
      <c r="DA77" s="105" t="str">
        <f>IF(DH77="","",IF(ISNUMBER(SEARCH(":",DH77)),MID(DH77,FIND(":",DH77)+2,FIND("(",DH77)-FIND(":",DH77)-3),LEFT(DH77,FIND("(",DH77)-2)))</f>
        <v>Ivo Opstelten</v>
      </c>
      <c r="DB77" s="106" t="str">
        <f>IF(DH77="","",MID(DH77,FIND("(",DH77)+1,4))</f>
        <v>1944</v>
      </c>
      <c r="DC77" s="107" t="str">
        <f>IF(ISNUMBER(SEARCH("*female*",DH77)),"female",IF(ISNUMBER(SEARCH("*male*",DH77)),"male",""))</f>
        <v>male</v>
      </c>
      <c r="DD77" s="108" t="str">
        <f>IF(DH77="","",IF(ISERROR(MID(DH77,FIND("male,",DH77)+6,(FIND(")",DH77)-(FIND("male,",DH77)+6))))=TRUE,"missing/error",MID(DH77,FIND("male,",DH77)+6,(FIND(")",DH77)-(FIND("male,",DH77)+6)))))</f>
        <v>nl_vvd01</v>
      </c>
      <c r="DE77" s="109" t="str">
        <f>IF(DA77="","",(MID(DA77,(SEARCH("^^",SUBSTITUTE(DA77," ","^^",LEN(DA77)-LEN(SUBSTITUTE(DA77," ","")))))+1,99)&amp;"_"&amp;LEFT(DA77,FIND(" ",DA77)-1)&amp;"_"&amp;DB77))</f>
        <v>Opstelten_Ivo_1944</v>
      </c>
      <c r="DG77" s="101"/>
      <c r="DH77" s="101" t="s">
        <v>686</v>
      </c>
      <c r="DI77" s="102">
        <f>IF(DM77="","",DI$3)</f>
        <v>44571</v>
      </c>
      <c r="DJ77" s="103" t="str">
        <f>IF(DM77="","",DI$1)</f>
        <v>Rutte III</v>
      </c>
      <c r="DK77" s="104">
        <f>IF(DM77="","",DI$2)</f>
        <v>43034</v>
      </c>
      <c r="DL77" s="104">
        <f>IF(DM77="","",DI$3)</f>
        <v>44571</v>
      </c>
      <c r="DM77" s="105" t="str">
        <f>IF(DT77="","",IF(ISNUMBER(SEARCH(":",DT77)),MID(DT77,FIND(":",DT77)+2,FIND("(",DT77)-FIND(":",DT77)-3),LEFT(DT77,FIND("(",DT77)-2)))</f>
        <v>Ferdinand Grapperhaus</v>
      </c>
      <c r="DN77" s="106" t="str">
        <f>IF(DT77="","",MID(DT77,FIND("(",DT77)+1,4))</f>
        <v>1959</v>
      </c>
      <c r="DO77" s="107" t="str">
        <f>IF(ISNUMBER(SEARCH("*female*",DT77)),"female",IF(ISNUMBER(SEARCH("*male*",DT77)),"male",""))</f>
        <v>male</v>
      </c>
      <c r="DP77" s="108" t="str">
        <f>IF(DT77="","",IF(ISERROR(MID(DT77,FIND("male,",DT77)+6,(FIND(")",DT77)-(FIND("male,",DT77)+6))))=TRUE,"missing/error",MID(DT77,FIND("male,",DT77)+6,(FIND(")",DT77)-(FIND("male,",DT77)+6)))))</f>
        <v>nl_cda01</v>
      </c>
      <c r="DQ77" s="109" t="str">
        <f>IF(DM77="","",(MID(DM77,(SEARCH("^^",SUBSTITUTE(DM77," ","^^",LEN(DM77)-LEN(SUBSTITUTE(DM77," ","")))))+1,99)&amp;"_"&amp;LEFT(DM77,FIND(" ",DM77)-1)&amp;"_"&amp;DN77))</f>
        <v>Grapperhaus_Ferdinand_1959</v>
      </c>
      <c r="DS77" s="101"/>
      <c r="DT77" s="101" t="s">
        <v>1057</v>
      </c>
      <c r="DU77" s="102" t="str">
        <f>IF(DY77="","",DU$3)</f>
        <v/>
      </c>
      <c r="DV77" s="103" t="str">
        <f>IF(DY77="","",DU$1)</f>
        <v/>
      </c>
      <c r="DW77" s="104" t="str">
        <f>IF(DY77="","",DU$2)</f>
        <v/>
      </c>
      <c r="DX77" s="104" t="str">
        <f>IF(DY77="","",DU$3)</f>
        <v/>
      </c>
      <c r="DY77" s="105" t="str">
        <f>IF(EF77="","",IF(ISNUMBER(SEARCH(":",EF77)),MID(EF77,FIND(":",EF77)+2,FIND("(",EF77)-FIND(":",EF77)-3),LEFT(EF77,FIND("(",EF77)-2)))</f>
        <v/>
      </c>
      <c r="DZ77" s="106" t="str">
        <f>IF(EF77="","",MID(EF77,FIND("(",EF77)+1,4))</f>
        <v/>
      </c>
      <c r="EA77" s="107" t="str">
        <f>IF(ISNUMBER(SEARCH("*female*",EF77)),"female",IF(ISNUMBER(SEARCH("*male*",EF77)),"male",""))</f>
        <v/>
      </c>
      <c r="EB77" s="108" t="str">
        <f>IF(EF77="","",IF(ISERROR(MID(EF77,FIND("male,",EF77)+6,(FIND(")",EF77)-(FIND("male,",EF77)+6))))=TRUE,"missing/error",MID(EF77,FIND("male,",EF77)+6,(FIND(")",EF77)-(FIND("male,",EF77)+6)))))</f>
        <v/>
      </c>
      <c r="EC77" s="109" t="str">
        <f>IF(DY77="","",(MID(DY77,(SEARCH("^^",SUBSTITUTE(DY77," ","^^",LEN(DY77)-LEN(SUBSTITUTE(DY77," ","")))))+1,99)&amp;"_"&amp;LEFT(DY77,FIND(" ",DY77)-1)&amp;"_"&amp;DZ77))</f>
        <v/>
      </c>
      <c r="EE77" s="101"/>
      <c r="EF77" s="101"/>
      <c r="EG77" s="102" t="str">
        <f>IF(EK77="","",EG$3)</f>
        <v/>
      </c>
      <c r="EH77" s="103" t="str">
        <f>IF(EK77="","",EG$1)</f>
        <v/>
      </c>
      <c r="EI77" s="104" t="str">
        <f>IF(EK77="","",EG$2)</f>
        <v/>
      </c>
      <c r="EJ77" s="104" t="str">
        <f>IF(EK77="","",EG$3)</f>
        <v/>
      </c>
      <c r="EK77" s="105" t="str">
        <f>IF(ER77="","",IF(ISNUMBER(SEARCH(":",ER77)),MID(ER77,FIND(":",ER77)+2,FIND("(",ER77)-FIND(":",ER77)-3),LEFT(ER77,FIND("(",ER77)-2)))</f>
        <v/>
      </c>
      <c r="EL77" s="106" t="str">
        <f>IF(ER77="","",MID(ER77,FIND("(",ER77)+1,4))</f>
        <v/>
      </c>
      <c r="EM77" s="107" t="str">
        <f>IF(ISNUMBER(SEARCH("*female*",ER77)),"female",IF(ISNUMBER(SEARCH("*male*",ER77)),"male",""))</f>
        <v/>
      </c>
      <c r="EN77" s="108" t="str">
        <f>IF(ER77="","",IF(ISERROR(MID(ER77,FIND("male,",ER77)+6,(FIND(")",ER77)-(FIND("male,",ER77)+6))))=TRUE,"missing/error",MID(ER77,FIND("male,",ER77)+6,(FIND(")",ER77)-(FIND("male,",ER77)+6)))))</f>
        <v/>
      </c>
      <c r="EO77" s="109" t="str">
        <f>IF(EK77="","",(MID(EK77,(SEARCH("^^",SUBSTITUTE(EK77," ","^^",LEN(EK77)-LEN(SUBSTITUTE(EK77," ","")))))+1,99)&amp;"_"&amp;LEFT(EK77,FIND(" ",EK77)-1)&amp;"_"&amp;EL77))</f>
        <v/>
      </c>
      <c r="EQ77" s="101"/>
      <c r="ER77" s="101"/>
      <c r="ES77" s="102" t="str">
        <f>IF(EW77="","",ES$3)</f>
        <v/>
      </c>
      <c r="ET77" s="103" t="str">
        <f>IF(EW77="","",ES$1)</f>
        <v/>
      </c>
      <c r="EU77" s="104" t="str">
        <f>IF(EW77="","",ES$2)</f>
        <v/>
      </c>
      <c r="EV77" s="104" t="str">
        <f>IF(EW77="","",ES$3)</f>
        <v/>
      </c>
      <c r="EW77" s="105" t="str">
        <f>IF(FD77="","",IF(ISNUMBER(SEARCH(":",FD77)),MID(FD77,FIND(":",FD77)+2,FIND("(",FD77)-FIND(":",FD77)-3),LEFT(FD77,FIND("(",FD77)-2)))</f>
        <v/>
      </c>
      <c r="EX77" s="106" t="str">
        <f>IF(FD77="","",MID(FD77,FIND("(",FD77)+1,4))</f>
        <v/>
      </c>
      <c r="EY77" s="107" t="str">
        <f>IF(ISNUMBER(SEARCH("*female*",FD77)),"female",IF(ISNUMBER(SEARCH("*male*",FD77)),"male",""))</f>
        <v/>
      </c>
      <c r="EZ77" s="108" t="str">
        <f>IF(FD77="","",IF(ISERROR(MID(FD77,FIND("male,",FD77)+6,(FIND(")",FD77)-(FIND("male,",FD77)+6))))=TRUE,"missing/error",MID(FD77,FIND("male,",FD77)+6,(FIND(")",FD77)-(FIND("male,",FD77)+6)))))</f>
        <v/>
      </c>
      <c r="FA77" s="109" t="str">
        <f>IF(EW77="","",(MID(EW77,(SEARCH("^^",SUBSTITUTE(EW77," ","^^",LEN(EW77)-LEN(SUBSTITUTE(EW77," ","")))))+1,99)&amp;"_"&amp;LEFT(EW77,FIND(" ",EW77)-1)&amp;"_"&amp;EX77))</f>
        <v/>
      </c>
      <c r="FC77" s="101"/>
      <c r="FD77" s="101"/>
      <c r="FE77" s="102" t="str">
        <f>IF(FI77="","",FE$3)</f>
        <v/>
      </c>
      <c r="FF77" s="103" t="str">
        <f>IF(FI77="","",FE$1)</f>
        <v/>
      </c>
      <c r="FG77" s="104" t="str">
        <f>IF(FI77="","",FE$2)</f>
        <v/>
      </c>
      <c r="FH77" s="104" t="str">
        <f>IF(FI77="","",FE$3)</f>
        <v/>
      </c>
      <c r="FI77" s="105" t="str">
        <f>IF(FP77="","",IF(ISNUMBER(SEARCH(":",FP77)),MID(FP77,FIND(":",FP77)+2,FIND("(",FP77)-FIND(":",FP77)-3),LEFT(FP77,FIND("(",FP77)-2)))</f>
        <v/>
      </c>
      <c r="FJ77" s="106" t="str">
        <f>IF(FP77="","",MID(FP77,FIND("(",FP77)+1,4))</f>
        <v/>
      </c>
      <c r="FK77" s="107" t="str">
        <f>IF(ISNUMBER(SEARCH("*female*",FP77)),"female",IF(ISNUMBER(SEARCH("*male*",FP77)),"male",""))</f>
        <v/>
      </c>
      <c r="FL77" s="108" t="str">
        <f>IF(FP77="","",IF(ISERROR(MID(FP77,FIND("male,",FP77)+6,(FIND(")",FP77)-(FIND("male,",FP77)+6))))=TRUE,"missing/error",MID(FP77,FIND("male,",FP77)+6,(FIND(")",FP77)-(FIND("male,",FP77)+6)))))</f>
        <v/>
      </c>
      <c r="FM77" s="109" t="str">
        <f>IF(FI77="","",(MID(FI77,(SEARCH("^^",SUBSTITUTE(FI77," ","^^",LEN(FI77)-LEN(SUBSTITUTE(FI77," ","")))))+1,99)&amp;"_"&amp;LEFT(FI77,FIND(" ",FI77)-1)&amp;"_"&amp;FJ77))</f>
        <v/>
      </c>
      <c r="FO77" s="101"/>
      <c r="FP77" s="101"/>
      <c r="FQ77" s="102" t="str">
        <f>IF(FU77="","",#REF!)</f>
        <v/>
      </c>
      <c r="FR77" s="103" t="str">
        <f>IF(FU77="","",FQ$1)</f>
        <v/>
      </c>
      <c r="FS77" s="104" t="str">
        <f>IF(FU77="","",FQ$2)</f>
        <v/>
      </c>
      <c r="FT77" s="104" t="str">
        <f>IF(FU77="","",FQ$3)</f>
        <v/>
      </c>
      <c r="FU77" s="105" t="str">
        <f>IF(GB77="","",IF(ISNUMBER(SEARCH(":",GB77)),MID(GB77,FIND(":",GB77)+2,FIND("(",GB77)-FIND(":",GB77)-3),LEFT(GB77,FIND("(",GB77)-2)))</f>
        <v/>
      </c>
      <c r="FV77" s="106" t="str">
        <f>IF(GB77="","",MID(GB77,FIND("(",GB77)+1,4))</f>
        <v/>
      </c>
      <c r="FW77" s="107" t="str">
        <f>IF(ISNUMBER(SEARCH("*female*",GB77)),"female",IF(ISNUMBER(SEARCH("*male*",GB77)),"male",""))</f>
        <v/>
      </c>
      <c r="FX77" s="108" t="str">
        <f>IF(GB77="","",IF(ISERROR(MID(GB77,FIND("male,",GB77)+6,(FIND(")",GB77)-(FIND("male,",GB77)+6))))=TRUE,"missing/error",MID(GB77,FIND("male,",GB77)+6,(FIND(")",GB77)-(FIND("male,",GB77)+6)))))</f>
        <v/>
      </c>
      <c r="FY77" s="109" t="str">
        <f>IF(FU77="","",(MID(FU77,(SEARCH("^^",SUBSTITUTE(FU77," ","^^",LEN(FU77)-LEN(SUBSTITUTE(FU77," ","")))))+1,99)&amp;"_"&amp;LEFT(FU77,FIND(" ",FU77)-1)&amp;"_"&amp;FV77))</f>
        <v/>
      </c>
      <c r="GA77" s="101"/>
      <c r="GB77" s="101"/>
      <c r="GC77" s="102" t="str">
        <f>IF(GG77="","",GC$3)</f>
        <v/>
      </c>
      <c r="GD77" s="103" t="str">
        <f>IF(GG77="","",GC$1)</f>
        <v/>
      </c>
      <c r="GE77" s="104" t="str">
        <f>IF(GG77="","",GC$2)</f>
        <v/>
      </c>
      <c r="GF77" s="104" t="str">
        <f>IF(GG77="","",GC$3)</f>
        <v/>
      </c>
      <c r="GG77" s="105" t="str">
        <f>IF(GN77="","",IF(ISNUMBER(SEARCH(":",GN77)),MID(GN77,FIND(":",GN77)+2,FIND("(",GN77)-FIND(":",GN77)-3),LEFT(GN77,FIND("(",GN77)-2)))</f>
        <v/>
      </c>
      <c r="GH77" s="106" t="str">
        <f>IF(GN77="","",MID(GN77,FIND("(",GN77)+1,4))</f>
        <v/>
      </c>
      <c r="GI77" s="107" t="str">
        <f>IF(ISNUMBER(SEARCH("*female*",GN77)),"female",IF(ISNUMBER(SEARCH("*male*",GN77)),"male",""))</f>
        <v/>
      </c>
      <c r="GJ77" s="108" t="str">
        <f>IF(GN77="","",IF(ISERROR(MID(GN77,FIND("male,",GN77)+6,(FIND(")",GN77)-(FIND("male,",GN77)+6))))=TRUE,"missing/error",MID(GN77,FIND("male,",GN77)+6,(FIND(")",GN77)-(FIND("male,",GN77)+6)))))</f>
        <v/>
      </c>
      <c r="GK77" s="109" t="str">
        <f>IF(GG77="","",(MID(GG77,(SEARCH("^^",SUBSTITUTE(GG77," ","^^",LEN(GG77)-LEN(SUBSTITUTE(GG77," ","")))))+1,99)&amp;"_"&amp;LEFT(GG77,FIND(" ",GG77)-1)&amp;"_"&amp;GH77))</f>
        <v/>
      </c>
      <c r="GM77" s="101"/>
      <c r="GN77" s="101"/>
      <c r="GO77" s="102" t="str">
        <f>IF(GS77="","",GO$3)</f>
        <v/>
      </c>
      <c r="GP77" s="103" t="str">
        <f>IF(GS77="","",GO$1)</f>
        <v/>
      </c>
      <c r="GQ77" s="104" t="str">
        <f>IF(GS77="","",GO$2)</f>
        <v/>
      </c>
      <c r="GR77" s="104" t="str">
        <f>IF(GS77="","",GO$3)</f>
        <v/>
      </c>
      <c r="GS77" s="105" t="str">
        <f>IF(GZ77="","",IF(ISNUMBER(SEARCH(":",GZ77)),MID(GZ77,FIND(":",GZ77)+2,FIND("(",GZ77)-FIND(":",GZ77)-3),LEFT(GZ77,FIND("(",GZ77)-2)))</f>
        <v/>
      </c>
      <c r="GT77" s="106" t="str">
        <f>IF(GZ77="","",MID(GZ77,FIND("(",GZ77)+1,4))</f>
        <v/>
      </c>
      <c r="GU77" s="107" t="str">
        <f>IF(ISNUMBER(SEARCH("*female*",GZ77)),"female",IF(ISNUMBER(SEARCH("*male*",GZ77)),"male",""))</f>
        <v/>
      </c>
      <c r="GV77" s="108" t="str">
        <f>IF(GZ77="","",IF(ISERROR(MID(GZ77,FIND("male,",GZ77)+6,(FIND(")",GZ77)-(FIND("male,",GZ77)+6))))=TRUE,"missing/error",MID(GZ77,FIND("male,",GZ77)+6,(FIND(")",GZ77)-(FIND("male,",GZ77)+6)))))</f>
        <v/>
      </c>
      <c r="GW77" s="109" t="str">
        <f>IF(GS77="","",(MID(GS77,(SEARCH("^^",SUBSTITUTE(GS77," ","^^",LEN(GS77)-LEN(SUBSTITUTE(GS77," ","")))))+1,99)&amp;"_"&amp;LEFT(GS77,FIND(" ",GS77)-1)&amp;"_"&amp;GT77))</f>
        <v/>
      </c>
      <c r="GY77" s="101"/>
      <c r="GZ77" s="101"/>
      <c r="HA77" s="102" t="str">
        <f>IF(HE77="","",HA$3)</f>
        <v/>
      </c>
      <c r="HB77" s="103" t="str">
        <f>IF(HE77="","",HA$1)</f>
        <v/>
      </c>
      <c r="HC77" s="104" t="str">
        <f>IF(HE77="","",HA$2)</f>
        <v/>
      </c>
      <c r="HD77" s="104" t="str">
        <f>IF(HE77="","",HA$3)</f>
        <v/>
      </c>
      <c r="HE77" s="105" t="str">
        <f>IF(HL77="","",IF(ISNUMBER(SEARCH(":",HL77)),MID(HL77,FIND(":",HL77)+2,FIND("(",HL77)-FIND(":",HL77)-3),LEFT(HL77,FIND("(",HL77)-2)))</f>
        <v/>
      </c>
      <c r="HF77" s="106" t="str">
        <f>IF(HL77="","",MID(HL77,FIND("(",HL77)+1,4))</f>
        <v/>
      </c>
      <c r="HG77" s="107" t="str">
        <f>IF(ISNUMBER(SEARCH("*female*",HL77)),"female",IF(ISNUMBER(SEARCH("*male*",HL77)),"male",""))</f>
        <v/>
      </c>
      <c r="HH77" s="108" t="str">
        <f>IF(HL77="","",IF(ISERROR(MID(HL77,FIND("male,",HL77)+6,(FIND(")",HL77)-(FIND("male,",HL77)+6))))=TRUE,"missing/error",MID(HL77,FIND("male,",HL77)+6,(FIND(")",HL77)-(FIND("male,",HL77)+6)))))</f>
        <v/>
      </c>
      <c r="HI77" s="109" t="str">
        <f>IF(HE77="","",(MID(HE77,(SEARCH("^^",SUBSTITUTE(HE77," ","^^",LEN(HE77)-LEN(SUBSTITUTE(HE77," ","")))))+1,99)&amp;"_"&amp;LEFT(HE77,FIND(" ",HE77)-1)&amp;"_"&amp;HF77))</f>
        <v/>
      </c>
      <c r="HK77" s="101"/>
      <c r="HL77" s="101" t="s">
        <v>292</v>
      </c>
      <c r="HM77" s="102" t="str">
        <f>IF(HQ77="","",HM$3)</f>
        <v/>
      </c>
      <c r="HN77" s="103" t="str">
        <f>IF(HQ77="","",HM$1)</f>
        <v/>
      </c>
      <c r="HO77" s="104" t="str">
        <f>IF(HQ77="","",HM$2)</f>
        <v/>
      </c>
      <c r="HP77" s="104" t="str">
        <f>IF(HQ77="","",HM$3)</f>
        <v/>
      </c>
      <c r="HQ77" s="105" t="str">
        <f>IF(HX77="","",IF(ISNUMBER(SEARCH(":",HX77)),MID(HX77,FIND(":",HX77)+2,FIND("(",HX77)-FIND(":",HX77)-3),LEFT(HX77,FIND("(",HX77)-2)))</f>
        <v/>
      </c>
      <c r="HR77" s="106" t="str">
        <f>IF(HX77="","",MID(HX77,FIND("(",HX77)+1,4))</f>
        <v/>
      </c>
      <c r="HS77" s="107" t="str">
        <f>IF(ISNUMBER(SEARCH("*female*",HX77)),"female",IF(ISNUMBER(SEARCH("*male*",HX77)),"male",""))</f>
        <v/>
      </c>
      <c r="HT77" s="108" t="str">
        <f>IF(HX77="","",IF(ISERROR(MID(HX77,FIND("male,",HX77)+6,(FIND(")",HX77)-(FIND("male,",HX77)+6))))=TRUE,"missing/error",MID(HX77,FIND("male,",HX77)+6,(FIND(")",HX77)-(FIND("male,",HX77)+6)))))</f>
        <v/>
      </c>
      <c r="HU77" s="109" t="str">
        <f>IF(HQ77="","",(MID(HQ77,(SEARCH("^^",SUBSTITUTE(HQ77," ","^^",LEN(HQ77)-LEN(SUBSTITUTE(HQ77," ","")))))+1,99)&amp;"_"&amp;LEFT(HQ77,FIND(" ",HQ77)-1)&amp;"_"&amp;HR77))</f>
        <v/>
      </c>
      <c r="HW77" s="101"/>
      <c r="HX77" s="101"/>
      <c r="HY77" s="102" t="str">
        <f>IF(IC77="","",HY$3)</f>
        <v/>
      </c>
      <c r="HZ77" s="103" t="str">
        <f>IF(IC77="","",HY$1)</f>
        <v/>
      </c>
      <c r="IA77" s="104" t="str">
        <f>IF(IC77="","",HY$2)</f>
        <v/>
      </c>
      <c r="IB77" s="104" t="str">
        <f>IF(IC77="","",HY$3)</f>
        <v/>
      </c>
      <c r="IC77" s="105" t="str">
        <f>IF(IJ77="","",IF(ISNUMBER(SEARCH(":",IJ77)),MID(IJ77,FIND(":",IJ77)+2,FIND("(",IJ77)-FIND(":",IJ77)-3),LEFT(IJ77,FIND("(",IJ77)-2)))</f>
        <v/>
      </c>
      <c r="ID77" s="106" t="str">
        <f>IF(IJ77="","",MID(IJ77,FIND("(",IJ77)+1,4))</f>
        <v/>
      </c>
      <c r="IE77" s="107" t="str">
        <f>IF(ISNUMBER(SEARCH("*female*",IJ77)),"female",IF(ISNUMBER(SEARCH("*male*",IJ77)),"male",""))</f>
        <v/>
      </c>
      <c r="IF77" s="108" t="str">
        <f>IF(IJ77="","",IF(ISERROR(MID(IJ77,FIND("male,",IJ77)+6,(FIND(")",IJ77)-(FIND("male,",IJ77)+6))))=TRUE,"missing/error",MID(IJ77,FIND("male,",IJ77)+6,(FIND(")",IJ77)-(FIND("male,",IJ77)+6)))))</f>
        <v/>
      </c>
      <c r="IG77" s="109" t="str">
        <f>IF(IC77="","",(MID(IC77,(SEARCH("^^",SUBSTITUTE(IC77," ","^^",LEN(IC77)-LEN(SUBSTITUTE(IC77," ","")))))+1,99)&amp;"_"&amp;LEFT(IC77,FIND(" ",IC77)-1)&amp;"_"&amp;ID77))</f>
        <v/>
      </c>
      <c r="II77" s="101"/>
      <c r="IJ77" s="101"/>
      <c r="IK77" s="102" t="str">
        <f>IF(IO77="","",IK$3)</f>
        <v/>
      </c>
      <c r="IL77" s="103" t="str">
        <f>IF(IO77="","",IK$1)</f>
        <v/>
      </c>
      <c r="IM77" s="104" t="str">
        <f>IF(IO77="","",IK$2)</f>
        <v/>
      </c>
      <c r="IN77" s="104" t="str">
        <f>IF(IO77="","",IK$3)</f>
        <v/>
      </c>
      <c r="IO77" s="105" t="str">
        <f>IF(IV77="","",IF(ISNUMBER(SEARCH(":",IV77)),MID(IV77,FIND(":",IV77)+2,FIND("(",IV77)-FIND(":",IV77)-3),LEFT(IV77,FIND("(",IV77)-2)))</f>
        <v/>
      </c>
      <c r="IP77" s="106" t="str">
        <f>IF(IV77="","",MID(IV77,FIND("(",IV77)+1,4))</f>
        <v/>
      </c>
      <c r="IQ77" s="107" t="str">
        <f>IF(ISNUMBER(SEARCH("*female*",IV77)),"female",IF(ISNUMBER(SEARCH("*male*",IV77)),"male",""))</f>
        <v/>
      </c>
      <c r="IR77" s="108" t="str">
        <f>IF(IV77="","",IF(ISERROR(MID(IV77,FIND("male,",IV77)+6,(FIND(")",IV77)-(FIND("male,",IV77)+6))))=TRUE,"missing/error",MID(IV77,FIND("male,",IV77)+6,(FIND(")",IV77)-(FIND("male,",IV77)+6)))))</f>
        <v/>
      </c>
      <c r="IS77" s="109" t="str">
        <f>IF(IO77="","",(MID(IO77,(SEARCH("^^",SUBSTITUTE(IO77," ","^^",LEN(IO77)-LEN(SUBSTITUTE(IO77," ","")))))+1,99)&amp;"_"&amp;LEFT(IO77,FIND(" ",IO77)-1)&amp;"_"&amp;IP77))</f>
        <v/>
      </c>
      <c r="IU77" s="101"/>
      <c r="IV77" s="101"/>
      <c r="IW77" s="102" t="str">
        <f>IF(JA77="","",IW$3)</f>
        <v/>
      </c>
      <c r="IX77" s="103" t="str">
        <f>IF(JA77="","",IW$1)</f>
        <v/>
      </c>
      <c r="IY77" s="104" t="str">
        <f>IF(JA77="","",IW$2)</f>
        <v/>
      </c>
      <c r="IZ77" s="104" t="str">
        <f>IF(JA77="","",IW$3)</f>
        <v/>
      </c>
      <c r="JA77" s="105" t="str">
        <f>IF(JH77="","",IF(ISNUMBER(SEARCH(":",JH77)),MID(JH77,FIND(":",JH77)+2,FIND("(",JH77)-FIND(":",JH77)-3),LEFT(JH77,FIND("(",JH77)-2)))</f>
        <v/>
      </c>
      <c r="JB77" s="106" t="str">
        <f>IF(JH77="","",MID(JH77,FIND("(",JH77)+1,4))</f>
        <v/>
      </c>
      <c r="JC77" s="107" t="str">
        <f>IF(ISNUMBER(SEARCH("*female*",JH77)),"female",IF(ISNUMBER(SEARCH("*male*",JH77)),"male",""))</f>
        <v/>
      </c>
      <c r="JD77" s="108" t="str">
        <f>IF(JH77="","",IF(ISERROR(MID(JH77,FIND("male,",JH77)+6,(FIND(")",JH77)-(FIND("male,",JH77)+6))))=TRUE,"missing/error",MID(JH77,FIND("male,",JH77)+6,(FIND(")",JH77)-(FIND("male,",JH77)+6)))))</f>
        <v/>
      </c>
      <c r="JE77" s="109" t="str">
        <f>IF(JA77="","",(MID(JA77,(SEARCH("^^",SUBSTITUTE(JA77," ","^^",LEN(JA77)-LEN(SUBSTITUTE(JA77," ","")))))+1,99)&amp;"_"&amp;LEFT(JA77,FIND(" ",JA77)-1)&amp;"_"&amp;JB77))</f>
        <v/>
      </c>
      <c r="JG77" s="101"/>
      <c r="JH77" s="101"/>
      <c r="JI77" s="102" t="str">
        <f>IF(JM77="","",JI$3)</f>
        <v/>
      </c>
      <c r="JJ77" s="103" t="str">
        <f>IF(JM77="","",JI$1)</f>
        <v/>
      </c>
      <c r="JK77" s="104" t="str">
        <f>IF(JM77="","",JI$2)</f>
        <v/>
      </c>
      <c r="JL77" s="104" t="str">
        <f>IF(JM77="","",JI$3)</f>
        <v/>
      </c>
      <c r="JM77" s="105" t="str">
        <f>IF(JT77="","",IF(ISNUMBER(SEARCH(":",JT77)),MID(JT77,FIND(":",JT77)+2,FIND("(",JT77)-FIND(":",JT77)-3),LEFT(JT77,FIND("(",JT77)-2)))</f>
        <v/>
      </c>
      <c r="JN77" s="106" t="str">
        <f>IF(JT77="","",MID(JT77,FIND("(",JT77)+1,4))</f>
        <v/>
      </c>
      <c r="JO77" s="107" t="str">
        <f>IF(ISNUMBER(SEARCH("*female*",JT77)),"female",IF(ISNUMBER(SEARCH("*male*",JT77)),"male",""))</f>
        <v/>
      </c>
      <c r="JP77" s="108" t="str">
        <f>IF(JT77="","",IF(ISERROR(MID(JT77,FIND("male,",JT77)+6,(FIND(")",JT77)-(FIND("male,",JT77)+6))))=TRUE,"missing/error",MID(JT77,FIND("male,",JT77)+6,(FIND(")",JT77)-(FIND("male,",JT77)+6)))))</f>
        <v/>
      </c>
      <c r="JQ77" s="109" t="str">
        <f>IF(JM77="","",(MID(JM77,(SEARCH("^^",SUBSTITUTE(JM77," ","^^",LEN(JM77)-LEN(SUBSTITUTE(JM77," ","")))))+1,99)&amp;"_"&amp;LEFT(JM77,FIND(" ",JM77)-1)&amp;"_"&amp;JN77))</f>
        <v/>
      </c>
      <c r="JS77" s="101"/>
      <c r="JT77" s="101"/>
      <c r="JU77" s="102" t="str">
        <f>IF(JY77="","",JU$3)</f>
        <v/>
      </c>
      <c r="JV77" s="103" t="str">
        <f>IF(JY77="","",JU$1)</f>
        <v/>
      </c>
      <c r="JW77" s="104" t="str">
        <f>IF(JY77="","",JU$2)</f>
        <v/>
      </c>
      <c r="JX77" s="104" t="str">
        <f>IF(JY77="","",JU$3)</f>
        <v/>
      </c>
      <c r="JY77" s="105" t="str">
        <f>IF(KF77="","",IF(ISNUMBER(SEARCH(":",KF77)),MID(KF77,FIND(":",KF77)+2,FIND("(",KF77)-FIND(":",KF77)-3),LEFT(KF77,FIND("(",KF77)-2)))</f>
        <v/>
      </c>
      <c r="JZ77" s="106" t="str">
        <f>IF(KF77="","",MID(KF77,FIND("(",KF77)+1,4))</f>
        <v/>
      </c>
      <c r="KA77" s="107" t="str">
        <f>IF(ISNUMBER(SEARCH("*female*",KF77)),"female",IF(ISNUMBER(SEARCH("*male*",KF77)),"male",""))</f>
        <v/>
      </c>
      <c r="KB77" s="108" t="str">
        <f>IF(KF77="","",IF(ISERROR(MID(KF77,FIND("male,",KF77)+6,(FIND(")",KF77)-(FIND("male,",KF77)+6))))=TRUE,"missing/error",MID(KF77,FIND("male,",KF77)+6,(FIND(")",KF77)-(FIND("male,",KF77)+6)))))</f>
        <v/>
      </c>
      <c r="KC77" s="109" t="str">
        <f>IF(JY77="","",(MID(JY77,(SEARCH("^^",SUBSTITUTE(JY77," ","^^",LEN(JY77)-LEN(SUBSTITUTE(JY77," ","")))))+1,99)&amp;"_"&amp;LEFT(JY77,FIND(" ",JY77)-1)&amp;"_"&amp;JZ77))</f>
        <v/>
      </c>
      <c r="KE77" s="101"/>
      <c r="KF77" s="101"/>
    </row>
    <row r="78" spans="1:292" ht="13.5" customHeight="1">
      <c r="A78" s="20"/>
      <c r="B78" s="101" t="s">
        <v>684</v>
      </c>
      <c r="C78" s="2" t="s">
        <v>685</v>
      </c>
      <c r="D78" s="154"/>
      <c r="E78" s="102"/>
      <c r="F78" s="103"/>
      <c r="G78" s="104"/>
      <c r="H78" s="104"/>
      <c r="I78" s="105"/>
      <c r="J78" s="106"/>
      <c r="K78" s="107"/>
      <c r="L78" s="108"/>
      <c r="M78" s="109"/>
      <c r="O78" s="101"/>
      <c r="P78" s="154"/>
      <c r="Q78" s="102"/>
      <c r="R78" s="103"/>
      <c r="S78" s="104"/>
      <c r="T78" s="104"/>
      <c r="U78" s="105"/>
      <c r="V78" s="106"/>
      <c r="W78" s="107"/>
      <c r="X78" s="108"/>
      <c r="Y78" s="109"/>
      <c r="AA78" s="101"/>
      <c r="AB78" s="101"/>
      <c r="AC78" s="102"/>
      <c r="AD78" s="103"/>
      <c r="AE78" s="104"/>
      <c r="AF78" s="104"/>
      <c r="AG78" s="105"/>
      <c r="AH78" s="106"/>
      <c r="AI78" s="107"/>
      <c r="AJ78" s="108"/>
      <c r="AK78" s="109"/>
      <c r="AM78" s="101"/>
      <c r="AN78" s="101"/>
      <c r="AO78" s="102"/>
      <c r="AP78" s="103"/>
      <c r="AQ78" s="104"/>
      <c r="AR78" s="104"/>
      <c r="AS78" s="105"/>
      <c r="AT78" s="106"/>
      <c r="AU78" s="107"/>
      <c r="AV78" s="108"/>
      <c r="AW78" s="109"/>
      <c r="AY78" s="101"/>
      <c r="AZ78" s="101"/>
      <c r="BA78" s="102"/>
      <c r="BB78" s="103"/>
      <c r="BC78" s="104"/>
      <c r="BD78" s="104"/>
      <c r="BE78" s="105"/>
      <c r="BF78" s="106"/>
      <c r="BG78" s="107"/>
      <c r="BH78" s="108"/>
      <c r="BI78" s="109"/>
      <c r="BK78" s="101"/>
      <c r="BL78" s="101"/>
      <c r="BM78" s="102"/>
      <c r="BN78" s="103"/>
      <c r="BO78" s="104"/>
      <c r="BP78" s="104"/>
      <c r="BQ78" s="105"/>
      <c r="BR78" s="106"/>
      <c r="BS78" s="107"/>
      <c r="BT78" s="108"/>
      <c r="BU78" s="109"/>
      <c r="BW78" s="101"/>
      <c r="BX78" s="101"/>
      <c r="BY78" s="102"/>
      <c r="BZ78" s="103"/>
      <c r="CA78" s="104"/>
      <c r="CB78" s="104"/>
      <c r="CC78" s="105"/>
      <c r="CD78" s="106"/>
      <c r="CE78" s="107"/>
      <c r="CF78" s="108"/>
      <c r="CG78" s="109"/>
      <c r="CI78" s="101"/>
      <c r="CJ78" s="101"/>
      <c r="CK78" s="102"/>
      <c r="CL78" s="103"/>
      <c r="CM78" s="104"/>
      <c r="CN78" s="104"/>
      <c r="CO78" s="105"/>
      <c r="CP78" s="106"/>
      <c r="CQ78" s="107"/>
      <c r="CR78" s="108"/>
      <c r="CS78" s="109"/>
      <c r="CU78" s="101"/>
      <c r="CV78" s="101"/>
      <c r="CW78" s="102">
        <f>IF(DA78="","",CW$3)</f>
        <v>43034</v>
      </c>
      <c r="CX78" s="103" t="str">
        <f>IF(DA78="","",CW$1)</f>
        <v>Rutte II</v>
      </c>
      <c r="CY78" s="104">
        <v>42073</v>
      </c>
      <c r="CZ78" s="104">
        <v>42083</v>
      </c>
      <c r="DA78" s="105" t="str">
        <f>IF(DH78="","",IF(ISNUMBER(SEARCH(":",DH78)),MID(DH78,FIND(":",DH78)+2,FIND("(",DH78)-FIND(":",DH78)-3),LEFT(DH78,FIND("(",DH78)-2)))</f>
        <v>Stef Blok</v>
      </c>
      <c r="DB78" s="106" t="str">
        <f>IF(DH78="","",MID(DH78,FIND("(",DH78)+1,4))</f>
        <v>1964</v>
      </c>
      <c r="DC78" s="107" t="str">
        <f>IF(ISNUMBER(SEARCH("*female*",DH78)),"female",IF(ISNUMBER(SEARCH("*male*",DH78)),"male",""))</f>
        <v>male</v>
      </c>
      <c r="DD78" s="108" t="str">
        <f>IF(DH78="","",IF(ISERROR(MID(DH78,FIND("male,",DH78)+6,(FIND(")",DH78)-(FIND("male,",DH78)+6))))=TRUE,"missing/error",MID(DH78,FIND("male,",DH78)+6,(FIND(")",DH78)-(FIND("male,",DH78)+6)))))</f>
        <v>nl_vvd01</v>
      </c>
      <c r="DE78" s="109" t="str">
        <f>IF(DA78="","",(MID(DA78,(SEARCH("^^",SUBSTITUTE(DA78," ","^^",LEN(DA78)-LEN(SUBSTITUTE(DA78," ","")))))+1,99)&amp;"_"&amp;LEFT(DA78,FIND(" ",DA78)-1)&amp;"_"&amp;DB78))</f>
        <v>Blok_Stef_1964</v>
      </c>
      <c r="DF78" s="2" t="s">
        <v>1009</v>
      </c>
      <c r="DG78" s="101"/>
      <c r="DH78" s="101" t="s">
        <v>655</v>
      </c>
      <c r="DI78" s="102"/>
      <c r="DJ78" s="103"/>
      <c r="DK78" s="104"/>
      <c r="DL78" s="104"/>
      <c r="DM78" s="105"/>
      <c r="DN78" s="106"/>
      <c r="DO78" s="107"/>
      <c r="DP78" s="108"/>
      <c r="DQ78" s="109"/>
      <c r="DS78" s="101"/>
      <c r="DT78" s="101"/>
      <c r="DU78" s="102" t="str">
        <f>IF(DY78="","",DU$3)</f>
        <v/>
      </c>
      <c r="DV78" s="103" t="str">
        <f>IF(DY78="","",DU$1)</f>
        <v/>
      </c>
      <c r="DW78" s="104" t="str">
        <f>IF(DY78="","",DU$2)</f>
        <v/>
      </c>
      <c r="DX78" s="104" t="str">
        <f>IF(DY78="","",DU$3)</f>
        <v/>
      </c>
      <c r="DY78" s="105" t="str">
        <f>IF(EF78="","",IF(ISNUMBER(SEARCH(":",EF78)),MID(EF78,FIND(":",EF78)+2,FIND("(",EF78)-FIND(":",EF78)-3),LEFT(EF78,FIND("(",EF78)-2)))</f>
        <v/>
      </c>
      <c r="DZ78" s="106" t="str">
        <f>IF(EF78="","",MID(EF78,FIND("(",EF78)+1,4))</f>
        <v/>
      </c>
      <c r="EA78" s="107" t="str">
        <f>IF(ISNUMBER(SEARCH("*female*",EF78)),"female",IF(ISNUMBER(SEARCH("*male*",EF78)),"male",""))</f>
        <v/>
      </c>
      <c r="EB78" s="108" t="str">
        <f>IF(EF78="","",IF(ISERROR(MID(EF78,FIND("male,",EF78)+6,(FIND(")",EF78)-(FIND("male,",EF78)+6))))=TRUE,"missing/error",MID(EF78,FIND("male,",EF78)+6,(FIND(")",EF78)-(FIND("male,",EF78)+6)))))</f>
        <v/>
      </c>
      <c r="EC78" s="109" t="str">
        <f>IF(DY78="","",(MID(DY78,(SEARCH("^^",SUBSTITUTE(DY78," ","^^",LEN(DY78)-LEN(SUBSTITUTE(DY78," ","")))))+1,99)&amp;"_"&amp;LEFT(DY78,FIND(" ",DY78)-1)&amp;"_"&amp;DZ78))</f>
        <v/>
      </c>
      <c r="EE78" s="101"/>
      <c r="EF78" s="101"/>
      <c r="EG78" s="102"/>
      <c r="EH78" s="103"/>
      <c r="EI78" s="104"/>
      <c r="EJ78" s="104"/>
      <c r="EK78" s="105"/>
      <c r="EL78" s="106"/>
      <c r="EM78" s="107"/>
      <c r="EN78" s="108"/>
      <c r="EO78" s="109"/>
      <c r="EQ78" s="101"/>
      <c r="ER78" s="101"/>
      <c r="ES78" s="102"/>
      <c r="ET78" s="103"/>
      <c r="EU78" s="104"/>
      <c r="EV78" s="104"/>
      <c r="EW78" s="105"/>
      <c r="EX78" s="106"/>
      <c r="EY78" s="107"/>
      <c r="EZ78" s="108"/>
      <c r="FA78" s="109"/>
      <c r="FC78" s="101"/>
      <c r="FD78" s="101"/>
      <c r="FE78" s="102"/>
      <c r="FF78" s="103"/>
      <c r="FG78" s="104"/>
      <c r="FH78" s="104"/>
      <c r="FI78" s="105"/>
      <c r="FJ78" s="106"/>
      <c r="FK78" s="107"/>
      <c r="FL78" s="108"/>
      <c r="FM78" s="109"/>
      <c r="FO78" s="101"/>
      <c r="FP78" s="101"/>
      <c r="FQ78" s="102"/>
      <c r="FR78" s="103"/>
      <c r="FS78" s="104"/>
      <c r="FT78" s="104"/>
      <c r="FU78" s="105"/>
      <c r="FV78" s="106"/>
      <c r="FW78" s="107"/>
      <c r="FX78" s="108"/>
      <c r="FY78" s="109"/>
      <c r="GA78" s="101"/>
      <c r="GB78" s="101"/>
      <c r="GC78" s="102"/>
      <c r="GD78" s="103"/>
      <c r="GE78" s="104"/>
      <c r="GF78" s="104"/>
      <c r="GG78" s="105"/>
      <c r="GH78" s="106"/>
      <c r="GI78" s="107"/>
      <c r="GJ78" s="108"/>
      <c r="GK78" s="109"/>
      <c r="GM78" s="101"/>
      <c r="GN78" s="101"/>
      <c r="GO78" s="102"/>
      <c r="GP78" s="103"/>
      <c r="GQ78" s="104"/>
      <c r="GR78" s="104"/>
      <c r="GS78" s="105"/>
      <c r="GT78" s="106"/>
      <c r="GU78" s="107"/>
      <c r="GV78" s="108"/>
      <c r="GW78" s="109"/>
      <c r="GY78" s="101"/>
      <c r="GZ78" s="101"/>
      <c r="HA78" s="102"/>
      <c r="HB78" s="103"/>
      <c r="HC78" s="104"/>
      <c r="HD78" s="104"/>
      <c r="HE78" s="105"/>
      <c r="HF78" s="106"/>
      <c r="HG78" s="107"/>
      <c r="HH78" s="108"/>
      <c r="HI78" s="109"/>
      <c r="HK78" s="101"/>
      <c r="HL78" s="101"/>
      <c r="HM78" s="102"/>
      <c r="HN78" s="103"/>
      <c r="HO78" s="104"/>
      <c r="HP78" s="104"/>
      <c r="HQ78" s="105"/>
      <c r="HR78" s="106"/>
      <c r="HS78" s="107"/>
      <c r="HT78" s="108"/>
      <c r="HU78" s="109"/>
      <c r="HW78" s="101"/>
      <c r="HX78" s="101"/>
      <c r="HY78" s="102"/>
      <c r="HZ78" s="103"/>
      <c r="IA78" s="104"/>
      <c r="IB78" s="104"/>
      <c r="IC78" s="105"/>
      <c r="ID78" s="106"/>
      <c r="IE78" s="107"/>
      <c r="IF78" s="108"/>
      <c r="IG78" s="109"/>
      <c r="II78" s="101"/>
      <c r="IJ78" s="101"/>
      <c r="IK78" s="102"/>
      <c r="IL78" s="103"/>
      <c r="IM78" s="104"/>
      <c r="IN78" s="104"/>
      <c r="IO78" s="105"/>
      <c r="IP78" s="106"/>
      <c r="IQ78" s="107"/>
      <c r="IR78" s="108"/>
      <c r="IS78" s="109"/>
      <c r="IU78" s="101"/>
      <c r="IV78" s="101"/>
      <c r="IW78" s="102"/>
      <c r="IX78" s="103"/>
      <c r="IY78" s="104"/>
      <c r="IZ78" s="104"/>
      <c r="JA78" s="105"/>
      <c r="JB78" s="106"/>
      <c r="JC78" s="107"/>
      <c r="JD78" s="108"/>
      <c r="JE78" s="109"/>
      <c r="JG78" s="101"/>
      <c r="JH78" s="101"/>
      <c r="JI78" s="102"/>
      <c r="JJ78" s="103"/>
      <c r="JK78" s="104"/>
      <c r="JL78" s="104"/>
      <c r="JM78" s="105"/>
      <c r="JN78" s="106"/>
      <c r="JO78" s="107"/>
      <c r="JP78" s="108"/>
      <c r="JQ78" s="109"/>
      <c r="JS78" s="101"/>
      <c r="JT78" s="101"/>
      <c r="JU78" s="102"/>
      <c r="JV78" s="103"/>
      <c r="JW78" s="104"/>
      <c r="JX78" s="104"/>
      <c r="JY78" s="105"/>
      <c r="JZ78" s="106"/>
      <c r="KA78" s="107"/>
      <c r="KB78" s="108"/>
      <c r="KC78" s="109"/>
      <c r="KE78" s="101"/>
      <c r="KF78" s="101"/>
    </row>
    <row r="79" spans="1:292" ht="13.5" customHeight="1">
      <c r="A79" s="20"/>
      <c r="B79" s="101" t="s">
        <v>684</v>
      </c>
      <c r="C79" s="2" t="s">
        <v>685</v>
      </c>
      <c r="D79" s="154"/>
      <c r="E79" s="102"/>
      <c r="F79" s="103"/>
      <c r="G79" s="104"/>
      <c r="H79" s="104"/>
      <c r="I79" s="105"/>
      <c r="J79" s="106"/>
      <c r="K79" s="107"/>
      <c r="L79" s="108"/>
      <c r="M79" s="109"/>
      <c r="O79" s="101"/>
      <c r="P79" s="154"/>
      <c r="Q79" s="102"/>
      <c r="R79" s="103"/>
      <c r="S79" s="104"/>
      <c r="T79" s="104"/>
      <c r="U79" s="105"/>
      <c r="V79" s="106"/>
      <c r="W79" s="107"/>
      <c r="X79" s="108"/>
      <c r="Y79" s="109"/>
      <c r="AA79" s="101"/>
      <c r="AB79" s="101"/>
      <c r="AC79" s="102"/>
      <c r="AD79" s="103"/>
      <c r="AE79" s="104"/>
      <c r="AF79" s="104"/>
      <c r="AG79" s="105"/>
      <c r="AH79" s="106"/>
      <c r="AI79" s="107"/>
      <c r="AJ79" s="108"/>
      <c r="AK79" s="109"/>
      <c r="AM79" s="101"/>
      <c r="AN79" s="101"/>
      <c r="AO79" s="102"/>
      <c r="AP79" s="103"/>
      <c r="AQ79" s="104"/>
      <c r="AR79" s="104"/>
      <c r="AS79" s="105"/>
      <c r="AT79" s="106"/>
      <c r="AU79" s="107"/>
      <c r="AV79" s="108"/>
      <c r="AW79" s="109"/>
      <c r="AY79" s="101"/>
      <c r="AZ79" s="101"/>
      <c r="BA79" s="102"/>
      <c r="BB79" s="103"/>
      <c r="BC79" s="104"/>
      <c r="BD79" s="104"/>
      <c r="BE79" s="105"/>
      <c r="BF79" s="106"/>
      <c r="BG79" s="107"/>
      <c r="BH79" s="108"/>
      <c r="BI79" s="109"/>
      <c r="BK79" s="101"/>
      <c r="BL79" s="101"/>
      <c r="BM79" s="102"/>
      <c r="BN79" s="103"/>
      <c r="BO79" s="104"/>
      <c r="BP79" s="104"/>
      <c r="BQ79" s="105"/>
      <c r="BR79" s="106"/>
      <c r="BS79" s="107"/>
      <c r="BT79" s="108"/>
      <c r="BU79" s="109"/>
      <c r="BW79" s="101"/>
      <c r="BX79" s="101"/>
      <c r="BY79" s="102"/>
      <c r="BZ79" s="103"/>
      <c r="CA79" s="104"/>
      <c r="CB79" s="104"/>
      <c r="CC79" s="105"/>
      <c r="CD79" s="106"/>
      <c r="CE79" s="107"/>
      <c r="CF79" s="108"/>
      <c r="CG79" s="109"/>
      <c r="CI79" s="101"/>
      <c r="CJ79" s="101"/>
      <c r="CK79" s="102"/>
      <c r="CL79" s="103"/>
      <c r="CM79" s="104"/>
      <c r="CN79" s="104"/>
      <c r="CO79" s="105"/>
      <c r="CP79" s="106"/>
      <c r="CQ79" s="107"/>
      <c r="CR79" s="108"/>
      <c r="CS79" s="109"/>
      <c r="CU79" s="101"/>
      <c r="CV79" s="101"/>
      <c r="CW79" s="102">
        <f>IF(DA79="","",CW$3)</f>
        <v>43034</v>
      </c>
      <c r="CX79" s="103" t="str">
        <f>IF(DA79="","",CW$1)</f>
        <v>Rutte II</v>
      </c>
      <c r="CY79" s="104">
        <v>42083</v>
      </c>
      <c r="CZ79" s="104">
        <v>42761</v>
      </c>
      <c r="DA79" s="105" t="str">
        <f>IF(DH79="","",IF(ISNUMBER(SEARCH(":",DH79)),MID(DH79,FIND(":",DH79)+2,FIND("(",DH79)-FIND(":",DH79)-3),LEFT(DH79,FIND("(",DH79)-2)))</f>
        <v>Ard van der Steur</v>
      </c>
      <c r="DB79" s="106" t="str">
        <f>IF(DH79="","",MID(DH79,FIND("(",DH79)+1,4))</f>
        <v>1969</v>
      </c>
      <c r="DC79" s="107" t="str">
        <f>IF(ISNUMBER(SEARCH("*female*",DH79)),"female",IF(ISNUMBER(SEARCH("*male*",DH79)),"male",""))</f>
        <v>male</v>
      </c>
      <c r="DD79" s="108" t="str">
        <f>IF(DH79="","",IF(ISERROR(MID(DH79,FIND("male,",DH79)+6,(FIND(")",DH79)-(FIND("male,",DH79)+6))))=TRUE,"missing/error",MID(DH79,FIND("male,",DH79)+6,(FIND(")",DH79)-(FIND("male,",DH79)+6)))))</f>
        <v>nl_vvd01</v>
      </c>
      <c r="DE79" s="109" t="str">
        <f>IF(DA79="","",(MID(DA79,(SEARCH("^^",SUBSTITUTE(DA79," ","^^",LEN(DA79)-LEN(SUBSTITUTE(DA79," ","")))))+1,99)&amp;"_"&amp;LEFT(DA79,FIND(" ",DA79)-1)&amp;"_"&amp;DB79))</f>
        <v>Steur_Ard_1969</v>
      </c>
      <c r="DG79" s="101" t="s">
        <v>474</v>
      </c>
      <c r="DH79" s="101" t="s">
        <v>1008</v>
      </c>
      <c r="DI79" s="102"/>
      <c r="DJ79" s="103"/>
      <c r="DK79" s="104"/>
      <c r="DL79" s="104"/>
      <c r="DM79" s="105"/>
      <c r="DN79" s="106"/>
      <c r="DO79" s="107"/>
      <c r="DP79" s="108"/>
      <c r="DQ79" s="109"/>
      <c r="DS79" s="101"/>
      <c r="DT79" s="101"/>
      <c r="DU79" s="102" t="str">
        <f>IF(DY79="","",DU$3)</f>
        <v/>
      </c>
      <c r="DV79" s="103" t="str">
        <f>IF(DY79="","",DU$1)</f>
        <v/>
      </c>
      <c r="DW79" s="104" t="str">
        <f>IF(DY79="","",DU$2)</f>
        <v/>
      </c>
      <c r="DX79" s="104" t="str">
        <f>IF(DY79="","",DU$3)</f>
        <v/>
      </c>
      <c r="DY79" s="105" t="str">
        <f>IF(EF79="","",IF(ISNUMBER(SEARCH(":",EF79)),MID(EF79,FIND(":",EF79)+2,FIND("(",EF79)-FIND(":",EF79)-3),LEFT(EF79,FIND("(",EF79)-2)))</f>
        <v/>
      </c>
      <c r="DZ79" s="106" t="str">
        <f>IF(EF79="","",MID(EF79,FIND("(",EF79)+1,4))</f>
        <v/>
      </c>
      <c r="EA79" s="107" t="str">
        <f>IF(ISNUMBER(SEARCH("*female*",EF79)),"female",IF(ISNUMBER(SEARCH("*male*",EF79)),"male",""))</f>
        <v/>
      </c>
      <c r="EB79" s="108" t="str">
        <f>IF(EF79="","",IF(ISERROR(MID(EF79,FIND("male,",EF79)+6,(FIND(")",EF79)-(FIND("male,",EF79)+6))))=TRUE,"missing/error",MID(EF79,FIND("male,",EF79)+6,(FIND(")",EF79)-(FIND("male,",EF79)+6)))))</f>
        <v/>
      </c>
      <c r="EC79" s="109" t="str">
        <f>IF(DY79="","",(MID(DY79,(SEARCH("^^",SUBSTITUTE(DY79," ","^^",LEN(DY79)-LEN(SUBSTITUTE(DY79," ","")))))+1,99)&amp;"_"&amp;LEFT(DY79,FIND(" ",DY79)-1)&amp;"_"&amp;DZ79))</f>
        <v/>
      </c>
      <c r="EE79" s="101"/>
      <c r="EF79" s="101"/>
      <c r="EG79" s="102"/>
      <c r="EH79" s="103"/>
      <c r="EI79" s="104"/>
      <c r="EJ79" s="104"/>
      <c r="EK79" s="105"/>
      <c r="EL79" s="106"/>
      <c r="EM79" s="107"/>
      <c r="EN79" s="108"/>
      <c r="EO79" s="109"/>
      <c r="EQ79" s="101"/>
      <c r="ER79" s="101"/>
      <c r="ES79" s="102"/>
      <c r="ET79" s="103"/>
      <c r="EU79" s="104"/>
      <c r="EV79" s="104"/>
      <c r="EW79" s="105"/>
      <c r="EX79" s="106"/>
      <c r="EY79" s="107"/>
      <c r="EZ79" s="108"/>
      <c r="FA79" s="109"/>
      <c r="FC79" s="101"/>
      <c r="FD79" s="101"/>
      <c r="FE79" s="102"/>
      <c r="FF79" s="103"/>
      <c r="FG79" s="104"/>
      <c r="FH79" s="104"/>
      <c r="FI79" s="105"/>
      <c r="FJ79" s="106"/>
      <c r="FK79" s="107"/>
      <c r="FL79" s="108"/>
      <c r="FM79" s="109"/>
      <c r="FO79" s="101"/>
      <c r="FP79" s="101"/>
      <c r="FQ79" s="102"/>
      <c r="FR79" s="103"/>
      <c r="FS79" s="104"/>
      <c r="FT79" s="104"/>
      <c r="FU79" s="105"/>
      <c r="FV79" s="106"/>
      <c r="FW79" s="107"/>
      <c r="FX79" s="108"/>
      <c r="FY79" s="109"/>
      <c r="GA79" s="101"/>
      <c r="GB79" s="101"/>
      <c r="GC79" s="102"/>
      <c r="GD79" s="103"/>
      <c r="GE79" s="104"/>
      <c r="GF79" s="104"/>
      <c r="GG79" s="105"/>
      <c r="GH79" s="106"/>
      <c r="GI79" s="107"/>
      <c r="GJ79" s="108"/>
      <c r="GK79" s="109"/>
      <c r="GM79" s="101"/>
      <c r="GN79" s="101"/>
      <c r="GO79" s="102"/>
      <c r="GP79" s="103"/>
      <c r="GQ79" s="104"/>
      <c r="GR79" s="104"/>
      <c r="GS79" s="105"/>
      <c r="GT79" s="106"/>
      <c r="GU79" s="107"/>
      <c r="GV79" s="108"/>
      <c r="GW79" s="109"/>
      <c r="GY79" s="101"/>
      <c r="GZ79" s="101"/>
      <c r="HA79" s="102"/>
      <c r="HB79" s="103"/>
      <c r="HC79" s="104"/>
      <c r="HD79" s="104"/>
      <c r="HE79" s="105"/>
      <c r="HF79" s="106"/>
      <c r="HG79" s="107"/>
      <c r="HH79" s="108"/>
      <c r="HI79" s="109"/>
      <c r="HK79" s="101"/>
      <c r="HL79" s="101"/>
      <c r="HM79" s="102"/>
      <c r="HN79" s="103"/>
      <c r="HO79" s="104"/>
      <c r="HP79" s="104"/>
      <c r="HQ79" s="105"/>
      <c r="HR79" s="106"/>
      <c r="HS79" s="107"/>
      <c r="HT79" s="108"/>
      <c r="HU79" s="109"/>
      <c r="HW79" s="101"/>
      <c r="HX79" s="101"/>
      <c r="HY79" s="102"/>
      <c r="HZ79" s="103"/>
      <c r="IA79" s="104"/>
      <c r="IB79" s="104"/>
      <c r="IC79" s="105"/>
      <c r="ID79" s="106"/>
      <c r="IE79" s="107"/>
      <c r="IF79" s="108"/>
      <c r="IG79" s="109"/>
      <c r="II79" s="101"/>
      <c r="IJ79" s="101"/>
      <c r="IK79" s="102"/>
      <c r="IL79" s="103"/>
      <c r="IM79" s="104"/>
      <c r="IN79" s="104"/>
      <c r="IO79" s="105"/>
      <c r="IP79" s="106"/>
      <c r="IQ79" s="107"/>
      <c r="IR79" s="108"/>
      <c r="IS79" s="109"/>
      <c r="IU79" s="101"/>
      <c r="IV79" s="101"/>
      <c r="IW79" s="102"/>
      <c r="IX79" s="103"/>
      <c r="IY79" s="104"/>
      <c r="IZ79" s="104"/>
      <c r="JA79" s="105"/>
      <c r="JB79" s="106"/>
      <c r="JC79" s="107"/>
      <c r="JD79" s="108"/>
      <c r="JE79" s="109"/>
      <c r="JG79" s="101"/>
      <c r="JH79" s="101"/>
      <c r="JI79" s="102"/>
      <c r="JJ79" s="103"/>
      <c r="JK79" s="104"/>
      <c r="JL79" s="104"/>
      <c r="JM79" s="105"/>
      <c r="JN79" s="106"/>
      <c r="JO79" s="107"/>
      <c r="JP79" s="108"/>
      <c r="JQ79" s="109"/>
      <c r="JS79" s="101"/>
      <c r="JT79" s="101"/>
      <c r="JU79" s="102"/>
      <c r="JV79" s="103"/>
      <c r="JW79" s="104"/>
      <c r="JX79" s="104"/>
      <c r="JY79" s="105"/>
      <c r="JZ79" s="106"/>
      <c r="KA79" s="107"/>
      <c r="KB79" s="108"/>
      <c r="KC79" s="109"/>
      <c r="KE79" s="101"/>
      <c r="KF79" s="101"/>
    </row>
    <row r="80" spans="1:292" ht="13.5" customHeight="1">
      <c r="A80" s="20"/>
      <c r="B80" s="101" t="s">
        <v>684</v>
      </c>
      <c r="C80" s="2" t="s">
        <v>685</v>
      </c>
      <c r="D80" s="154"/>
      <c r="E80" s="102"/>
      <c r="F80" s="103"/>
      <c r="G80" s="104"/>
      <c r="H80" s="104"/>
      <c r="I80" s="105"/>
      <c r="J80" s="106"/>
      <c r="K80" s="107"/>
      <c r="L80" s="108"/>
      <c r="M80" s="109"/>
      <c r="O80" s="101"/>
      <c r="P80" s="154"/>
      <c r="Q80" s="102"/>
      <c r="R80" s="103"/>
      <c r="S80" s="104"/>
      <c r="T80" s="104"/>
      <c r="U80" s="105"/>
      <c r="V80" s="106"/>
      <c r="W80" s="107"/>
      <c r="X80" s="108"/>
      <c r="Y80" s="109"/>
      <c r="AA80" s="101"/>
      <c r="AB80" s="101"/>
      <c r="AC80" s="102"/>
      <c r="AD80" s="103"/>
      <c r="AE80" s="104"/>
      <c r="AF80" s="104"/>
      <c r="AG80" s="105"/>
      <c r="AH80" s="106"/>
      <c r="AI80" s="107"/>
      <c r="AJ80" s="108"/>
      <c r="AK80" s="109"/>
      <c r="AM80" s="101"/>
      <c r="AN80" s="101"/>
      <c r="AO80" s="102"/>
      <c r="AP80" s="103"/>
      <c r="AQ80" s="104"/>
      <c r="AR80" s="104"/>
      <c r="AS80" s="105"/>
      <c r="AT80" s="106"/>
      <c r="AU80" s="107"/>
      <c r="AV80" s="108"/>
      <c r="AW80" s="109"/>
      <c r="AY80" s="101"/>
      <c r="AZ80" s="101"/>
      <c r="BA80" s="102"/>
      <c r="BB80" s="103"/>
      <c r="BC80" s="104"/>
      <c r="BD80" s="104"/>
      <c r="BE80" s="105"/>
      <c r="BF80" s="106"/>
      <c r="BG80" s="107"/>
      <c r="BH80" s="108"/>
      <c r="BI80" s="109"/>
      <c r="BK80" s="101"/>
      <c r="BL80" s="101"/>
      <c r="BM80" s="102"/>
      <c r="BN80" s="103"/>
      <c r="BO80" s="104"/>
      <c r="BP80" s="104"/>
      <c r="BQ80" s="105"/>
      <c r="BR80" s="106"/>
      <c r="BS80" s="107"/>
      <c r="BT80" s="108"/>
      <c r="BU80" s="109"/>
      <c r="BW80" s="101"/>
      <c r="BX80" s="101"/>
      <c r="BY80" s="102"/>
      <c r="BZ80" s="103"/>
      <c r="CA80" s="104"/>
      <c r="CB80" s="104"/>
      <c r="CC80" s="105"/>
      <c r="CD80" s="106"/>
      <c r="CE80" s="107"/>
      <c r="CF80" s="108"/>
      <c r="CG80" s="109"/>
      <c r="CI80" s="101"/>
      <c r="CJ80" s="101"/>
      <c r="CK80" s="102"/>
      <c r="CL80" s="103"/>
      <c r="CM80" s="104"/>
      <c r="CN80" s="104"/>
      <c r="CO80" s="105"/>
      <c r="CP80" s="106"/>
      <c r="CQ80" s="107"/>
      <c r="CR80" s="108"/>
      <c r="CS80" s="109"/>
      <c r="CU80" s="101"/>
      <c r="CV80" s="101"/>
      <c r="CW80" s="102">
        <f>IF(DA80="","",CW$3)</f>
        <v>43034</v>
      </c>
      <c r="CX80" s="103" t="str">
        <f>IF(DA80="","",CW$1)</f>
        <v>Rutte II</v>
      </c>
      <c r="CY80" s="104">
        <v>42761</v>
      </c>
      <c r="CZ80" s="104">
        <f>CW$3</f>
        <v>43034</v>
      </c>
      <c r="DA80" s="105" t="str">
        <f>IF(DH80="","",IF(ISNUMBER(SEARCH(":",DH80)),MID(DH80,FIND(":",DH80)+2,FIND("(",DH80)-FIND(":",DH80)-3),LEFT(DH80,FIND("(",DH80)-2)))</f>
        <v>Stef Blok</v>
      </c>
      <c r="DB80" s="106" t="str">
        <f>IF(DH80="","",MID(DH80,FIND("(",DH80)+1,4))</f>
        <v>1964</v>
      </c>
      <c r="DC80" s="107" t="str">
        <f>IF(ISNUMBER(SEARCH("*female*",DH80)),"female",IF(ISNUMBER(SEARCH("*male*",DH80)),"male",""))</f>
        <v>male</v>
      </c>
      <c r="DD80" s="108" t="str">
        <f>IF(DH80="","",IF(ISERROR(MID(DH80,FIND("male,",DH80)+6,(FIND(")",DH80)-(FIND("male,",DH80)+6))))=TRUE,"missing/error",MID(DH80,FIND("male,",DH80)+6,(FIND(")",DH80)-(FIND("male,",DH80)+6)))))</f>
        <v>nl_vvd01</v>
      </c>
      <c r="DE80" s="109" t="str">
        <f>IF(DA80="","",(MID(DA80,(SEARCH("^^",SUBSTITUTE(DA80," ","^^",LEN(DA80)-LEN(SUBSTITUTE(DA80," ","")))))+1,99)&amp;"_"&amp;LEFT(DA80,FIND(" ",DA80)-1)&amp;"_"&amp;DB80))</f>
        <v>Blok_Stef_1964</v>
      </c>
      <c r="DG80" s="101"/>
      <c r="DH80" s="101" t="s">
        <v>655</v>
      </c>
      <c r="DI80" s="102"/>
      <c r="DJ80" s="103"/>
      <c r="DK80" s="104"/>
      <c r="DL80" s="104"/>
      <c r="DM80" s="105"/>
      <c r="DN80" s="106"/>
      <c r="DO80" s="107"/>
      <c r="DP80" s="108"/>
      <c r="DQ80" s="109"/>
      <c r="DS80" s="101"/>
      <c r="DT80" s="101"/>
      <c r="DU80" s="102" t="str">
        <f>IF(DY80="","",DU$3)</f>
        <v/>
      </c>
      <c r="DV80" s="103" t="str">
        <f>IF(DY80="","",DU$1)</f>
        <v/>
      </c>
      <c r="DW80" s="104" t="str">
        <f>IF(DY80="","",DU$2)</f>
        <v/>
      </c>
      <c r="DX80" s="104" t="str">
        <f>IF(DY80="","",DU$3)</f>
        <v/>
      </c>
      <c r="DY80" s="105" t="str">
        <f>IF(EF80="","",IF(ISNUMBER(SEARCH(":",EF80)),MID(EF80,FIND(":",EF80)+2,FIND("(",EF80)-FIND(":",EF80)-3),LEFT(EF80,FIND("(",EF80)-2)))</f>
        <v/>
      </c>
      <c r="DZ80" s="106" t="str">
        <f>IF(EF80="","",MID(EF80,FIND("(",EF80)+1,4))</f>
        <v/>
      </c>
      <c r="EA80" s="107" t="str">
        <f>IF(ISNUMBER(SEARCH("*female*",EF80)),"female",IF(ISNUMBER(SEARCH("*male*",EF80)),"male",""))</f>
        <v/>
      </c>
      <c r="EB80" s="108" t="str">
        <f>IF(EF80="","",IF(ISERROR(MID(EF80,FIND("male,",EF80)+6,(FIND(")",EF80)-(FIND("male,",EF80)+6))))=TRUE,"missing/error",MID(EF80,FIND("male,",EF80)+6,(FIND(")",EF80)-(FIND("male,",EF80)+6)))))</f>
        <v/>
      </c>
      <c r="EC80" s="109" t="str">
        <f>IF(DY80="","",(MID(DY80,(SEARCH("^^",SUBSTITUTE(DY80," ","^^",LEN(DY80)-LEN(SUBSTITUTE(DY80," ","")))))+1,99)&amp;"_"&amp;LEFT(DY80,FIND(" ",DY80)-1)&amp;"_"&amp;DZ80))</f>
        <v/>
      </c>
      <c r="EE80" s="101"/>
      <c r="EF80" s="101"/>
      <c r="EG80" s="102"/>
      <c r="EH80" s="103"/>
      <c r="EI80" s="104"/>
      <c r="EJ80" s="104"/>
      <c r="EK80" s="105"/>
      <c r="EL80" s="106"/>
      <c r="EM80" s="107"/>
      <c r="EN80" s="108"/>
      <c r="EO80" s="109"/>
      <c r="EQ80" s="101"/>
      <c r="ER80" s="101"/>
      <c r="ES80" s="102"/>
      <c r="ET80" s="103"/>
      <c r="EU80" s="104"/>
      <c r="EV80" s="104"/>
      <c r="EW80" s="105"/>
      <c r="EX80" s="106"/>
      <c r="EY80" s="107"/>
      <c r="EZ80" s="108"/>
      <c r="FA80" s="109"/>
      <c r="FC80" s="101"/>
      <c r="FD80" s="101"/>
      <c r="FE80" s="102"/>
      <c r="FF80" s="103"/>
      <c r="FG80" s="104"/>
      <c r="FH80" s="104"/>
      <c r="FI80" s="105"/>
      <c r="FJ80" s="106"/>
      <c r="FK80" s="107"/>
      <c r="FL80" s="108"/>
      <c r="FM80" s="109"/>
      <c r="FO80" s="101"/>
      <c r="FP80" s="101"/>
      <c r="FQ80" s="102"/>
      <c r="FR80" s="103"/>
      <c r="FS80" s="104"/>
      <c r="FT80" s="104"/>
      <c r="FU80" s="105"/>
      <c r="FV80" s="106"/>
      <c r="FW80" s="107"/>
      <c r="FX80" s="108"/>
      <c r="FY80" s="109"/>
      <c r="GA80" s="101"/>
      <c r="GB80" s="101"/>
      <c r="GC80" s="102"/>
      <c r="GD80" s="103"/>
      <c r="GE80" s="104"/>
      <c r="GF80" s="104"/>
      <c r="GG80" s="105"/>
      <c r="GH80" s="106"/>
      <c r="GI80" s="107"/>
      <c r="GJ80" s="108"/>
      <c r="GK80" s="109"/>
      <c r="GM80" s="101"/>
      <c r="GN80" s="101"/>
      <c r="GO80" s="102"/>
      <c r="GP80" s="103"/>
      <c r="GQ80" s="104"/>
      <c r="GR80" s="104"/>
      <c r="GS80" s="105"/>
      <c r="GT80" s="106"/>
      <c r="GU80" s="107"/>
      <c r="GV80" s="108"/>
      <c r="GW80" s="109"/>
      <c r="GY80" s="101"/>
      <c r="GZ80" s="101"/>
      <c r="HA80" s="102"/>
      <c r="HB80" s="103"/>
      <c r="HC80" s="104"/>
      <c r="HD80" s="104"/>
      <c r="HE80" s="105"/>
      <c r="HF80" s="106"/>
      <c r="HG80" s="107"/>
      <c r="HH80" s="108"/>
      <c r="HI80" s="109"/>
      <c r="HK80" s="101"/>
      <c r="HL80" s="101"/>
      <c r="HM80" s="102"/>
      <c r="HN80" s="103"/>
      <c r="HO80" s="104"/>
      <c r="HP80" s="104"/>
      <c r="HQ80" s="105"/>
      <c r="HR80" s="106"/>
      <c r="HS80" s="107"/>
      <c r="HT80" s="108"/>
      <c r="HU80" s="109"/>
      <c r="HW80" s="101"/>
      <c r="HX80" s="101"/>
      <c r="HY80" s="102"/>
      <c r="HZ80" s="103"/>
      <c r="IA80" s="104"/>
      <c r="IB80" s="104"/>
      <c r="IC80" s="105"/>
      <c r="ID80" s="106"/>
      <c r="IE80" s="107"/>
      <c r="IF80" s="108"/>
      <c r="IG80" s="109"/>
      <c r="II80" s="101"/>
      <c r="IJ80" s="101"/>
      <c r="IK80" s="102"/>
      <c r="IL80" s="103"/>
      <c r="IM80" s="104"/>
      <c r="IN80" s="104"/>
      <c r="IO80" s="105"/>
      <c r="IP80" s="106"/>
      <c r="IQ80" s="107"/>
      <c r="IR80" s="108"/>
      <c r="IS80" s="109"/>
      <c r="IU80" s="101"/>
      <c r="IV80" s="101"/>
      <c r="IW80" s="102"/>
      <c r="IX80" s="103"/>
      <c r="IY80" s="104"/>
      <c r="IZ80" s="104"/>
      <c r="JA80" s="105"/>
      <c r="JB80" s="106"/>
      <c r="JC80" s="107"/>
      <c r="JD80" s="108"/>
      <c r="JE80" s="109"/>
      <c r="JG80" s="101"/>
      <c r="JH80" s="101"/>
      <c r="JI80" s="102"/>
      <c r="JJ80" s="103"/>
      <c r="JK80" s="104"/>
      <c r="JL80" s="104"/>
      <c r="JM80" s="105"/>
      <c r="JN80" s="106"/>
      <c r="JO80" s="107"/>
      <c r="JP80" s="108"/>
      <c r="JQ80" s="109"/>
      <c r="JS80" s="101"/>
      <c r="JT80" s="101"/>
      <c r="JU80" s="102"/>
      <c r="JV80" s="103"/>
      <c r="JW80" s="104"/>
      <c r="JX80" s="104"/>
      <c r="JY80" s="105"/>
      <c r="JZ80" s="106"/>
      <c r="KA80" s="107"/>
      <c r="KB80" s="108"/>
      <c r="KC80" s="109"/>
      <c r="KE80" s="101"/>
      <c r="KF80" s="101"/>
    </row>
    <row r="81" spans="1:292" ht="13.5" customHeight="1">
      <c r="A81" s="20"/>
      <c r="B81" s="101" t="s">
        <v>1065</v>
      </c>
      <c r="D81" s="154"/>
      <c r="E81" s="102"/>
      <c r="F81" s="103"/>
      <c r="G81" s="104"/>
      <c r="H81" s="104"/>
      <c r="I81" s="105"/>
      <c r="J81" s="106"/>
      <c r="K81" s="107"/>
      <c r="L81" s="108"/>
      <c r="M81" s="109"/>
      <c r="O81" s="101"/>
      <c r="P81" s="154"/>
      <c r="Q81" s="102"/>
      <c r="R81" s="103"/>
      <c r="S81" s="104"/>
      <c r="T81" s="104"/>
      <c r="U81" s="105"/>
      <c r="V81" s="106"/>
      <c r="W81" s="107"/>
      <c r="X81" s="108"/>
      <c r="Y81" s="109"/>
      <c r="AA81" s="101"/>
      <c r="AB81" s="101"/>
      <c r="AC81" s="102"/>
      <c r="AD81" s="103"/>
      <c r="AE81" s="104"/>
      <c r="AF81" s="104"/>
      <c r="AG81" s="105"/>
      <c r="AH81" s="106"/>
      <c r="AI81" s="107"/>
      <c r="AJ81" s="108"/>
      <c r="AK81" s="109"/>
      <c r="AM81" s="101"/>
      <c r="AN81" s="101"/>
      <c r="AO81" s="102"/>
      <c r="AP81" s="103"/>
      <c r="AQ81" s="104"/>
      <c r="AR81" s="104"/>
      <c r="AS81" s="105"/>
      <c r="AT81" s="106"/>
      <c r="AU81" s="107"/>
      <c r="AV81" s="108"/>
      <c r="AW81" s="109"/>
      <c r="AY81" s="101"/>
      <c r="AZ81" s="101"/>
      <c r="BA81" s="102"/>
      <c r="BB81" s="103"/>
      <c r="BC81" s="104"/>
      <c r="BD81" s="104"/>
      <c r="BE81" s="105"/>
      <c r="BF81" s="106"/>
      <c r="BG81" s="107"/>
      <c r="BH81" s="108"/>
      <c r="BI81" s="109"/>
      <c r="BK81" s="101"/>
      <c r="BL81" s="101"/>
      <c r="BM81" s="102"/>
      <c r="BN81" s="103"/>
      <c r="BO81" s="104"/>
      <c r="BP81" s="104"/>
      <c r="BQ81" s="105"/>
      <c r="BR81" s="106"/>
      <c r="BS81" s="107"/>
      <c r="BT81" s="108"/>
      <c r="BU81" s="109"/>
      <c r="BW81" s="101"/>
      <c r="BX81" s="101"/>
      <c r="BY81" s="102"/>
      <c r="BZ81" s="103"/>
      <c r="CA81" s="104"/>
      <c r="CB81" s="104"/>
      <c r="CC81" s="105"/>
      <c r="CD81" s="106"/>
      <c r="CE81" s="107"/>
      <c r="CF81" s="108"/>
      <c r="CG81" s="109"/>
      <c r="CI81" s="101"/>
      <c r="CJ81" s="101"/>
      <c r="CK81" s="102"/>
      <c r="CL81" s="103"/>
      <c r="CM81" s="104"/>
      <c r="CN81" s="104"/>
      <c r="CO81" s="105"/>
      <c r="CP81" s="106"/>
      <c r="CQ81" s="107"/>
      <c r="CR81" s="108"/>
      <c r="CS81" s="109"/>
      <c r="CU81" s="101"/>
      <c r="CV81" s="101"/>
      <c r="CW81" s="102"/>
      <c r="CX81" s="103"/>
      <c r="CY81" s="104"/>
      <c r="CZ81" s="104"/>
      <c r="DA81" s="105"/>
      <c r="DB81" s="106"/>
      <c r="DC81" s="107"/>
      <c r="DD81" s="108"/>
      <c r="DE81" s="109"/>
      <c r="DG81" s="101"/>
      <c r="DH81" s="101"/>
      <c r="DI81" s="102">
        <f>IF(DM81="","",DI$3)</f>
        <v>44571</v>
      </c>
      <c r="DJ81" s="103" t="str">
        <f>IF(DM81="","",DI$1)</f>
        <v>Rutte III</v>
      </c>
      <c r="DK81" s="104">
        <f>IF(DM81="","",DI$2)</f>
        <v>43034</v>
      </c>
      <c r="DL81" s="104">
        <f>IF(DM81="","",DI$3)</f>
        <v>44571</v>
      </c>
      <c r="DM81" s="105" t="str">
        <f>IF(DT81="","",IF(ISNUMBER(SEARCH(":",DT81)),MID(DT81,FIND(":",DT81)+2,FIND("(",DT81)-FIND(":",DT81)-3),LEFT(DT81,FIND("(",DT81)-2)))</f>
        <v>Wouter Koolmees</v>
      </c>
      <c r="DN81" s="106" t="str">
        <f>IF(DT81="","",MID(DT81,FIND("(",DT81)+1,4))</f>
        <v>1977</v>
      </c>
      <c r="DO81" s="107" t="str">
        <f>IF(ISNUMBER(SEARCH("*female*",DT81)),"female",IF(ISNUMBER(SEARCH("*male*",DT81)),"male",""))</f>
        <v>male</v>
      </c>
      <c r="DP81" s="108" t="str">
        <f>IF(DT81="","",IF(ISERROR(MID(DT81,FIND("male,",DT81)+6,(FIND(")",DT81)-(FIND("male,",DT81)+6))))=TRUE,"missing/error",MID(DT81,FIND("male,",DT81)+6,(FIND(")",DT81)-(FIND("male,",DT81)+6)))))</f>
        <v>nl_d6601</v>
      </c>
      <c r="DQ81" s="109" t="str">
        <f>IF(DM81="","",(MID(DM81,(SEARCH("^^",SUBSTITUTE(DM81," ","^^",LEN(DM81)-LEN(SUBSTITUTE(DM81," ","")))))+1,99)&amp;"_"&amp;LEFT(DM81,FIND(" ",DM81)-1)&amp;"_"&amp;DN81))</f>
        <v>Koolmees_Wouter_1977</v>
      </c>
      <c r="DS81" s="101"/>
      <c r="DT81" s="101" t="s">
        <v>1066</v>
      </c>
      <c r="DU81" s="102">
        <f>IF(DY81="","",DU$3)</f>
        <v>44926</v>
      </c>
      <c r="DV81" s="103" t="str">
        <f>IF(DY81="","",DU$1)</f>
        <v>Rutte IV</v>
      </c>
      <c r="DW81" s="104">
        <f>IF(DY81="","",DU$2)</f>
        <v>44571</v>
      </c>
      <c r="DX81" s="104">
        <f>IF(DY81="","",DU$3)</f>
        <v>44926</v>
      </c>
      <c r="DY81" s="105" t="str">
        <f>IF(EF81="","",IF(ISNUMBER(SEARCH(":",EF81)),MID(EF81,FIND(":",EF81)+2,FIND("(",EF81)-FIND(":",EF81)-3),LEFT(EF81,FIND("(",EF81)-2)))</f>
        <v>Karien VanGennip</v>
      </c>
      <c r="DZ81" s="106" t="str">
        <f>IF(EF81="","",MID(EF81,FIND("(",EF81)+1,4))</f>
        <v>1968</v>
      </c>
      <c r="EA81" s="107" t="str">
        <f>IF(ISNUMBER(SEARCH("*female*",EF81)),"female",IF(ISNUMBER(SEARCH("*male*",EF81)),"male",""))</f>
        <v>female</v>
      </c>
      <c r="EB81" s="108" t="str">
        <f>IF(EF81="","",IF(ISERROR(MID(EF81,FIND("male,",EF81)+6,(FIND(")",EF81)-(FIND("male,",EF81)+6))))=TRUE,"missing/error",MID(EF81,FIND("male,",EF81)+6,(FIND(")",EF81)-(FIND("male,",EF81)+6)))))</f>
        <v>nl_cda01</v>
      </c>
      <c r="EC81" s="109" t="str">
        <f>IF(DY81="","",(MID(DY81,(SEARCH("^^",SUBSTITUTE(DY81," ","^^",LEN(DY81)-LEN(SUBSTITUTE(DY81," ","")))))+1,99)&amp;"_"&amp;LEFT(DY81,FIND(" ",DY81)-1)&amp;"_"&amp;DZ81))</f>
        <v>VanGennip_Karien_1968</v>
      </c>
      <c r="EE81" s="101"/>
      <c r="EF81" s="101" t="s">
        <v>1171</v>
      </c>
      <c r="EG81" s="102"/>
      <c r="EH81" s="103"/>
      <c r="EI81" s="104"/>
      <c r="EJ81" s="104"/>
      <c r="EK81" s="105"/>
      <c r="EL81" s="106"/>
      <c r="EM81" s="107"/>
      <c r="EN81" s="108"/>
      <c r="EO81" s="109"/>
      <c r="EQ81" s="101"/>
      <c r="ER81" s="101"/>
      <c r="ES81" s="102"/>
      <c r="ET81" s="103"/>
      <c r="EU81" s="104"/>
      <c r="EV81" s="104"/>
      <c r="EW81" s="105"/>
      <c r="EX81" s="106"/>
      <c r="EY81" s="107"/>
      <c r="EZ81" s="108"/>
      <c r="FA81" s="109"/>
      <c r="FC81" s="101"/>
      <c r="FD81" s="101"/>
      <c r="FE81" s="102"/>
      <c r="FF81" s="103"/>
      <c r="FG81" s="104"/>
      <c r="FH81" s="104"/>
      <c r="FI81" s="105"/>
      <c r="FJ81" s="106"/>
      <c r="FK81" s="107"/>
      <c r="FL81" s="108"/>
      <c r="FM81" s="109"/>
      <c r="FO81" s="101"/>
      <c r="FP81" s="101"/>
      <c r="FQ81" s="102"/>
      <c r="FR81" s="103"/>
      <c r="FS81" s="104"/>
      <c r="FT81" s="104"/>
      <c r="FU81" s="105"/>
      <c r="FV81" s="106"/>
      <c r="FW81" s="107"/>
      <c r="FX81" s="108"/>
      <c r="FY81" s="109"/>
      <c r="GA81" s="101"/>
      <c r="GB81" s="101"/>
      <c r="GC81" s="102"/>
      <c r="GD81" s="103"/>
      <c r="GE81" s="104"/>
      <c r="GF81" s="104"/>
      <c r="GG81" s="105"/>
      <c r="GH81" s="106"/>
      <c r="GI81" s="107"/>
      <c r="GJ81" s="108"/>
      <c r="GK81" s="109"/>
      <c r="GM81" s="101"/>
      <c r="GN81" s="101"/>
      <c r="GO81" s="102"/>
      <c r="GP81" s="103"/>
      <c r="GQ81" s="104"/>
      <c r="GR81" s="104"/>
      <c r="GS81" s="105"/>
      <c r="GT81" s="106"/>
      <c r="GU81" s="107"/>
      <c r="GV81" s="108"/>
      <c r="GW81" s="109"/>
      <c r="GY81" s="101"/>
      <c r="GZ81" s="101"/>
      <c r="HA81" s="102"/>
      <c r="HB81" s="103"/>
      <c r="HC81" s="104"/>
      <c r="HD81" s="104"/>
      <c r="HE81" s="105"/>
      <c r="HF81" s="106"/>
      <c r="HG81" s="107"/>
      <c r="HH81" s="108"/>
      <c r="HI81" s="109"/>
      <c r="HK81" s="101"/>
      <c r="HL81" s="101"/>
      <c r="HM81" s="102"/>
      <c r="HN81" s="103"/>
      <c r="HO81" s="104"/>
      <c r="HP81" s="104"/>
      <c r="HQ81" s="105"/>
      <c r="HR81" s="106"/>
      <c r="HS81" s="107"/>
      <c r="HT81" s="108"/>
      <c r="HU81" s="109"/>
      <c r="HW81" s="101"/>
      <c r="HX81" s="101"/>
      <c r="HY81" s="102"/>
      <c r="HZ81" s="103"/>
      <c r="IA81" s="104"/>
      <c r="IB81" s="104"/>
      <c r="IC81" s="105"/>
      <c r="ID81" s="106"/>
      <c r="IE81" s="107"/>
      <c r="IF81" s="108"/>
      <c r="IG81" s="109"/>
      <c r="II81" s="101"/>
      <c r="IJ81" s="101"/>
      <c r="IK81" s="102"/>
      <c r="IL81" s="103"/>
      <c r="IM81" s="104"/>
      <c r="IN81" s="104"/>
      <c r="IO81" s="105"/>
      <c r="IP81" s="106"/>
      <c r="IQ81" s="107"/>
      <c r="IR81" s="108"/>
      <c r="IS81" s="109"/>
      <c r="IU81" s="101"/>
      <c r="IV81" s="101"/>
      <c r="IW81" s="102"/>
      <c r="IX81" s="103"/>
      <c r="IY81" s="104"/>
      <c r="IZ81" s="104"/>
      <c r="JA81" s="105"/>
      <c r="JB81" s="106"/>
      <c r="JC81" s="107"/>
      <c r="JD81" s="108"/>
      <c r="JE81" s="109"/>
      <c r="JG81" s="101"/>
      <c r="JH81" s="101"/>
      <c r="JI81" s="102"/>
      <c r="JJ81" s="103"/>
      <c r="JK81" s="104"/>
      <c r="JL81" s="104"/>
      <c r="JM81" s="105"/>
      <c r="JN81" s="106"/>
      <c r="JO81" s="107"/>
      <c r="JP81" s="108"/>
      <c r="JQ81" s="109"/>
      <c r="JS81" s="101"/>
      <c r="JT81" s="101"/>
      <c r="JU81" s="102"/>
      <c r="JV81" s="103"/>
      <c r="JW81" s="104"/>
      <c r="JX81" s="104"/>
      <c r="JY81" s="105"/>
      <c r="JZ81" s="106"/>
      <c r="KA81" s="107"/>
      <c r="KB81" s="108"/>
      <c r="KC81" s="109"/>
      <c r="KE81" s="101"/>
      <c r="KF81" s="101"/>
    </row>
    <row r="82" spans="1:292" ht="13.5" customHeight="1">
      <c r="A82" s="20"/>
      <c r="B82" s="101" t="s">
        <v>691</v>
      </c>
      <c r="C82" s="101" t="s">
        <v>692</v>
      </c>
      <c r="E82" s="102">
        <v>33239</v>
      </c>
      <c r="F82" s="103" t="s">
        <v>421</v>
      </c>
      <c r="G82" s="104">
        <v>32819</v>
      </c>
      <c r="H82" s="104">
        <v>34568</v>
      </c>
      <c r="I82" s="105" t="s">
        <v>693</v>
      </c>
      <c r="J82" s="106">
        <v>1938</v>
      </c>
      <c r="K82" s="107" t="s">
        <v>440</v>
      </c>
      <c r="L82" s="108" t="s">
        <v>297</v>
      </c>
      <c r="M82" s="109" t="s">
        <v>694</v>
      </c>
      <c r="O82" s="101"/>
      <c r="P82" s="101"/>
      <c r="Q82" s="102">
        <v>34699</v>
      </c>
      <c r="R82" s="103" t="s">
        <v>422</v>
      </c>
      <c r="S82" s="104">
        <v>34568</v>
      </c>
      <c r="T82" s="104">
        <v>36010</v>
      </c>
      <c r="U82" s="105" t="s">
        <v>695</v>
      </c>
      <c r="V82" s="106">
        <v>1956</v>
      </c>
      <c r="W82" s="107" t="s">
        <v>440</v>
      </c>
      <c r="X82" s="108" t="s">
        <v>299</v>
      </c>
      <c r="Y82" s="109" t="s">
        <v>696</v>
      </c>
      <c r="AA82" s="101"/>
      <c r="AB82" s="101"/>
      <c r="AC82" s="102">
        <v>36160</v>
      </c>
      <c r="AD82" s="103" t="s">
        <v>423</v>
      </c>
      <c r="AE82" s="104">
        <v>36010</v>
      </c>
      <c r="AF82" s="104">
        <v>36609</v>
      </c>
      <c r="AG82" s="105" t="s">
        <v>629</v>
      </c>
      <c r="AH82" s="106">
        <v>1943</v>
      </c>
      <c r="AI82" s="107" t="s">
        <v>440</v>
      </c>
      <c r="AJ82" s="108" t="s">
        <v>299</v>
      </c>
      <c r="AK82" s="109" t="s">
        <v>630</v>
      </c>
      <c r="AM82" s="101" t="s">
        <v>474</v>
      </c>
      <c r="AN82" s="101"/>
      <c r="AO82" s="102">
        <v>37622</v>
      </c>
      <c r="AP82" s="103" t="s">
        <v>424</v>
      </c>
      <c r="AQ82" s="104">
        <v>37459</v>
      </c>
      <c r="AR82" s="104">
        <v>37768</v>
      </c>
      <c r="AS82" s="105" t="s">
        <v>609</v>
      </c>
      <c r="AT82" s="106">
        <v>1955</v>
      </c>
      <c r="AU82" s="107" t="s">
        <v>440</v>
      </c>
      <c r="AV82" s="108" t="s">
        <v>297</v>
      </c>
      <c r="AW82" s="109" t="s">
        <v>610</v>
      </c>
      <c r="AY82" s="101"/>
      <c r="AZ82" s="101"/>
      <c r="BA82" s="102">
        <v>37987</v>
      </c>
      <c r="BB82" s="103" t="s">
        <v>425</v>
      </c>
      <c r="BC82" s="104">
        <v>37768</v>
      </c>
      <c r="BD82" s="104">
        <v>38905</v>
      </c>
      <c r="BE82" s="105" t="s">
        <v>609</v>
      </c>
      <c r="BF82" s="106">
        <v>1955</v>
      </c>
      <c r="BG82" s="107" t="s">
        <v>440</v>
      </c>
      <c r="BH82" s="108" t="s">
        <v>297</v>
      </c>
      <c r="BI82" s="109" t="s">
        <v>610</v>
      </c>
      <c r="BK82" s="101"/>
      <c r="BL82" s="101"/>
      <c r="BM82" s="102" t="s">
        <v>292</v>
      </c>
      <c r="BN82" s="103" t="s">
        <v>292</v>
      </c>
      <c r="BO82" s="104"/>
      <c r="BP82" s="104" t="s">
        <v>292</v>
      </c>
      <c r="BQ82" s="105"/>
      <c r="BR82" s="106"/>
      <c r="BS82" s="107"/>
      <c r="BT82" s="108"/>
      <c r="BU82" s="109" t="s">
        <v>292</v>
      </c>
      <c r="BW82" s="101"/>
      <c r="BX82" s="101"/>
      <c r="BY82" s="102">
        <v>40465</v>
      </c>
      <c r="BZ82" s="103" t="s">
        <v>427</v>
      </c>
      <c r="CA82" s="104">
        <v>39135</v>
      </c>
      <c r="CB82" s="104">
        <v>40465</v>
      </c>
      <c r="CC82" s="105" t="s">
        <v>624</v>
      </c>
      <c r="CD82" s="106">
        <v>1948</v>
      </c>
      <c r="CE82" s="107" t="s">
        <v>440</v>
      </c>
      <c r="CF82" s="108" t="s">
        <v>297</v>
      </c>
      <c r="CG82" s="109" t="s">
        <v>626</v>
      </c>
      <c r="CI82" s="101"/>
      <c r="CJ82" s="101"/>
      <c r="CK82" s="102">
        <v>41218</v>
      </c>
      <c r="CL82" s="103" t="s">
        <v>435</v>
      </c>
      <c r="CM82" s="104">
        <v>40465</v>
      </c>
      <c r="CN82" s="104">
        <v>41218</v>
      </c>
      <c r="CO82" s="105" t="s">
        <v>496</v>
      </c>
      <c r="CP82" s="106" t="s">
        <v>541</v>
      </c>
      <c r="CQ82" s="107" t="s">
        <v>440</v>
      </c>
      <c r="CR82" s="108" t="s">
        <v>301</v>
      </c>
      <c r="CS82" s="109" t="s">
        <v>497</v>
      </c>
      <c r="CT82" s="2" t="s">
        <v>292</v>
      </c>
      <c r="CU82" s="101"/>
      <c r="CV82" s="101" t="s">
        <v>542</v>
      </c>
      <c r="CW82" s="102">
        <v>41517</v>
      </c>
      <c r="CX82" s="103" t="s">
        <v>436</v>
      </c>
      <c r="CY82" s="104">
        <v>41218</v>
      </c>
      <c r="CZ82" s="104">
        <f>CW$3</f>
        <v>43034</v>
      </c>
      <c r="DA82" s="105" t="str">
        <f>IF(DH82="","",IF(ISNUMBER(SEARCH(":",DH82)),MID(DH82,FIND(":",DH82)+2,FIND("(",DH82)-FIND(":",DH82)-3),LEFT(DH82,FIND("(",DH82)-2)))</f>
        <v>Lodewijk Asscher</v>
      </c>
      <c r="DB82" s="106" t="str">
        <f>IF(DH82="","",MID(DH82,FIND("(",DH82)+1,4))</f>
        <v>1974</v>
      </c>
      <c r="DC82" s="107" t="str">
        <f>IF(ISNUMBER(SEARCH("*female*",DH82)),"female",IF(ISNUMBER(SEARCH("*male*",DH82)),"male",""))</f>
        <v>male</v>
      </c>
      <c r="DD82" s="108" t="s">
        <v>299</v>
      </c>
      <c r="DE82" s="109" t="str">
        <f>IF(DA82="","",(MID(DA82,(SEARCH("^^",SUBSTITUTE(DA82," ","^^",LEN(DA82)-LEN(SUBSTITUTE(DA82," ","")))))+1,99)&amp;"_"&amp;LEFT(DA82,FIND(" ",DA82)-1)&amp;"_"&amp;DB82))</f>
        <v>Asscher_Lodewijk_1974</v>
      </c>
      <c r="DF82" s="2" t="s">
        <v>292</v>
      </c>
      <c r="DG82" s="101"/>
      <c r="DH82" s="101" t="s">
        <v>467</v>
      </c>
      <c r="DI82" s="102" t="str">
        <f>IF(DM82="","",DI$3)</f>
        <v/>
      </c>
      <c r="DJ82" s="103" t="str">
        <f>IF(DM82="","",DI$1)</f>
        <v/>
      </c>
      <c r="DK82" s="104" t="str">
        <f>IF(DM82="","",DI$2)</f>
        <v/>
      </c>
      <c r="DL82" s="104" t="str">
        <f>IF(DM82="","",DI$3)</f>
        <v/>
      </c>
      <c r="DM82" s="105" t="str">
        <f>IF(DT82="","",IF(ISNUMBER(SEARCH(":",DT82)),MID(DT82,FIND(":",DT82)+2,FIND("(",DT82)-FIND(":",DT82)-3),LEFT(DT82,FIND("(",DT82)-2)))</f>
        <v/>
      </c>
      <c r="DN82" s="106" t="str">
        <f>IF(DT82="","",MID(DT82,FIND("(",DT82)+1,4))</f>
        <v/>
      </c>
      <c r="DO82" s="107" t="str">
        <f>IF(ISNUMBER(SEARCH("*female*",DT82)),"female",IF(ISNUMBER(SEARCH("*male*",DT82)),"male",""))</f>
        <v/>
      </c>
      <c r="DP82" s="108" t="str">
        <f>IF(DT82="","",IF(ISERROR(MID(DT82,FIND("male,",DT82)+6,(FIND(")",DT82)-(FIND("male,",DT82)+6))))=TRUE,"missing/error",MID(DT82,FIND("male,",DT82)+6,(FIND(")",DT82)-(FIND("male,",DT82)+6)))))</f>
        <v/>
      </c>
      <c r="DQ82" s="109" t="str">
        <f>IF(DM82="","",(MID(DM82,(SEARCH("^^",SUBSTITUTE(DM82," ","^^",LEN(DM82)-LEN(SUBSTITUTE(DM82," ","")))))+1,99)&amp;"_"&amp;LEFT(DM82,FIND(" ",DM82)-1)&amp;"_"&amp;DN82))</f>
        <v/>
      </c>
      <c r="DS82" s="101"/>
      <c r="DT82" s="101"/>
      <c r="DU82" s="102" t="str">
        <f>IF(DY82="","",DU$3)</f>
        <v/>
      </c>
      <c r="DV82" s="103" t="str">
        <f>IF(DY82="","",DU$1)</f>
        <v/>
      </c>
      <c r="DW82" s="104" t="str">
        <f>IF(DY82="","",DU$2)</f>
        <v/>
      </c>
      <c r="DX82" s="104" t="str">
        <f>IF(DY82="","",DU$3)</f>
        <v/>
      </c>
      <c r="DY82" s="105" t="str">
        <f>IF(EF82="","",IF(ISNUMBER(SEARCH(":",EF82)),MID(EF82,FIND(":",EF82)+2,FIND("(",EF82)-FIND(":",EF82)-3),LEFT(EF82,FIND("(",EF82)-2)))</f>
        <v/>
      </c>
      <c r="DZ82" s="106" t="str">
        <f>IF(EF82="","",MID(EF82,FIND("(",EF82)+1,4))</f>
        <v/>
      </c>
      <c r="EA82" s="107" t="str">
        <f>IF(ISNUMBER(SEARCH("*female*",EF82)),"female",IF(ISNUMBER(SEARCH("*male*",EF82)),"male",""))</f>
        <v/>
      </c>
      <c r="EB82" s="108" t="str">
        <f>IF(EF82="","",IF(ISERROR(MID(EF82,FIND("male,",EF82)+6,(FIND(")",EF82)-(FIND("male,",EF82)+6))))=TRUE,"missing/error",MID(EF82,FIND("male,",EF82)+6,(FIND(")",EF82)-(FIND("male,",EF82)+6)))))</f>
        <v/>
      </c>
      <c r="EC82" s="109" t="str">
        <f>IF(DY82="","",(MID(DY82,(SEARCH("^^",SUBSTITUTE(DY82," ","^^",LEN(DY82)-LEN(SUBSTITUTE(DY82," ","")))))+1,99)&amp;"_"&amp;LEFT(DY82,FIND(" ",DY82)-1)&amp;"_"&amp;DZ82))</f>
        <v/>
      </c>
      <c r="EE82" s="101"/>
      <c r="EF82" s="101"/>
      <c r="EG82" s="102" t="str">
        <f>IF(EK82="","",EG$3)</f>
        <v/>
      </c>
      <c r="EH82" s="103" t="str">
        <f>IF(EK82="","",EG$1)</f>
        <v/>
      </c>
      <c r="EI82" s="104" t="str">
        <f>IF(EK82="","",EG$2)</f>
        <v/>
      </c>
      <c r="EJ82" s="104" t="str">
        <f>IF(EK82="","",EG$3)</f>
        <v/>
      </c>
      <c r="EK82" s="105" t="str">
        <f>IF(ER82="","",IF(ISNUMBER(SEARCH(":",ER82)),MID(ER82,FIND(":",ER82)+2,FIND("(",ER82)-FIND(":",ER82)-3),LEFT(ER82,FIND("(",ER82)-2)))</f>
        <v/>
      </c>
      <c r="EL82" s="106" t="str">
        <f>IF(ER82="","",MID(ER82,FIND("(",ER82)+1,4))</f>
        <v/>
      </c>
      <c r="EM82" s="107" t="str">
        <f>IF(ISNUMBER(SEARCH("*female*",ER82)),"female",IF(ISNUMBER(SEARCH("*male*",ER82)),"male",""))</f>
        <v/>
      </c>
      <c r="EN82" s="108" t="str">
        <f>IF(ER82="","",IF(ISERROR(MID(ER82,FIND("male,",ER82)+6,(FIND(")",ER82)-(FIND("male,",ER82)+6))))=TRUE,"missing/error",MID(ER82,FIND("male,",ER82)+6,(FIND(")",ER82)-(FIND("male,",ER82)+6)))))</f>
        <v/>
      </c>
      <c r="EO82" s="109" t="str">
        <f>IF(EK82="","",(MID(EK82,(SEARCH("^^",SUBSTITUTE(EK82," ","^^",LEN(EK82)-LEN(SUBSTITUTE(EK82," ","")))))+1,99)&amp;"_"&amp;LEFT(EK82,FIND(" ",EK82)-1)&amp;"_"&amp;EL82))</f>
        <v/>
      </c>
      <c r="EQ82" s="101"/>
      <c r="ER82" s="101"/>
      <c r="ES82" s="102" t="str">
        <f>IF(EW82="","",ES$3)</f>
        <v/>
      </c>
      <c r="ET82" s="103" t="str">
        <f>IF(EW82="","",ES$1)</f>
        <v/>
      </c>
      <c r="EU82" s="104" t="str">
        <f>IF(EW82="","",ES$2)</f>
        <v/>
      </c>
      <c r="EV82" s="104" t="str">
        <f>IF(EW82="","",ES$3)</f>
        <v/>
      </c>
      <c r="EW82" s="105" t="str">
        <f>IF(FD82="","",IF(ISNUMBER(SEARCH(":",FD82)),MID(FD82,FIND(":",FD82)+2,FIND("(",FD82)-FIND(":",FD82)-3),LEFT(FD82,FIND("(",FD82)-2)))</f>
        <v/>
      </c>
      <c r="EX82" s="106" t="str">
        <f>IF(FD82="","",MID(FD82,FIND("(",FD82)+1,4))</f>
        <v/>
      </c>
      <c r="EY82" s="107" t="str">
        <f>IF(ISNUMBER(SEARCH("*female*",FD82)),"female",IF(ISNUMBER(SEARCH("*male*",FD82)),"male",""))</f>
        <v/>
      </c>
      <c r="EZ82" s="108" t="str">
        <f>IF(FD82="","",IF(ISERROR(MID(FD82,FIND("male,",FD82)+6,(FIND(")",FD82)-(FIND("male,",FD82)+6))))=TRUE,"missing/error",MID(FD82,FIND("male,",FD82)+6,(FIND(")",FD82)-(FIND("male,",FD82)+6)))))</f>
        <v/>
      </c>
      <c r="FA82" s="109" t="str">
        <f>IF(EW82="","",(MID(EW82,(SEARCH("^^",SUBSTITUTE(EW82," ","^^",LEN(EW82)-LEN(SUBSTITUTE(EW82," ","")))))+1,99)&amp;"_"&amp;LEFT(EW82,FIND(" ",EW82)-1)&amp;"_"&amp;EX82))</f>
        <v/>
      </c>
      <c r="FC82" s="101"/>
      <c r="FD82" s="101"/>
      <c r="FE82" s="102" t="str">
        <f>IF(FI82="","",FE$3)</f>
        <v/>
      </c>
      <c r="FF82" s="103" t="str">
        <f>IF(FI82="","",FE$1)</f>
        <v/>
      </c>
      <c r="FG82" s="104" t="str">
        <f>IF(FI82="","",FE$2)</f>
        <v/>
      </c>
      <c r="FH82" s="104" t="str">
        <f>IF(FI82="","",FE$3)</f>
        <v/>
      </c>
      <c r="FI82" s="105" t="str">
        <f>IF(FP82="","",IF(ISNUMBER(SEARCH(":",FP82)),MID(FP82,FIND(":",FP82)+2,FIND("(",FP82)-FIND(":",FP82)-3),LEFT(FP82,FIND("(",FP82)-2)))</f>
        <v/>
      </c>
      <c r="FJ82" s="106" t="str">
        <f>IF(FP82="","",MID(FP82,FIND("(",FP82)+1,4))</f>
        <v/>
      </c>
      <c r="FK82" s="107" t="str">
        <f>IF(ISNUMBER(SEARCH("*female*",FP82)),"female",IF(ISNUMBER(SEARCH("*male*",FP82)),"male",""))</f>
        <v/>
      </c>
      <c r="FL82" s="108" t="str">
        <f>IF(FP82="","",IF(ISERROR(MID(FP82,FIND("male,",FP82)+6,(FIND(")",FP82)-(FIND("male,",FP82)+6))))=TRUE,"missing/error",MID(FP82,FIND("male,",FP82)+6,(FIND(")",FP82)-(FIND("male,",FP82)+6)))))</f>
        <v/>
      </c>
      <c r="FM82" s="109" t="str">
        <f>IF(FI82="","",(MID(FI82,(SEARCH("^^",SUBSTITUTE(FI82," ","^^",LEN(FI82)-LEN(SUBSTITUTE(FI82," ","")))))+1,99)&amp;"_"&amp;LEFT(FI82,FIND(" ",FI82)-1)&amp;"_"&amp;FJ82))</f>
        <v/>
      </c>
      <c r="FO82" s="101"/>
      <c r="FP82" s="101"/>
      <c r="FQ82" s="102" t="str">
        <f>IF(FU82="","",#REF!)</f>
        <v/>
      </c>
      <c r="FR82" s="103" t="str">
        <f>IF(FU82="","",FQ$1)</f>
        <v/>
      </c>
      <c r="FS82" s="104" t="str">
        <f>IF(FU82="","",FQ$2)</f>
        <v/>
      </c>
      <c r="FT82" s="104" t="str">
        <f>IF(FU82="","",FQ$3)</f>
        <v/>
      </c>
      <c r="FU82" s="105" t="str">
        <f>IF(GB82="","",IF(ISNUMBER(SEARCH(":",GB82)),MID(GB82,FIND(":",GB82)+2,FIND("(",GB82)-FIND(":",GB82)-3),LEFT(GB82,FIND("(",GB82)-2)))</f>
        <v/>
      </c>
      <c r="FV82" s="106" t="str">
        <f>IF(GB82="","",MID(GB82,FIND("(",GB82)+1,4))</f>
        <v/>
      </c>
      <c r="FW82" s="107" t="str">
        <f>IF(ISNUMBER(SEARCH("*female*",GB82)),"female",IF(ISNUMBER(SEARCH("*male*",GB82)),"male",""))</f>
        <v/>
      </c>
      <c r="FX82" s="108" t="str">
        <f>IF(GB82="","",IF(ISERROR(MID(GB82,FIND("male,",GB82)+6,(FIND(")",GB82)-(FIND("male,",GB82)+6))))=TRUE,"missing/error",MID(GB82,FIND("male,",GB82)+6,(FIND(")",GB82)-(FIND("male,",GB82)+6)))))</f>
        <v/>
      </c>
      <c r="FY82" s="109" t="str">
        <f>IF(FU82="","",(MID(FU82,(SEARCH("^^",SUBSTITUTE(FU82," ","^^",LEN(FU82)-LEN(SUBSTITUTE(FU82," ","")))))+1,99)&amp;"_"&amp;LEFT(FU82,FIND(" ",FU82)-1)&amp;"_"&amp;FV82))</f>
        <v/>
      </c>
      <c r="GA82" s="101"/>
      <c r="GB82" s="101"/>
      <c r="GC82" s="102" t="str">
        <f>IF(GG82="","",GC$3)</f>
        <v/>
      </c>
      <c r="GD82" s="103" t="str">
        <f>IF(GG82="","",GC$1)</f>
        <v/>
      </c>
      <c r="GE82" s="104" t="str">
        <f>IF(GG82="","",GC$2)</f>
        <v/>
      </c>
      <c r="GF82" s="104" t="str">
        <f>IF(GG82="","",GC$3)</f>
        <v/>
      </c>
      <c r="GG82" s="105" t="str">
        <f>IF(GN82="","",IF(ISNUMBER(SEARCH(":",GN82)),MID(GN82,FIND(":",GN82)+2,FIND("(",GN82)-FIND(":",GN82)-3),LEFT(GN82,FIND("(",GN82)-2)))</f>
        <v/>
      </c>
      <c r="GH82" s="106" t="str">
        <f>IF(GN82="","",MID(GN82,FIND("(",GN82)+1,4))</f>
        <v/>
      </c>
      <c r="GI82" s="107" t="str">
        <f>IF(ISNUMBER(SEARCH("*female*",GN82)),"female",IF(ISNUMBER(SEARCH("*male*",GN82)),"male",""))</f>
        <v/>
      </c>
      <c r="GJ82" s="108" t="str">
        <f>IF(GN82="","",IF(ISERROR(MID(GN82,FIND("male,",GN82)+6,(FIND(")",GN82)-(FIND("male,",GN82)+6))))=TRUE,"missing/error",MID(GN82,FIND("male,",GN82)+6,(FIND(")",GN82)-(FIND("male,",GN82)+6)))))</f>
        <v/>
      </c>
      <c r="GK82" s="109" t="str">
        <f>IF(GG82="","",(MID(GG82,(SEARCH("^^",SUBSTITUTE(GG82," ","^^",LEN(GG82)-LEN(SUBSTITUTE(GG82," ","")))))+1,99)&amp;"_"&amp;LEFT(GG82,FIND(" ",GG82)-1)&amp;"_"&amp;GH82))</f>
        <v/>
      </c>
      <c r="GM82" s="101"/>
      <c r="GN82" s="101"/>
      <c r="GO82" s="102" t="str">
        <f>IF(GS82="","",GO$3)</f>
        <v/>
      </c>
      <c r="GP82" s="103" t="str">
        <f>IF(GS82="","",GO$1)</f>
        <v/>
      </c>
      <c r="GQ82" s="104" t="str">
        <f>IF(GS82="","",GO$2)</f>
        <v/>
      </c>
      <c r="GR82" s="104" t="str">
        <f>IF(GS82="","",GO$3)</f>
        <v/>
      </c>
      <c r="GS82" s="105" t="str">
        <f>IF(GZ82="","",IF(ISNUMBER(SEARCH(":",GZ82)),MID(GZ82,FIND(":",GZ82)+2,FIND("(",GZ82)-FIND(":",GZ82)-3),LEFT(GZ82,FIND("(",GZ82)-2)))</f>
        <v/>
      </c>
      <c r="GT82" s="106" t="str">
        <f>IF(GZ82="","",MID(GZ82,FIND("(",GZ82)+1,4))</f>
        <v/>
      </c>
      <c r="GU82" s="107" t="str">
        <f>IF(ISNUMBER(SEARCH("*female*",GZ82)),"female",IF(ISNUMBER(SEARCH("*male*",GZ82)),"male",""))</f>
        <v/>
      </c>
      <c r="GV82" s="108" t="str">
        <f>IF(GZ82="","",IF(ISERROR(MID(GZ82,FIND("male,",GZ82)+6,(FIND(")",GZ82)-(FIND("male,",GZ82)+6))))=TRUE,"missing/error",MID(GZ82,FIND("male,",GZ82)+6,(FIND(")",GZ82)-(FIND("male,",GZ82)+6)))))</f>
        <v/>
      </c>
      <c r="GW82" s="109" t="str">
        <f>IF(GS82="","",(MID(GS82,(SEARCH("^^",SUBSTITUTE(GS82," ","^^",LEN(GS82)-LEN(SUBSTITUTE(GS82," ","")))))+1,99)&amp;"_"&amp;LEFT(GS82,FIND(" ",GS82)-1)&amp;"_"&amp;GT82))</f>
        <v/>
      </c>
      <c r="GY82" s="101"/>
      <c r="GZ82" s="101"/>
      <c r="HA82" s="102" t="str">
        <f>IF(HE82="","",HA$3)</f>
        <v/>
      </c>
      <c r="HB82" s="103" t="str">
        <f>IF(HE82="","",HA$1)</f>
        <v/>
      </c>
      <c r="HC82" s="104" t="str">
        <f>IF(HE82="","",HA$2)</f>
        <v/>
      </c>
      <c r="HD82" s="104" t="str">
        <f>IF(HE82="","",HA$3)</f>
        <v/>
      </c>
      <c r="HE82" s="105" t="str">
        <f>IF(HL82="","",IF(ISNUMBER(SEARCH(":",HL82)),MID(HL82,FIND(":",HL82)+2,FIND("(",HL82)-FIND(":",HL82)-3),LEFT(HL82,FIND("(",HL82)-2)))</f>
        <v/>
      </c>
      <c r="HF82" s="106" t="str">
        <f>IF(HL82="","",MID(HL82,FIND("(",HL82)+1,4))</f>
        <v/>
      </c>
      <c r="HG82" s="107" t="str">
        <f>IF(ISNUMBER(SEARCH("*female*",HL82)),"female",IF(ISNUMBER(SEARCH("*male*",HL82)),"male",""))</f>
        <v/>
      </c>
      <c r="HH82" s="108" t="str">
        <f>IF(HL82="","",IF(ISERROR(MID(HL82,FIND("male,",HL82)+6,(FIND(")",HL82)-(FIND("male,",HL82)+6))))=TRUE,"missing/error",MID(HL82,FIND("male,",HL82)+6,(FIND(")",HL82)-(FIND("male,",HL82)+6)))))</f>
        <v/>
      </c>
      <c r="HI82" s="109" t="str">
        <f>IF(HE82="","",(MID(HE82,(SEARCH("^^",SUBSTITUTE(HE82," ","^^",LEN(HE82)-LEN(SUBSTITUTE(HE82," ","")))))+1,99)&amp;"_"&amp;LEFT(HE82,FIND(" ",HE82)-1)&amp;"_"&amp;HF82))</f>
        <v/>
      </c>
      <c r="HK82" s="101"/>
      <c r="HL82" s="101" t="s">
        <v>292</v>
      </c>
      <c r="HM82" s="102" t="str">
        <f>IF(HQ82="","",HM$3)</f>
        <v/>
      </c>
      <c r="HN82" s="103" t="str">
        <f>IF(HQ82="","",HM$1)</f>
        <v/>
      </c>
      <c r="HO82" s="104" t="str">
        <f>IF(HQ82="","",HM$2)</f>
        <v/>
      </c>
      <c r="HP82" s="104" t="str">
        <f>IF(HQ82="","",HM$3)</f>
        <v/>
      </c>
      <c r="HQ82" s="105" t="str">
        <f>IF(HX82="","",IF(ISNUMBER(SEARCH(":",HX82)),MID(HX82,FIND(":",HX82)+2,FIND("(",HX82)-FIND(":",HX82)-3),LEFT(HX82,FIND("(",HX82)-2)))</f>
        <v/>
      </c>
      <c r="HR82" s="106" t="str">
        <f>IF(HX82="","",MID(HX82,FIND("(",HX82)+1,4))</f>
        <v/>
      </c>
      <c r="HS82" s="107" t="str">
        <f>IF(ISNUMBER(SEARCH("*female*",HX82)),"female",IF(ISNUMBER(SEARCH("*male*",HX82)),"male",""))</f>
        <v/>
      </c>
      <c r="HT82" s="108" t="str">
        <f>IF(HX82="","",IF(ISERROR(MID(HX82,FIND("male,",HX82)+6,(FIND(")",HX82)-(FIND("male,",HX82)+6))))=TRUE,"missing/error",MID(HX82,FIND("male,",HX82)+6,(FIND(")",HX82)-(FIND("male,",HX82)+6)))))</f>
        <v/>
      </c>
      <c r="HU82" s="109" t="str">
        <f>IF(HQ82="","",(MID(HQ82,(SEARCH("^^",SUBSTITUTE(HQ82," ","^^",LEN(HQ82)-LEN(SUBSTITUTE(HQ82," ","")))))+1,99)&amp;"_"&amp;LEFT(HQ82,FIND(" ",HQ82)-1)&amp;"_"&amp;HR82))</f>
        <v/>
      </c>
      <c r="HW82" s="101"/>
      <c r="HX82" s="101"/>
      <c r="HY82" s="102" t="str">
        <f>IF(IC82="","",HY$3)</f>
        <v/>
      </c>
      <c r="HZ82" s="103" t="str">
        <f>IF(IC82="","",HY$1)</f>
        <v/>
      </c>
      <c r="IA82" s="104" t="str">
        <f>IF(IC82="","",HY$2)</f>
        <v/>
      </c>
      <c r="IB82" s="104" t="str">
        <f>IF(IC82="","",HY$3)</f>
        <v/>
      </c>
      <c r="IC82" s="105" t="str">
        <f>IF(IJ82="","",IF(ISNUMBER(SEARCH(":",IJ82)),MID(IJ82,FIND(":",IJ82)+2,FIND("(",IJ82)-FIND(":",IJ82)-3),LEFT(IJ82,FIND("(",IJ82)-2)))</f>
        <v/>
      </c>
      <c r="ID82" s="106" t="str">
        <f>IF(IJ82="","",MID(IJ82,FIND("(",IJ82)+1,4))</f>
        <v/>
      </c>
      <c r="IE82" s="107" t="str">
        <f>IF(ISNUMBER(SEARCH("*female*",IJ82)),"female",IF(ISNUMBER(SEARCH("*male*",IJ82)),"male",""))</f>
        <v/>
      </c>
      <c r="IF82" s="108" t="str">
        <f>IF(IJ82="","",IF(ISERROR(MID(IJ82,FIND("male,",IJ82)+6,(FIND(")",IJ82)-(FIND("male,",IJ82)+6))))=TRUE,"missing/error",MID(IJ82,FIND("male,",IJ82)+6,(FIND(")",IJ82)-(FIND("male,",IJ82)+6)))))</f>
        <v/>
      </c>
      <c r="IG82" s="109" t="str">
        <f>IF(IC82="","",(MID(IC82,(SEARCH("^^",SUBSTITUTE(IC82," ","^^",LEN(IC82)-LEN(SUBSTITUTE(IC82," ","")))))+1,99)&amp;"_"&amp;LEFT(IC82,FIND(" ",IC82)-1)&amp;"_"&amp;ID82))</f>
        <v/>
      </c>
      <c r="II82" s="101"/>
      <c r="IJ82" s="101"/>
      <c r="IK82" s="102" t="str">
        <f>IF(IO82="","",IK$3)</f>
        <v/>
      </c>
      <c r="IL82" s="103" t="str">
        <f>IF(IO82="","",IK$1)</f>
        <v/>
      </c>
      <c r="IM82" s="104" t="str">
        <f>IF(IO82="","",IK$2)</f>
        <v/>
      </c>
      <c r="IN82" s="104" t="str">
        <f>IF(IO82="","",IK$3)</f>
        <v/>
      </c>
      <c r="IO82" s="105" t="str">
        <f>IF(IV82="","",IF(ISNUMBER(SEARCH(":",IV82)),MID(IV82,FIND(":",IV82)+2,FIND("(",IV82)-FIND(":",IV82)-3),LEFT(IV82,FIND("(",IV82)-2)))</f>
        <v/>
      </c>
      <c r="IP82" s="106" t="str">
        <f>IF(IV82="","",MID(IV82,FIND("(",IV82)+1,4))</f>
        <v/>
      </c>
      <c r="IQ82" s="107" t="str">
        <f>IF(ISNUMBER(SEARCH("*female*",IV82)),"female",IF(ISNUMBER(SEARCH("*male*",IV82)),"male",""))</f>
        <v/>
      </c>
      <c r="IR82" s="108" t="str">
        <f>IF(IV82="","",IF(ISERROR(MID(IV82,FIND("male,",IV82)+6,(FIND(")",IV82)-(FIND("male,",IV82)+6))))=TRUE,"missing/error",MID(IV82,FIND("male,",IV82)+6,(FIND(")",IV82)-(FIND("male,",IV82)+6)))))</f>
        <v/>
      </c>
      <c r="IS82" s="109" t="str">
        <f>IF(IO82="","",(MID(IO82,(SEARCH("^^",SUBSTITUTE(IO82," ","^^",LEN(IO82)-LEN(SUBSTITUTE(IO82," ","")))))+1,99)&amp;"_"&amp;LEFT(IO82,FIND(" ",IO82)-1)&amp;"_"&amp;IP82))</f>
        <v/>
      </c>
      <c r="IU82" s="101"/>
      <c r="IV82" s="101"/>
      <c r="IW82" s="102" t="str">
        <f>IF(JA82="","",IW$3)</f>
        <v/>
      </c>
      <c r="IX82" s="103" t="str">
        <f>IF(JA82="","",IW$1)</f>
        <v/>
      </c>
      <c r="IY82" s="104" t="str">
        <f>IF(JA82="","",IW$2)</f>
        <v/>
      </c>
      <c r="IZ82" s="104" t="str">
        <f>IF(JA82="","",IW$3)</f>
        <v/>
      </c>
      <c r="JA82" s="105" t="str">
        <f>IF(JH82="","",IF(ISNUMBER(SEARCH(":",JH82)),MID(JH82,FIND(":",JH82)+2,FIND("(",JH82)-FIND(":",JH82)-3),LEFT(JH82,FIND("(",JH82)-2)))</f>
        <v/>
      </c>
      <c r="JB82" s="106" t="str">
        <f>IF(JH82="","",MID(JH82,FIND("(",JH82)+1,4))</f>
        <v/>
      </c>
      <c r="JC82" s="107" t="str">
        <f>IF(ISNUMBER(SEARCH("*female*",JH82)),"female",IF(ISNUMBER(SEARCH("*male*",JH82)),"male",""))</f>
        <v/>
      </c>
      <c r="JD82" s="108" t="str">
        <f>IF(JH82="","",IF(ISERROR(MID(JH82,FIND("male,",JH82)+6,(FIND(")",JH82)-(FIND("male,",JH82)+6))))=TRUE,"missing/error",MID(JH82,FIND("male,",JH82)+6,(FIND(")",JH82)-(FIND("male,",JH82)+6)))))</f>
        <v/>
      </c>
      <c r="JE82" s="109" t="str">
        <f>IF(JA82="","",(MID(JA82,(SEARCH("^^",SUBSTITUTE(JA82," ","^^",LEN(JA82)-LEN(SUBSTITUTE(JA82," ","")))))+1,99)&amp;"_"&amp;LEFT(JA82,FIND(" ",JA82)-1)&amp;"_"&amp;JB82))</f>
        <v/>
      </c>
      <c r="JG82" s="101"/>
      <c r="JH82" s="101"/>
      <c r="JI82" s="102" t="str">
        <f>IF(JM82="","",JI$3)</f>
        <v/>
      </c>
      <c r="JJ82" s="103" t="str">
        <f>IF(JM82="","",JI$1)</f>
        <v/>
      </c>
      <c r="JK82" s="104" t="str">
        <f>IF(JM82="","",JI$2)</f>
        <v/>
      </c>
      <c r="JL82" s="104" t="str">
        <f>IF(JM82="","",JI$3)</f>
        <v/>
      </c>
      <c r="JM82" s="105" t="str">
        <f>IF(JT82="","",IF(ISNUMBER(SEARCH(":",JT82)),MID(JT82,FIND(":",JT82)+2,FIND("(",JT82)-FIND(":",JT82)-3),LEFT(JT82,FIND("(",JT82)-2)))</f>
        <v/>
      </c>
      <c r="JN82" s="106" t="str">
        <f>IF(JT82="","",MID(JT82,FIND("(",JT82)+1,4))</f>
        <v/>
      </c>
      <c r="JO82" s="107" t="str">
        <f>IF(ISNUMBER(SEARCH("*female*",JT82)),"female",IF(ISNUMBER(SEARCH("*male*",JT82)),"male",""))</f>
        <v/>
      </c>
      <c r="JP82" s="108" t="str">
        <f>IF(JT82="","",IF(ISERROR(MID(JT82,FIND("male,",JT82)+6,(FIND(")",JT82)-(FIND("male,",JT82)+6))))=TRUE,"missing/error",MID(JT82,FIND("male,",JT82)+6,(FIND(")",JT82)-(FIND("male,",JT82)+6)))))</f>
        <v/>
      </c>
      <c r="JQ82" s="109" t="str">
        <f>IF(JM82="","",(MID(JM82,(SEARCH("^^",SUBSTITUTE(JM82," ","^^",LEN(JM82)-LEN(SUBSTITUTE(JM82," ","")))))+1,99)&amp;"_"&amp;LEFT(JM82,FIND(" ",JM82)-1)&amp;"_"&amp;JN82))</f>
        <v/>
      </c>
      <c r="JS82" s="101"/>
      <c r="JT82" s="101"/>
      <c r="JU82" s="102" t="str">
        <f>IF(JY82="","",JU$3)</f>
        <v/>
      </c>
      <c r="JV82" s="103" t="str">
        <f>IF(JY82="","",JU$1)</f>
        <v/>
      </c>
      <c r="JW82" s="104" t="str">
        <f>IF(JY82="","",JU$2)</f>
        <v/>
      </c>
      <c r="JX82" s="104" t="str">
        <f>IF(JY82="","",JU$3)</f>
        <v/>
      </c>
      <c r="JY82" s="105" t="str">
        <f>IF(KF82="","",IF(ISNUMBER(SEARCH(":",KF82)),MID(KF82,FIND(":",KF82)+2,FIND("(",KF82)-FIND(":",KF82)-3),LEFT(KF82,FIND("(",KF82)-2)))</f>
        <v/>
      </c>
      <c r="JZ82" s="106" t="str">
        <f>IF(KF82="","",MID(KF82,FIND("(",KF82)+1,4))</f>
        <v/>
      </c>
      <c r="KA82" s="107" t="str">
        <f>IF(ISNUMBER(SEARCH("*female*",KF82)),"female",IF(ISNUMBER(SEARCH("*male*",KF82)),"male",""))</f>
        <v/>
      </c>
      <c r="KB82" s="108" t="str">
        <f>IF(KF82="","",IF(ISERROR(MID(KF82,FIND("male,",KF82)+6,(FIND(")",KF82)-(FIND("male,",KF82)+6))))=TRUE,"missing/error",MID(KF82,FIND("male,",KF82)+6,(FIND(")",KF82)-(FIND("male,",KF82)+6)))))</f>
        <v/>
      </c>
      <c r="KC82" s="109" t="str">
        <f>IF(JY82="","",(MID(JY82,(SEARCH("^^",SUBSTITUTE(JY82," ","^^",LEN(JY82)-LEN(SUBSTITUTE(JY82," ","")))))+1,99)&amp;"_"&amp;LEFT(JY82,FIND(" ",JY82)-1)&amp;"_"&amp;JZ82))</f>
        <v/>
      </c>
      <c r="KE82" s="101"/>
      <c r="KF82" s="101"/>
    </row>
    <row r="83" spans="1:292" ht="13.5" customHeight="1">
      <c r="A83" s="20"/>
      <c r="B83" s="101" t="s">
        <v>691</v>
      </c>
      <c r="C83" s="101" t="s">
        <v>692</v>
      </c>
      <c r="E83" s="102" t="s">
        <v>292</v>
      </c>
      <c r="F83" s="103" t="s">
        <v>292</v>
      </c>
      <c r="G83" s="104"/>
      <c r="H83" s="104" t="s">
        <v>292</v>
      </c>
      <c r="I83" s="105"/>
      <c r="J83" s="106"/>
      <c r="K83" s="107"/>
      <c r="L83" s="108"/>
      <c r="M83" s="109" t="s">
        <v>292</v>
      </c>
      <c r="O83" s="101"/>
      <c r="P83" s="101"/>
      <c r="Q83" s="102" t="s">
        <v>292</v>
      </c>
      <c r="R83" s="103" t="s">
        <v>292</v>
      </c>
      <c r="S83" s="104"/>
      <c r="T83" s="104" t="s">
        <v>292</v>
      </c>
      <c r="U83" s="105"/>
      <c r="V83" s="106"/>
      <c r="W83" s="107"/>
      <c r="X83" s="108"/>
      <c r="Y83" s="109" t="s">
        <v>292</v>
      </c>
      <c r="AA83" s="101"/>
      <c r="AB83" s="101"/>
      <c r="AC83" s="102">
        <v>36160</v>
      </c>
      <c r="AD83" s="103" t="s">
        <v>423</v>
      </c>
      <c r="AE83" s="104">
        <v>36609</v>
      </c>
      <c r="AF83" s="104">
        <v>37459</v>
      </c>
      <c r="AG83" s="105" t="s">
        <v>697</v>
      </c>
      <c r="AH83" s="106">
        <v>1948</v>
      </c>
      <c r="AI83" s="107" t="s">
        <v>440</v>
      </c>
      <c r="AJ83" s="108" t="s">
        <v>299</v>
      </c>
      <c r="AK83" s="109" t="s">
        <v>698</v>
      </c>
      <c r="AM83" s="101"/>
      <c r="AN83" s="101"/>
      <c r="AO83" s="102" t="s">
        <v>292</v>
      </c>
      <c r="AP83" s="103" t="s">
        <v>292</v>
      </c>
      <c r="AQ83" s="104"/>
      <c r="AR83" s="104" t="s">
        <v>292</v>
      </c>
      <c r="AS83" s="105"/>
      <c r="AT83" s="106"/>
      <c r="AU83" s="107"/>
      <c r="AV83" s="108"/>
      <c r="AW83" s="109" t="s">
        <v>292</v>
      </c>
      <c r="AY83" s="101"/>
      <c r="AZ83" s="101"/>
      <c r="BA83" s="102" t="s">
        <v>292</v>
      </c>
      <c r="BB83" s="103" t="s">
        <v>292</v>
      </c>
      <c r="BC83" s="104"/>
      <c r="BD83" s="104" t="s">
        <v>292</v>
      </c>
      <c r="BE83" s="105"/>
      <c r="BF83" s="106"/>
      <c r="BG83" s="107"/>
      <c r="BH83" s="108"/>
      <c r="BI83" s="109" t="s">
        <v>292</v>
      </c>
      <c r="BK83" s="101"/>
      <c r="BL83" s="101"/>
      <c r="BM83" s="102">
        <v>39083</v>
      </c>
      <c r="BN83" s="103" t="s">
        <v>426</v>
      </c>
      <c r="BO83" s="104">
        <v>38905</v>
      </c>
      <c r="BP83" s="104">
        <v>39135</v>
      </c>
      <c r="BQ83" s="105" t="s">
        <v>699</v>
      </c>
      <c r="BR83" s="106">
        <v>1944</v>
      </c>
      <c r="BS83" s="107" t="s">
        <v>457</v>
      </c>
      <c r="BT83" s="108" t="s">
        <v>297</v>
      </c>
      <c r="BU83" s="109" t="s">
        <v>700</v>
      </c>
      <c r="BW83" s="101"/>
      <c r="BX83" s="101"/>
      <c r="BY83" s="102" t="s">
        <v>292</v>
      </c>
      <c r="BZ83" s="103" t="s">
        <v>292</v>
      </c>
      <c r="CA83" s="104"/>
      <c r="CB83" s="104" t="s">
        <v>292</v>
      </c>
      <c r="CC83" s="105"/>
      <c r="CD83" s="106"/>
      <c r="CE83" s="107"/>
      <c r="CF83" s="108"/>
      <c r="CG83" s="109" t="s">
        <v>292</v>
      </c>
      <c r="CI83" s="101"/>
      <c r="CJ83" s="101"/>
      <c r="CK83" s="102" t="s">
        <v>292</v>
      </c>
      <c r="CL83" s="103" t="s">
        <v>292</v>
      </c>
      <c r="CM83" s="104" t="s">
        <v>292</v>
      </c>
      <c r="CN83" s="104" t="s">
        <v>292</v>
      </c>
      <c r="CO83" s="105" t="s">
        <v>292</v>
      </c>
      <c r="CP83" s="106" t="s">
        <v>292</v>
      </c>
      <c r="CQ83" s="107" t="s">
        <v>292</v>
      </c>
      <c r="CR83" s="108" t="s">
        <v>292</v>
      </c>
      <c r="CS83" s="109" t="s">
        <v>292</v>
      </c>
      <c r="CT83" s="2" t="s">
        <v>292</v>
      </c>
      <c r="CU83" s="101"/>
      <c r="CV83" s="101"/>
      <c r="CW83" s="102" t="s">
        <v>292</v>
      </c>
      <c r="CX83" s="103" t="s">
        <v>292</v>
      </c>
      <c r="CY83" s="104" t="s">
        <v>292</v>
      </c>
      <c r="CZ83" s="104" t="s">
        <v>292</v>
      </c>
      <c r="DA83" s="105" t="s">
        <v>292</v>
      </c>
      <c r="DB83" s="106" t="s">
        <v>292</v>
      </c>
      <c r="DC83" s="107" t="s">
        <v>292</v>
      </c>
      <c r="DD83" s="108" t="s">
        <v>292</v>
      </c>
      <c r="DE83" s="109" t="s">
        <v>292</v>
      </c>
      <c r="DF83" s="2" t="s">
        <v>292</v>
      </c>
      <c r="DG83" s="101"/>
      <c r="DH83" s="101"/>
      <c r="DI83" s="102" t="str">
        <f>IF(DM83="","",DI$3)</f>
        <v/>
      </c>
      <c r="DJ83" s="103" t="str">
        <f>IF(DM83="","",DI$1)</f>
        <v/>
      </c>
      <c r="DK83" s="104" t="str">
        <f>IF(DM83="","",DI$2)</f>
        <v/>
      </c>
      <c r="DL83" s="104" t="str">
        <f>IF(DM83="","",DI$3)</f>
        <v/>
      </c>
      <c r="DM83" s="105" t="str">
        <f>IF(DT83="","",IF(ISNUMBER(SEARCH(":",DT83)),MID(DT83,FIND(":",DT83)+2,FIND("(",DT83)-FIND(":",DT83)-3),LEFT(DT83,FIND("(",DT83)-2)))</f>
        <v/>
      </c>
      <c r="DN83" s="106" t="str">
        <f>IF(DT83="","",MID(DT83,FIND("(",DT83)+1,4))</f>
        <v/>
      </c>
      <c r="DO83" s="107" t="str">
        <f>IF(ISNUMBER(SEARCH("*female*",DT83)),"female",IF(ISNUMBER(SEARCH("*male*",DT83)),"male",""))</f>
        <v/>
      </c>
      <c r="DP83" s="108" t="str">
        <f>IF(DT83="","",IF(ISERROR(MID(DT83,FIND("male,",DT83)+6,(FIND(")",DT83)-(FIND("male,",DT83)+6))))=TRUE,"missing/error",MID(DT83,FIND("male,",DT83)+6,(FIND(")",DT83)-(FIND("male,",DT83)+6)))))</f>
        <v/>
      </c>
      <c r="DQ83" s="109" t="str">
        <f>IF(DM83="","",(MID(DM83,(SEARCH("^^",SUBSTITUTE(DM83," ","^^",LEN(DM83)-LEN(SUBSTITUTE(DM83," ","")))))+1,99)&amp;"_"&amp;LEFT(DM83,FIND(" ",DM83)-1)&amp;"_"&amp;DN83))</f>
        <v/>
      </c>
      <c r="DS83" s="101"/>
      <c r="DT83" s="101"/>
      <c r="DU83" s="102" t="str">
        <f>IF(DY83="","",DU$3)</f>
        <v/>
      </c>
      <c r="DV83" s="103" t="str">
        <f>IF(DY83="","",DU$1)</f>
        <v/>
      </c>
      <c r="DW83" s="104" t="str">
        <f>IF(DY83="","",DU$2)</f>
        <v/>
      </c>
      <c r="DX83" s="104" t="str">
        <f>IF(DY83="","",DU$3)</f>
        <v/>
      </c>
      <c r="DY83" s="105" t="str">
        <f>IF(EF83="","",IF(ISNUMBER(SEARCH(":",EF83)),MID(EF83,FIND(":",EF83)+2,FIND("(",EF83)-FIND(":",EF83)-3),LEFT(EF83,FIND("(",EF83)-2)))</f>
        <v/>
      </c>
      <c r="DZ83" s="106" t="str">
        <f>IF(EF83="","",MID(EF83,FIND("(",EF83)+1,4))</f>
        <v/>
      </c>
      <c r="EA83" s="107" t="str">
        <f>IF(ISNUMBER(SEARCH("*female*",EF83)),"female",IF(ISNUMBER(SEARCH("*male*",EF83)),"male",""))</f>
        <v/>
      </c>
      <c r="EB83" s="108" t="str">
        <f>IF(EF83="","",IF(ISERROR(MID(EF83,FIND("male,",EF83)+6,(FIND(")",EF83)-(FIND("male,",EF83)+6))))=TRUE,"missing/error",MID(EF83,FIND("male,",EF83)+6,(FIND(")",EF83)-(FIND("male,",EF83)+6)))))</f>
        <v/>
      </c>
      <c r="EC83" s="109" t="str">
        <f>IF(DY83="","",(MID(DY83,(SEARCH("^^",SUBSTITUTE(DY83," ","^^",LEN(DY83)-LEN(SUBSTITUTE(DY83," ","")))))+1,99)&amp;"_"&amp;LEFT(DY83,FIND(" ",DY83)-1)&amp;"_"&amp;DZ83))</f>
        <v/>
      </c>
      <c r="EE83" s="101"/>
      <c r="EF83" s="101"/>
      <c r="EG83" s="102" t="str">
        <f>IF(EK83="","",EG$3)</f>
        <v/>
      </c>
      <c r="EH83" s="103" t="str">
        <f>IF(EK83="","",EG$1)</f>
        <v/>
      </c>
      <c r="EI83" s="104" t="str">
        <f>IF(EK83="","",EG$2)</f>
        <v/>
      </c>
      <c r="EJ83" s="104" t="str">
        <f>IF(EK83="","",EG$3)</f>
        <v/>
      </c>
      <c r="EK83" s="105" t="str">
        <f>IF(ER83="","",IF(ISNUMBER(SEARCH(":",ER83)),MID(ER83,FIND(":",ER83)+2,FIND("(",ER83)-FIND(":",ER83)-3),LEFT(ER83,FIND("(",ER83)-2)))</f>
        <v/>
      </c>
      <c r="EL83" s="106" t="str">
        <f>IF(ER83="","",MID(ER83,FIND("(",ER83)+1,4))</f>
        <v/>
      </c>
      <c r="EM83" s="107" t="str">
        <f>IF(ISNUMBER(SEARCH("*female*",ER83)),"female",IF(ISNUMBER(SEARCH("*male*",ER83)),"male",""))</f>
        <v/>
      </c>
      <c r="EN83" s="108" t="str">
        <f>IF(ER83="","",IF(ISERROR(MID(ER83,FIND("male,",ER83)+6,(FIND(")",ER83)-(FIND("male,",ER83)+6))))=TRUE,"missing/error",MID(ER83,FIND("male,",ER83)+6,(FIND(")",ER83)-(FIND("male,",ER83)+6)))))</f>
        <v/>
      </c>
      <c r="EO83" s="109" t="str">
        <f>IF(EK83="","",(MID(EK83,(SEARCH("^^",SUBSTITUTE(EK83," ","^^",LEN(EK83)-LEN(SUBSTITUTE(EK83," ","")))))+1,99)&amp;"_"&amp;LEFT(EK83,FIND(" ",EK83)-1)&amp;"_"&amp;EL83))</f>
        <v/>
      </c>
      <c r="EQ83" s="101"/>
      <c r="ER83" s="101"/>
      <c r="ES83" s="102" t="str">
        <f>IF(EW83="","",ES$3)</f>
        <v/>
      </c>
      <c r="ET83" s="103" t="str">
        <f>IF(EW83="","",ES$1)</f>
        <v/>
      </c>
      <c r="EU83" s="104" t="str">
        <f>IF(EW83="","",ES$2)</f>
        <v/>
      </c>
      <c r="EV83" s="104" t="str">
        <f>IF(EW83="","",ES$3)</f>
        <v/>
      </c>
      <c r="EW83" s="105" t="str">
        <f>IF(FD83="","",IF(ISNUMBER(SEARCH(":",FD83)),MID(FD83,FIND(":",FD83)+2,FIND("(",FD83)-FIND(":",FD83)-3),LEFT(FD83,FIND("(",FD83)-2)))</f>
        <v/>
      </c>
      <c r="EX83" s="106" t="str">
        <f>IF(FD83="","",MID(FD83,FIND("(",FD83)+1,4))</f>
        <v/>
      </c>
      <c r="EY83" s="107" t="str">
        <f>IF(ISNUMBER(SEARCH("*female*",FD83)),"female",IF(ISNUMBER(SEARCH("*male*",FD83)),"male",""))</f>
        <v/>
      </c>
      <c r="EZ83" s="108" t="str">
        <f>IF(FD83="","",IF(ISERROR(MID(FD83,FIND("male,",FD83)+6,(FIND(")",FD83)-(FIND("male,",FD83)+6))))=TRUE,"missing/error",MID(FD83,FIND("male,",FD83)+6,(FIND(")",FD83)-(FIND("male,",FD83)+6)))))</f>
        <v/>
      </c>
      <c r="FA83" s="109" t="str">
        <f>IF(EW83="","",(MID(EW83,(SEARCH("^^",SUBSTITUTE(EW83," ","^^",LEN(EW83)-LEN(SUBSTITUTE(EW83," ","")))))+1,99)&amp;"_"&amp;LEFT(EW83,FIND(" ",EW83)-1)&amp;"_"&amp;EX83))</f>
        <v/>
      </c>
      <c r="FC83" s="101"/>
      <c r="FD83" s="101"/>
      <c r="FE83" s="102" t="str">
        <f>IF(FI83="","",FE$3)</f>
        <v/>
      </c>
      <c r="FF83" s="103" t="str">
        <f>IF(FI83="","",FE$1)</f>
        <v/>
      </c>
      <c r="FG83" s="104" t="str">
        <f>IF(FI83="","",FE$2)</f>
        <v/>
      </c>
      <c r="FH83" s="104" t="str">
        <f>IF(FI83="","",FE$3)</f>
        <v/>
      </c>
      <c r="FI83" s="105" t="str">
        <f>IF(FP83="","",IF(ISNUMBER(SEARCH(":",FP83)),MID(FP83,FIND(":",FP83)+2,FIND("(",FP83)-FIND(":",FP83)-3),LEFT(FP83,FIND("(",FP83)-2)))</f>
        <v/>
      </c>
      <c r="FJ83" s="106" t="str">
        <f>IF(FP83="","",MID(FP83,FIND("(",FP83)+1,4))</f>
        <v/>
      </c>
      <c r="FK83" s="107" t="str">
        <f>IF(ISNUMBER(SEARCH("*female*",FP83)),"female",IF(ISNUMBER(SEARCH("*male*",FP83)),"male",""))</f>
        <v/>
      </c>
      <c r="FL83" s="108" t="str">
        <f>IF(FP83="","",IF(ISERROR(MID(FP83,FIND("male,",FP83)+6,(FIND(")",FP83)-(FIND("male,",FP83)+6))))=TRUE,"missing/error",MID(FP83,FIND("male,",FP83)+6,(FIND(")",FP83)-(FIND("male,",FP83)+6)))))</f>
        <v/>
      </c>
      <c r="FM83" s="109" t="str">
        <f>IF(FI83="","",(MID(FI83,(SEARCH("^^",SUBSTITUTE(FI83," ","^^",LEN(FI83)-LEN(SUBSTITUTE(FI83," ","")))))+1,99)&amp;"_"&amp;LEFT(FI83,FIND(" ",FI83)-1)&amp;"_"&amp;FJ83))</f>
        <v/>
      </c>
      <c r="FO83" s="101"/>
      <c r="FP83" s="101"/>
      <c r="FQ83" s="102" t="str">
        <f>IF(FU83="","",#REF!)</f>
        <v/>
      </c>
      <c r="FR83" s="103" t="str">
        <f>IF(FU83="","",FQ$1)</f>
        <v/>
      </c>
      <c r="FS83" s="104" t="str">
        <f>IF(FU83="","",FQ$2)</f>
        <v/>
      </c>
      <c r="FT83" s="104" t="str">
        <f>IF(FU83="","",FQ$3)</f>
        <v/>
      </c>
      <c r="FU83" s="105" t="str">
        <f>IF(GB83="","",IF(ISNUMBER(SEARCH(":",GB83)),MID(GB83,FIND(":",GB83)+2,FIND("(",GB83)-FIND(":",GB83)-3),LEFT(GB83,FIND("(",GB83)-2)))</f>
        <v/>
      </c>
      <c r="FV83" s="106" t="str">
        <f>IF(GB83="","",MID(GB83,FIND("(",GB83)+1,4))</f>
        <v/>
      </c>
      <c r="FW83" s="107" t="str">
        <f>IF(ISNUMBER(SEARCH("*female*",GB83)),"female",IF(ISNUMBER(SEARCH("*male*",GB83)),"male",""))</f>
        <v/>
      </c>
      <c r="FX83" s="108" t="str">
        <f>IF(GB83="","",IF(ISERROR(MID(GB83,FIND("male,",GB83)+6,(FIND(")",GB83)-(FIND("male,",GB83)+6))))=TRUE,"missing/error",MID(GB83,FIND("male,",GB83)+6,(FIND(")",GB83)-(FIND("male,",GB83)+6)))))</f>
        <v/>
      </c>
      <c r="FY83" s="109" t="str">
        <f>IF(FU83="","",(MID(FU83,(SEARCH("^^",SUBSTITUTE(FU83," ","^^",LEN(FU83)-LEN(SUBSTITUTE(FU83," ","")))))+1,99)&amp;"_"&amp;LEFT(FU83,FIND(" ",FU83)-1)&amp;"_"&amp;FV83))</f>
        <v/>
      </c>
      <c r="GA83" s="101"/>
      <c r="GB83" s="101"/>
      <c r="GC83" s="102" t="str">
        <f>IF(GG83="","",GC$3)</f>
        <v/>
      </c>
      <c r="GD83" s="103" t="str">
        <f>IF(GG83="","",GC$1)</f>
        <v/>
      </c>
      <c r="GE83" s="104" t="str">
        <f>IF(GG83="","",GC$2)</f>
        <v/>
      </c>
      <c r="GF83" s="104" t="str">
        <f>IF(GG83="","",GC$3)</f>
        <v/>
      </c>
      <c r="GG83" s="105" t="str">
        <f>IF(GN83="","",IF(ISNUMBER(SEARCH(":",GN83)),MID(GN83,FIND(":",GN83)+2,FIND("(",GN83)-FIND(":",GN83)-3),LEFT(GN83,FIND("(",GN83)-2)))</f>
        <v/>
      </c>
      <c r="GH83" s="106" t="str">
        <f>IF(GN83="","",MID(GN83,FIND("(",GN83)+1,4))</f>
        <v/>
      </c>
      <c r="GI83" s="107" t="str">
        <f>IF(ISNUMBER(SEARCH("*female*",GN83)),"female",IF(ISNUMBER(SEARCH("*male*",GN83)),"male",""))</f>
        <v/>
      </c>
      <c r="GJ83" s="108" t="str">
        <f>IF(GN83="","",IF(ISERROR(MID(GN83,FIND("male,",GN83)+6,(FIND(")",GN83)-(FIND("male,",GN83)+6))))=TRUE,"missing/error",MID(GN83,FIND("male,",GN83)+6,(FIND(")",GN83)-(FIND("male,",GN83)+6)))))</f>
        <v/>
      </c>
      <c r="GK83" s="109" t="str">
        <f>IF(GG83="","",(MID(GG83,(SEARCH("^^",SUBSTITUTE(GG83," ","^^",LEN(GG83)-LEN(SUBSTITUTE(GG83," ","")))))+1,99)&amp;"_"&amp;LEFT(GG83,FIND(" ",GG83)-1)&amp;"_"&amp;GH83))</f>
        <v/>
      </c>
      <c r="GM83" s="101"/>
      <c r="GN83" s="101"/>
      <c r="GO83" s="102" t="str">
        <f>IF(GS83="","",GO$3)</f>
        <v/>
      </c>
      <c r="GP83" s="103" t="str">
        <f>IF(GS83="","",GO$1)</f>
        <v/>
      </c>
      <c r="GQ83" s="104" t="str">
        <f>IF(GS83="","",GO$2)</f>
        <v/>
      </c>
      <c r="GR83" s="104" t="str">
        <f>IF(GS83="","",GO$3)</f>
        <v/>
      </c>
      <c r="GS83" s="105" t="str">
        <f>IF(GZ83="","",IF(ISNUMBER(SEARCH(":",GZ83)),MID(GZ83,FIND(":",GZ83)+2,FIND("(",GZ83)-FIND(":",GZ83)-3),LEFT(GZ83,FIND("(",GZ83)-2)))</f>
        <v/>
      </c>
      <c r="GT83" s="106" t="str">
        <f>IF(GZ83="","",MID(GZ83,FIND("(",GZ83)+1,4))</f>
        <v/>
      </c>
      <c r="GU83" s="107" t="str">
        <f>IF(ISNUMBER(SEARCH("*female*",GZ83)),"female",IF(ISNUMBER(SEARCH("*male*",GZ83)),"male",""))</f>
        <v/>
      </c>
      <c r="GV83" s="108" t="str">
        <f>IF(GZ83="","",IF(ISERROR(MID(GZ83,FIND("male,",GZ83)+6,(FIND(")",GZ83)-(FIND("male,",GZ83)+6))))=TRUE,"missing/error",MID(GZ83,FIND("male,",GZ83)+6,(FIND(")",GZ83)-(FIND("male,",GZ83)+6)))))</f>
        <v/>
      </c>
      <c r="GW83" s="109" t="str">
        <f>IF(GS83="","",(MID(GS83,(SEARCH("^^",SUBSTITUTE(GS83," ","^^",LEN(GS83)-LEN(SUBSTITUTE(GS83," ","")))))+1,99)&amp;"_"&amp;LEFT(GS83,FIND(" ",GS83)-1)&amp;"_"&amp;GT83))</f>
        <v/>
      </c>
      <c r="GY83" s="101"/>
      <c r="GZ83" s="101"/>
      <c r="HA83" s="102" t="str">
        <f>IF(HE83="","",HA$3)</f>
        <v/>
      </c>
      <c r="HB83" s="103" t="str">
        <f>IF(HE83="","",HA$1)</f>
        <v/>
      </c>
      <c r="HC83" s="104" t="str">
        <f>IF(HE83="","",HA$2)</f>
        <v/>
      </c>
      <c r="HD83" s="104" t="str">
        <f>IF(HE83="","",HA$3)</f>
        <v/>
      </c>
      <c r="HE83" s="105" t="str">
        <f>IF(HL83="","",IF(ISNUMBER(SEARCH(":",HL83)),MID(HL83,FIND(":",HL83)+2,FIND("(",HL83)-FIND(":",HL83)-3),LEFT(HL83,FIND("(",HL83)-2)))</f>
        <v/>
      </c>
      <c r="HF83" s="106" t="str">
        <f>IF(HL83="","",MID(HL83,FIND("(",HL83)+1,4))</f>
        <v/>
      </c>
      <c r="HG83" s="107" t="str">
        <f>IF(ISNUMBER(SEARCH("*female*",HL83)),"female",IF(ISNUMBER(SEARCH("*male*",HL83)),"male",""))</f>
        <v/>
      </c>
      <c r="HH83" s="108" t="str">
        <f>IF(HL83="","",IF(ISERROR(MID(HL83,FIND("male,",HL83)+6,(FIND(")",HL83)-(FIND("male,",HL83)+6))))=TRUE,"missing/error",MID(HL83,FIND("male,",HL83)+6,(FIND(")",HL83)-(FIND("male,",HL83)+6)))))</f>
        <v/>
      </c>
      <c r="HI83" s="109" t="str">
        <f>IF(HE83="","",(MID(HE83,(SEARCH("^^",SUBSTITUTE(HE83," ","^^",LEN(HE83)-LEN(SUBSTITUTE(HE83," ","")))))+1,99)&amp;"_"&amp;LEFT(HE83,FIND(" ",HE83)-1)&amp;"_"&amp;HF83))</f>
        <v/>
      </c>
      <c r="HK83" s="101"/>
      <c r="HL83" s="101"/>
      <c r="HM83" s="102" t="str">
        <f>IF(HQ83="","",HM$3)</f>
        <v/>
      </c>
      <c r="HN83" s="103" t="str">
        <f>IF(HQ83="","",HM$1)</f>
        <v/>
      </c>
      <c r="HO83" s="104" t="str">
        <f>IF(HQ83="","",HM$2)</f>
        <v/>
      </c>
      <c r="HP83" s="104" t="str">
        <f>IF(HQ83="","",HM$3)</f>
        <v/>
      </c>
      <c r="HQ83" s="105" t="str">
        <f>IF(HX83="","",IF(ISNUMBER(SEARCH(":",HX83)),MID(HX83,FIND(":",HX83)+2,FIND("(",HX83)-FIND(":",HX83)-3),LEFT(HX83,FIND("(",HX83)-2)))</f>
        <v/>
      </c>
      <c r="HR83" s="106" t="str">
        <f>IF(HX83="","",MID(HX83,FIND("(",HX83)+1,4))</f>
        <v/>
      </c>
      <c r="HS83" s="107" t="str">
        <f>IF(ISNUMBER(SEARCH("*female*",HX83)),"female",IF(ISNUMBER(SEARCH("*male*",HX83)),"male",""))</f>
        <v/>
      </c>
      <c r="HT83" s="108" t="str">
        <f>IF(HX83="","",IF(ISERROR(MID(HX83,FIND("male,",HX83)+6,(FIND(")",HX83)-(FIND("male,",HX83)+6))))=TRUE,"missing/error",MID(HX83,FIND("male,",HX83)+6,(FIND(")",HX83)-(FIND("male,",HX83)+6)))))</f>
        <v/>
      </c>
      <c r="HU83" s="109" t="str">
        <f>IF(HQ83="","",(MID(HQ83,(SEARCH("^^",SUBSTITUTE(HQ83," ","^^",LEN(HQ83)-LEN(SUBSTITUTE(HQ83," ","")))))+1,99)&amp;"_"&amp;LEFT(HQ83,FIND(" ",HQ83)-1)&amp;"_"&amp;HR83))</f>
        <v/>
      </c>
      <c r="HW83" s="101"/>
      <c r="HX83" s="101"/>
      <c r="HY83" s="102" t="str">
        <f>IF(IC83="","",HY$3)</f>
        <v/>
      </c>
      <c r="HZ83" s="103" t="str">
        <f>IF(IC83="","",HY$1)</f>
        <v/>
      </c>
      <c r="IA83" s="104" t="str">
        <f>IF(IC83="","",HY$2)</f>
        <v/>
      </c>
      <c r="IB83" s="104" t="str">
        <f>IF(IC83="","",HY$3)</f>
        <v/>
      </c>
      <c r="IC83" s="105" t="str">
        <f>IF(IJ83="","",IF(ISNUMBER(SEARCH(":",IJ83)),MID(IJ83,FIND(":",IJ83)+2,FIND("(",IJ83)-FIND(":",IJ83)-3),LEFT(IJ83,FIND("(",IJ83)-2)))</f>
        <v/>
      </c>
      <c r="ID83" s="106" t="str">
        <f>IF(IJ83="","",MID(IJ83,FIND("(",IJ83)+1,4))</f>
        <v/>
      </c>
      <c r="IE83" s="107" t="str">
        <f>IF(ISNUMBER(SEARCH("*female*",IJ83)),"female",IF(ISNUMBER(SEARCH("*male*",IJ83)),"male",""))</f>
        <v/>
      </c>
      <c r="IF83" s="108" t="str">
        <f>IF(IJ83="","",IF(ISERROR(MID(IJ83,FIND("male,",IJ83)+6,(FIND(")",IJ83)-(FIND("male,",IJ83)+6))))=TRUE,"missing/error",MID(IJ83,FIND("male,",IJ83)+6,(FIND(")",IJ83)-(FIND("male,",IJ83)+6)))))</f>
        <v/>
      </c>
      <c r="IG83" s="109" t="str">
        <f>IF(IC83="","",(MID(IC83,(SEARCH("^^",SUBSTITUTE(IC83," ","^^",LEN(IC83)-LEN(SUBSTITUTE(IC83," ","")))))+1,99)&amp;"_"&amp;LEFT(IC83,FIND(" ",IC83)-1)&amp;"_"&amp;ID83))</f>
        <v/>
      </c>
      <c r="II83" s="101"/>
      <c r="IJ83" s="101"/>
      <c r="IK83" s="102" t="str">
        <f>IF(IO83="","",IK$3)</f>
        <v/>
      </c>
      <c r="IL83" s="103" t="str">
        <f>IF(IO83="","",IK$1)</f>
        <v/>
      </c>
      <c r="IM83" s="104" t="str">
        <f>IF(IO83="","",IK$2)</f>
        <v/>
      </c>
      <c r="IN83" s="104" t="str">
        <f>IF(IO83="","",IK$3)</f>
        <v/>
      </c>
      <c r="IO83" s="105" t="str">
        <f>IF(IV83="","",IF(ISNUMBER(SEARCH(":",IV83)),MID(IV83,FIND(":",IV83)+2,FIND("(",IV83)-FIND(":",IV83)-3),LEFT(IV83,FIND("(",IV83)-2)))</f>
        <v/>
      </c>
      <c r="IP83" s="106" t="str">
        <f>IF(IV83="","",MID(IV83,FIND("(",IV83)+1,4))</f>
        <v/>
      </c>
      <c r="IQ83" s="107" t="str">
        <f>IF(ISNUMBER(SEARCH("*female*",IV83)),"female",IF(ISNUMBER(SEARCH("*male*",IV83)),"male",""))</f>
        <v/>
      </c>
      <c r="IR83" s="108" t="str">
        <f>IF(IV83="","",IF(ISERROR(MID(IV83,FIND("male,",IV83)+6,(FIND(")",IV83)-(FIND("male,",IV83)+6))))=TRUE,"missing/error",MID(IV83,FIND("male,",IV83)+6,(FIND(")",IV83)-(FIND("male,",IV83)+6)))))</f>
        <v/>
      </c>
      <c r="IS83" s="109" t="str">
        <f>IF(IO83="","",(MID(IO83,(SEARCH("^^",SUBSTITUTE(IO83," ","^^",LEN(IO83)-LEN(SUBSTITUTE(IO83," ","")))))+1,99)&amp;"_"&amp;LEFT(IO83,FIND(" ",IO83)-1)&amp;"_"&amp;IP83))</f>
        <v/>
      </c>
      <c r="IU83" s="101"/>
      <c r="IV83" s="101"/>
      <c r="IW83" s="102" t="str">
        <f>IF(JA83="","",IW$3)</f>
        <v/>
      </c>
      <c r="IX83" s="103" t="str">
        <f>IF(JA83="","",IW$1)</f>
        <v/>
      </c>
      <c r="IY83" s="104" t="str">
        <f>IF(JA83="","",IW$2)</f>
        <v/>
      </c>
      <c r="IZ83" s="104" t="str">
        <f>IF(JA83="","",IW$3)</f>
        <v/>
      </c>
      <c r="JA83" s="105" t="str">
        <f>IF(JH83="","",IF(ISNUMBER(SEARCH(":",JH83)),MID(JH83,FIND(":",JH83)+2,FIND("(",JH83)-FIND(":",JH83)-3),LEFT(JH83,FIND("(",JH83)-2)))</f>
        <v/>
      </c>
      <c r="JB83" s="106" t="str">
        <f>IF(JH83="","",MID(JH83,FIND("(",JH83)+1,4))</f>
        <v/>
      </c>
      <c r="JC83" s="107" t="str">
        <f>IF(ISNUMBER(SEARCH("*female*",JH83)),"female",IF(ISNUMBER(SEARCH("*male*",JH83)),"male",""))</f>
        <v/>
      </c>
      <c r="JD83" s="108" t="str">
        <f>IF(JH83="","",IF(ISERROR(MID(JH83,FIND("male,",JH83)+6,(FIND(")",JH83)-(FIND("male,",JH83)+6))))=TRUE,"missing/error",MID(JH83,FIND("male,",JH83)+6,(FIND(")",JH83)-(FIND("male,",JH83)+6)))))</f>
        <v/>
      </c>
      <c r="JE83" s="109" t="str">
        <f>IF(JA83="","",(MID(JA83,(SEARCH("^^",SUBSTITUTE(JA83," ","^^",LEN(JA83)-LEN(SUBSTITUTE(JA83," ","")))))+1,99)&amp;"_"&amp;LEFT(JA83,FIND(" ",JA83)-1)&amp;"_"&amp;JB83))</f>
        <v/>
      </c>
      <c r="JG83" s="101"/>
      <c r="JH83" s="101"/>
      <c r="JI83" s="102" t="str">
        <f>IF(JM83="","",JI$3)</f>
        <v/>
      </c>
      <c r="JJ83" s="103" t="str">
        <f>IF(JM83="","",JI$1)</f>
        <v/>
      </c>
      <c r="JK83" s="104" t="str">
        <f>IF(JM83="","",JI$2)</f>
        <v/>
      </c>
      <c r="JL83" s="104" t="str">
        <f>IF(JM83="","",JI$3)</f>
        <v/>
      </c>
      <c r="JM83" s="105" t="str">
        <f>IF(JT83="","",IF(ISNUMBER(SEARCH(":",JT83)),MID(JT83,FIND(":",JT83)+2,FIND("(",JT83)-FIND(":",JT83)-3),LEFT(JT83,FIND("(",JT83)-2)))</f>
        <v/>
      </c>
      <c r="JN83" s="106" t="str">
        <f>IF(JT83="","",MID(JT83,FIND("(",JT83)+1,4))</f>
        <v/>
      </c>
      <c r="JO83" s="107" t="str">
        <f>IF(ISNUMBER(SEARCH("*female*",JT83)),"female",IF(ISNUMBER(SEARCH("*male*",JT83)),"male",""))</f>
        <v/>
      </c>
      <c r="JP83" s="108" t="str">
        <f>IF(JT83="","",IF(ISERROR(MID(JT83,FIND("male,",JT83)+6,(FIND(")",JT83)-(FIND("male,",JT83)+6))))=TRUE,"missing/error",MID(JT83,FIND("male,",JT83)+6,(FIND(")",JT83)-(FIND("male,",JT83)+6)))))</f>
        <v/>
      </c>
      <c r="JQ83" s="109" t="str">
        <f>IF(JM83="","",(MID(JM83,(SEARCH("^^",SUBSTITUTE(JM83," ","^^",LEN(JM83)-LEN(SUBSTITUTE(JM83," ","")))))+1,99)&amp;"_"&amp;LEFT(JM83,FIND(" ",JM83)-1)&amp;"_"&amp;JN83))</f>
        <v/>
      </c>
      <c r="JS83" s="101"/>
      <c r="JT83" s="101"/>
      <c r="JU83" s="102" t="str">
        <f>IF(JY83="","",JU$3)</f>
        <v/>
      </c>
      <c r="JV83" s="103" t="str">
        <f>IF(JY83="","",JU$1)</f>
        <v/>
      </c>
      <c r="JW83" s="104" t="str">
        <f>IF(JY83="","",JU$2)</f>
        <v/>
      </c>
      <c r="JX83" s="104" t="str">
        <f>IF(JY83="","",JU$3)</f>
        <v/>
      </c>
      <c r="JY83" s="105" t="str">
        <f>IF(KF83="","",IF(ISNUMBER(SEARCH(":",KF83)),MID(KF83,FIND(":",KF83)+2,FIND("(",KF83)-FIND(":",KF83)-3),LEFT(KF83,FIND("(",KF83)-2)))</f>
        <v/>
      </c>
      <c r="JZ83" s="106" t="str">
        <f>IF(KF83="","",MID(KF83,FIND("(",KF83)+1,4))</f>
        <v/>
      </c>
      <c r="KA83" s="107" t="str">
        <f>IF(ISNUMBER(SEARCH("*female*",KF83)),"female",IF(ISNUMBER(SEARCH("*male*",KF83)),"male",""))</f>
        <v/>
      </c>
      <c r="KB83" s="108" t="str">
        <f>IF(KF83="","",IF(ISERROR(MID(KF83,FIND("male,",KF83)+6,(FIND(")",KF83)-(FIND("male,",KF83)+6))))=TRUE,"missing/error",MID(KF83,FIND("male,",KF83)+6,(FIND(")",KF83)-(FIND("male,",KF83)+6)))))</f>
        <v/>
      </c>
      <c r="KC83" s="109" t="str">
        <f>IF(JY83="","",(MID(JY83,(SEARCH("^^",SUBSTITUTE(JY83," ","^^",LEN(JY83)-LEN(SUBSTITUTE(JY83," ","")))))+1,99)&amp;"_"&amp;LEFT(JY83,FIND(" ",JY83)-1)&amp;"_"&amp;JZ83))</f>
        <v/>
      </c>
      <c r="KE83" s="101"/>
      <c r="KF83" s="101"/>
    </row>
    <row r="84" spans="1:292" ht="13.5" customHeight="1">
      <c r="A84" s="20"/>
      <c r="B84" s="101" t="s">
        <v>701</v>
      </c>
      <c r="C84" s="101" t="s">
        <v>702</v>
      </c>
      <c r="E84" s="102">
        <v>33239</v>
      </c>
      <c r="F84" s="103" t="s">
        <v>421</v>
      </c>
      <c r="G84" s="104">
        <v>32819</v>
      </c>
      <c r="H84" s="104">
        <v>34568</v>
      </c>
      <c r="I84" s="105" t="s">
        <v>703</v>
      </c>
      <c r="J84" s="106">
        <v>1943</v>
      </c>
      <c r="K84" s="107" t="s">
        <v>457</v>
      </c>
      <c r="L84" s="108" t="s">
        <v>297</v>
      </c>
      <c r="M84" s="109" t="s">
        <v>704</v>
      </c>
      <c r="O84" s="101"/>
      <c r="P84" s="101"/>
      <c r="Q84" s="102">
        <v>34699</v>
      </c>
      <c r="R84" s="103" t="s">
        <v>422</v>
      </c>
      <c r="S84" s="104">
        <v>34568</v>
      </c>
      <c r="T84" s="104">
        <v>36010</v>
      </c>
      <c r="U84" s="105" t="s">
        <v>456</v>
      </c>
      <c r="V84" s="106">
        <v>1950</v>
      </c>
      <c r="W84" s="107" t="s">
        <v>457</v>
      </c>
      <c r="X84" s="108" t="s">
        <v>301</v>
      </c>
      <c r="Y84" s="109" t="s">
        <v>458</v>
      </c>
      <c r="AA84" s="101"/>
      <c r="AB84" s="101"/>
      <c r="AC84" s="102">
        <v>36160</v>
      </c>
      <c r="AD84" s="103" t="s">
        <v>423</v>
      </c>
      <c r="AE84" s="104">
        <v>36010</v>
      </c>
      <c r="AF84" s="104">
        <v>37459</v>
      </c>
      <c r="AG84" s="105" t="s">
        <v>705</v>
      </c>
      <c r="AH84" s="106">
        <v>1944</v>
      </c>
      <c r="AI84" s="107" t="s">
        <v>457</v>
      </c>
      <c r="AJ84" s="108" t="s">
        <v>299</v>
      </c>
      <c r="AK84" s="109" t="s">
        <v>706</v>
      </c>
      <c r="AM84" s="101"/>
      <c r="AN84" s="101"/>
      <c r="AO84" s="102">
        <v>37622</v>
      </c>
      <c r="AP84" s="103" t="s">
        <v>424</v>
      </c>
      <c r="AQ84" s="104">
        <v>37459</v>
      </c>
      <c r="AR84" s="104">
        <v>37768</v>
      </c>
      <c r="AS84" s="105" t="s">
        <v>707</v>
      </c>
      <c r="AT84" s="106">
        <v>1949</v>
      </c>
      <c r="AU84" s="107" t="s">
        <v>440</v>
      </c>
      <c r="AV84" s="108" t="s">
        <v>306</v>
      </c>
      <c r="AW84" s="109" t="s">
        <v>708</v>
      </c>
      <c r="AY84" s="101"/>
      <c r="AZ84" s="101"/>
      <c r="BA84" s="102">
        <v>37987</v>
      </c>
      <c r="BB84" s="103" t="s">
        <v>425</v>
      </c>
      <c r="BC84" s="104">
        <v>37768</v>
      </c>
      <c r="BD84" s="104">
        <v>38905</v>
      </c>
      <c r="BE84" s="105" t="s">
        <v>699</v>
      </c>
      <c r="BF84" s="106">
        <v>1944</v>
      </c>
      <c r="BG84" s="107" t="s">
        <v>457</v>
      </c>
      <c r="BH84" s="108" t="s">
        <v>297</v>
      </c>
      <c r="BI84" s="109" t="s">
        <v>700</v>
      </c>
      <c r="BK84" s="101"/>
      <c r="BL84" s="101"/>
      <c r="BM84" s="102" t="s">
        <v>292</v>
      </c>
      <c r="BN84" s="103" t="s">
        <v>292</v>
      </c>
      <c r="BO84" s="104"/>
      <c r="BP84" s="104" t="s">
        <v>292</v>
      </c>
      <c r="BQ84" s="105"/>
      <c r="BR84" s="106"/>
      <c r="BS84" s="107"/>
      <c r="BT84" s="108"/>
      <c r="BU84" s="109" t="s">
        <v>292</v>
      </c>
      <c r="BW84" s="101"/>
      <c r="BX84" s="101"/>
      <c r="BY84" s="102">
        <v>40465</v>
      </c>
      <c r="BZ84" s="103" t="s">
        <v>427</v>
      </c>
      <c r="CA84" s="104">
        <v>39135</v>
      </c>
      <c r="CB84" s="104">
        <v>40465</v>
      </c>
      <c r="CC84" s="105" t="s">
        <v>709</v>
      </c>
      <c r="CD84" s="106">
        <v>1973</v>
      </c>
      <c r="CE84" s="107" t="s">
        <v>440</v>
      </c>
      <c r="CF84" s="108" t="s">
        <v>297</v>
      </c>
      <c r="CG84" s="109" t="s">
        <v>710</v>
      </c>
      <c r="CI84" s="101"/>
      <c r="CJ84" s="101"/>
      <c r="CK84" s="102" t="s">
        <v>292</v>
      </c>
      <c r="CL84" s="103" t="s">
        <v>292</v>
      </c>
      <c r="CM84" s="104" t="s">
        <v>292</v>
      </c>
      <c r="CN84" s="104" t="s">
        <v>292</v>
      </c>
      <c r="CO84" s="105" t="s">
        <v>292</v>
      </c>
      <c r="CP84" s="106" t="s">
        <v>292</v>
      </c>
      <c r="CQ84" s="107" t="s">
        <v>292</v>
      </c>
      <c r="CR84" s="108" t="s">
        <v>292</v>
      </c>
      <c r="CS84" s="109" t="s">
        <v>292</v>
      </c>
      <c r="CT84" s="2" t="s">
        <v>292</v>
      </c>
      <c r="CU84" s="101"/>
      <c r="CV84" s="101"/>
      <c r="CW84" s="102" t="s">
        <v>292</v>
      </c>
      <c r="CX84" s="103" t="s">
        <v>292</v>
      </c>
      <c r="CY84" s="104" t="s">
        <v>292</v>
      </c>
      <c r="CZ84" s="104" t="s">
        <v>292</v>
      </c>
      <c r="DA84" s="105" t="s">
        <v>292</v>
      </c>
      <c r="DB84" s="106" t="s">
        <v>292</v>
      </c>
      <c r="DC84" s="107" t="s">
        <v>292</v>
      </c>
      <c r="DD84" s="108" t="s">
        <v>292</v>
      </c>
      <c r="DE84" s="109" t="s">
        <v>292</v>
      </c>
      <c r="DF84" s="2" t="s">
        <v>292</v>
      </c>
      <c r="DG84" s="101"/>
      <c r="DH84" s="101"/>
      <c r="DI84" s="102" t="str">
        <f>IF(DM84="","",DI$3)</f>
        <v/>
      </c>
      <c r="DJ84" s="103" t="str">
        <f>IF(DM84="","",DI$1)</f>
        <v/>
      </c>
      <c r="DK84" s="104" t="str">
        <f>IF(DM84="","",DI$2)</f>
        <v/>
      </c>
      <c r="DL84" s="104" t="str">
        <f>IF(DM84="","",DI$3)</f>
        <v/>
      </c>
      <c r="DM84" s="105" t="str">
        <f>IF(DT84="","",IF(ISNUMBER(SEARCH(":",DT84)),MID(DT84,FIND(":",DT84)+2,FIND("(",DT84)-FIND(":",DT84)-3),LEFT(DT84,FIND("(",DT84)-2)))</f>
        <v/>
      </c>
      <c r="DN84" s="106" t="str">
        <f>IF(DT84="","",MID(DT84,FIND("(",DT84)+1,4))</f>
        <v/>
      </c>
      <c r="DO84" s="107" t="str">
        <f>IF(ISNUMBER(SEARCH("*female*",DT84)),"female",IF(ISNUMBER(SEARCH("*male*",DT84)),"male",""))</f>
        <v/>
      </c>
      <c r="DP84" s="108" t="str">
        <f>IF(DT84="","",IF(ISERROR(MID(DT84,FIND("male,",DT84)+6,(FIND(")",DT84)-(FIND("male,",DT84)+6))))=TRUE,"missing/error",MID(DT84,FIND("male,",DT84)+6,(FIND(")",DT84)-(FIND("male,",DT84)+6)))))</f>
        <v/>
      </c>
      <c r="DQ84" s="109" t="str">
        <f>IF(DM84="","",(MID(DM84,(SEARCH("^^",SUBSTITUTE(DM84," ","^^",LEN(DM84)-LEN(SUBSTITUTE(DM84," ","")))))+1,99)&amp;"_"&amp;LEFT(DM84,FIND(" ",DM84)-1)&amp;"_"&amp;DN84))</f>
        <v/>
      </c>
      <c r="DS84" s="101"/>
      <c r="DT84" s="101"/>
      <c r="DU84" s="102" t="str">
        <f>IF(DY84="","",DU$3)</f>
        <v/>
      </c>
      <c r="DV84" s="103" t="str">
        <f>IF(DY84="","",DU$1)</f>
        <v/>
      </c>
      <c r="DW84" s="104" t="str">
        <f>IF(DY84="","",DU$2)</f>
        <v/>
      </c>
      <c r="DX84" s="104" t="str">
        <f>IF(DY84="","",DU$3)</f>
        <v/>
      </c>
      <c r="DY84" s="105" t="str">
        <f>IF(EF84="","",IF(ISNUMBER(SEARCH(":",EF84)),MID(EF84,FIND(":",EF84)+2,FIND("(",EF84)-FIND(":",EF84)-3),LEFT(EF84,FIND("(",EF84)-2)))</f>
        <v/>
      </c>
      <c r="DZ84" s="106" t="str">
        <f>IF(EF84="","",MID(EF84,FIND("(",EF84)+1,4))</f>
        <v/>
      </c>
      <c r="EA84" s="107" t="str">
        <f>IF(ISNUMBER(SEARCH("*female*",EF84)),"female",IF(ISNUMBER(SEARCH("*male*",EF84)),"male",""))</f>
        <v/>
      </c>
      <c r="EB84" s="108" t="str">
        <f>IF(EF84="","",IF(ISERROR(MID(EF84,FIND("male,",EF84)+6,(FIND(")",EF84)-(FIND("male,",EF84)+6))))=TRUE,"missing/error",MID(EF84,FIND("male,",EF84)+6,(FIND(")",EF84)-(FIND("male,",EF84)+6)))))</f>
        <v/>
      </c>
      <c r="EC84" s="109" t="str">
        <f>IF(DY84="","",(MID(DY84,(SEARCH("^^",SUBSTITUTE(DY84," ","^^",LEN(DY84)-LEN(SUBSTITUTE(DY84," ","")))))+1,99)&amp;"_"&amp;LEFT(DY84,FIND(" ",DY84)-1)&amp;"_"&amp;DZ84))</f>
        <v/>
      </c>
      <c r="EE84" s="101"/>
      <c r="EF84" s="101"/>
      <c r="EG84" s="102" t="str">
        <f>IF(EK84="","",EG$3)</f>
        <v/>
      </c>
      <c r="EH84" s="103" t="str">
        <f>IF(EK84="","",EG$1)</f>
        <v/>
      </c>
      <c r="EI84" s="104" t="str">
        <f>IF(EK84="","",EG$2)</f>
        <v/>
      </c>
      <c r="EJ84" s="104" t="str">
        <f>IF(EK84="","",EG$3)</f>
        <v/>
      </c>
      <c r="EK84" s="105" t="str">
        <f>IF(ER84="","",IF(ISNUMBER(SEARCH(":",ER84)),MID(ER84,FIND(":",ER84)+2,FIND("(",ER84)-FIND(":",ER84)-3),LEFT(ER84,FIND("(",ER84)-2)))</f>
        <v/>
      </c>
      <c r="EL84" s="106" t="str">
        <f>IF(ER84="","",MID(ER84,FIND("(",ER84)+1,4))</f>
        <v/>
      </c>
      <c r="EM84" s="107" t="str">
        <f>IF(ISNUMBER(SEARCH("*female*",ER84)),"female",IF(ISNUMBER(SEARCH("*male*",ER84)),"male",""))</f>
        <v/>
      </c>
      <c r="EN84" s="108" t="str">
        <f>IF(ER84="","",IF(ISERROR(MID(ER84,FIND("male,",ER84)+6,(FIND(")",ER84)-(FIND("male,",ER84)+6))))=TRUE,"missing/error",MID(ER84,FIND("male,",ER84)+6,(FIND(")",ER84)-(FIND("male,",ER84)+6)))))</f>
        <v/>
      </c>
      <c r="EO84" s="109" t="str">
        <f>IF(EK84="","",(MID(EK84,(SEARCH("^^",SUBSTITUTE(EK84," ","^^",LEN(EK84)-LEN(SUBSTITUTE(EK84," ","")))))+1,99)&amp;"_"&amp;LEFT(EK84,FIND(" ",EK84)-1)&amp;"_"&amp;EL84))</f>
        <v/>
      </c>
      <c r="EQ84" s="101"/>
      <c r="ER84" s="101"/>
      <c r="ES84" s="102" t="str">
        <f>IF(EW84="","",ES$3)</f>
        <v/>
      </c>
      <c r="ET84" s="103" t="str">
        <f>IF(EW84="","",ES$1)</f>
        <v/>
      </c>
      <c r="EU84" s="104" t="str">
        <f>IF(EW84="","",ES$2)</f>
        <v/>
      </c>
      <c r="EV84" s="104" t="str">
        <f>IF(EW84="","",ES$3)</f>
        <v/>
      </c>
      <c r="EW84" s="105" t="str">
        <f>IF(FD84="","",IF(ISNUMBER(SEARCH(":",FD84)),MID(FD84,FIND(":",FD84)+2,FIND("(",FD84)-FIND(":",FD84)-3),LEFT(FD84,FIND("(",FD84)-2)))</f>
        <v/>
      </c>
      <c r="EX84" s="106" t="str">
        <f>IF(FD84="","",MID(FD84,FIND("(",FD84)+1,4))</f>
        <v/>
      </c>
      <c r="EY84" s="107" t="str">
        <f>IF(ISNUMBER(SEARCH("*female*",FD84)),"female",IF(ISNUMBER(SEARCH("*male*",FD84)),"male",""))</f>
        <v/>
      </c>
      <c r="EZ84" s="108" t="str">
        <f>IF(FD84="","",IF(ISERROR(MID(FD84,FIND("male,",FD84)+6,(FIND(")",FD84)-(FIND("male,",FD84)+6))))=TRUE,"missing/error",MID(FD84,FIND("male,",FD84)+6,(FIND(")",FD84)-(FIND("male,",FD84)+6)))))</f>
        <v/>
      </c>
      <c r="FA84" s="109" t="str">
        <f>IF(EW84="","",(MID(EW84,(SEARCH("^^",SUBSTITUTE(EW84," ","^^",LEN(EW84)-LEN(SUBSTITUTE(EW84," ","")))))+1,99)&amp;"_"&amp;LEFT(EW84,FIND(" ",EW84)-1)&amp;"_"&amp;EX84))</f>
        <v/>
      </c>
      <c r="FC84" s="101"/>
      <c r="FD84" s="101"/>
      <c r="FE84" s="102" t="str">
        <f>IF(FI84="","",FE$3)</f>
        <v/>
      </c>
      <c r="FF84" s="103" t="str">
        <f>IF(FI84="","",FE$1)</f>
        <v/>
      </c>
      <c r="FG84" s="104" t="str">
        <f>IF(FI84="","",FE$2)</f>
        <v/>
      </c>
      <c r="FH84" s="104" t="str">
        <f>IF(FI84="","",FE$3)</f>
        <v/>
      </c>
      <c r="FI84" s="105" t="str">
        <f>IF(FP84="","",IF(ISNUMBER(SEARCH(":",FP84)),MID(FP84,FIND(":",FP84)+2,FIND("(",FP84)-FIND(":",FP84)-3),LEFT(FP84,FIND("(",FP84)-2)))</f>
        <v/>
      </c>
      <c r="FJ84" s="106" t="str">
        <f>IF(FP84="","",MID(FP84,FIND("(",FP84)+1,4))</f>
        <v/>
      </c>
      <c r="FK84" s="107" t="str">
        <f>IF(ISNUMBER(SEARCH("*female*",FP84)),"female",IF(ISNUMBER(SEARCH("*male*",FP84)),"male",""))</f>
        <v/>
      </c>
      <c r="FL84" s="108" t="str">
        <f>IF(FP84="","",IF(ISERROR(MID(FP84,FIND("male,",FP84)+6,(FIND(")",FP84)-(FIND("male,",FP84)+6))))=TRUE,"missing/error",MID(FP84,FIND("male,",FP84)+6,(FIND(")",FP84)-(FIND("male,",FP84)+6)))))</f>
        <v/>
      </c>
      <c r="FM84" s="109" t="str">
        <f>IF(FI84="","",(MID(FI84,(SEARCH("^^",SUBSTITUTE(FI84," ","^^",LEN(FI84)-LEN(SUBSTITUTE(FI84," ","")))))+1,99)&amp;"_"&amp;LEFT(FI84,FIND(" ",FI84)-1)&amp;"_"&amp;FJ84))</f>
        <v/>
      </c>
      <c r="FO84" s="101"/>
      <c r="FP84" s="101"/>
      <c r="FQ84" s="102" t="str">
        <f>IF(FU84="","",#REF!)</f>
        <v/>
      </c>
      <c r="FR84" s="103" t="str">
        <f>IF(FU84="","",FQ$1)</f>
        <v/>
      </c>
      <c r="FS84" s="104" t="str">
        <f>IF(FU84="","",FQ$2)</f>
        <v/>
      </c>
      <c r="FT84" s="104" t="str">
        <f>IF(FU84="","",FQ$3)</f>
        <v/>
      </c>
      <c r="FU84" s="105" t="str">
        <f>IF(GB84="","",IF(ISNUMBER(SEARCH(":",GB84)),MID(GB84,FIND(":",GB84)+2,FIND("(",GB84)-FIND(":",GB84)-3),LEFT(GB84,FIND("(",GB84)-2)))</f>
        <v/>
      </c>
      <c r="FV84" s="106" t="str">
        <f>IF(GB84="","",MID(GB84,FIND("(",GB84)+1,4))</f>
        <v/>
      </c>
      <c r="FW84" s="107" t="str">
        <f>IF(ISNUMBER(SEARCH("*female*",GB84)),"female",IF(ISNUMBER(SEARCH("*male*",GB84)),"male",""))</f>
        <v/>
      </c>
      <c r="FX84" s="108" t="str">
        <f>IF(GB84="","",IF(ISERROR(MID(GB84,FIND("male,",GB84)+6,(FIND(")",GB84)-(FIND("male,",GB84)+6))))=TRUE,"missing/error",MID(GB84,FIND("male,",GB84)+6,(FIND(")",GB84)-(FIND("male,",GB84)+6)))))</f>
        <v/>
      </c>
      <c r="FY84" s="109" t="str">
        <f>IF(FU84="","",(MID(FU84,(SEARCH("^^",SUBSTITUTE(FU84," ","^^",LEN(FU84)-LEN(SUBSTITUTE(FU84," ","")))))+1,99)&amp;"_"&amp;LEFT(FU84,FIND(" ",FU84)-1)&amp;"_"&amp;FV84))</f>
        <v/>
      </c>
      <c r="GA84" s="101"/>
      <c r="GB84" s="101"/>
      <c r="GC84" s="102" t="str">
        <f>IF(GG84="","",GC$3)</f>
        <v/>
      </c>
      <c r="GD84" s="103" t="str">
        <f>IF(GG84="","",GC$1)</f>
        <v/>
      </c>
      <c r="GE84" s="104" t="str">
        <f>IF(GG84="","",GC$2)</f>
        <v/>
      </c>
      <c r="GF84" s="104" t="str">
        <f>IF(GG84="","",GC$3)</f>
        <v/>
      </c>
      <c r="GG84" s="105" t="str">
        <f>IF(GN84="","",IF(ISNUMBER(SEARCH(":",GN84)),MID(GN84,FIND(":",GN84)+2,FIND("(",GN84)-FIND(":",GN84)-3),LEFT(GN84,FIND("(",GN84)-2)))</f>
        <v/>
      </c>
      <c r="GH84" s="106" t="str">
        <f>IF(GN84="","",MID(GN84,FIND("(",GN84)+1,4))</f>
        <v/>
      </c>
      <c r="GI84" s="107" t="str">
        <f>IF(ISNUMBER(SEARCH("*female*",GN84)),"female",IF(ISNUMBER(SEARCH("*male*",GN84)),"male",""))</f>
        <v/>
      </c>
      <c r="GJ84" s="108" t="str">
        <f>IF(GN84="","",IF(ISERROR(MID(GN84,FIND("male,",GN84)+6,(FIND(")",GN84)-(FIND("male,",GN84)+6))))=TRUE,"missing/error",MID(GN84,FIND("male,",GN84)+6,(FIND(")",GN84)-(FIND("male,",GN84)+6)))))</f>
        <v/>
      </c>
      <c r="GK84" s="109" t="str">
        <f>IF(GG84="","",(MID(GG84,(SEARCH("^^",SUBSTITUTE(GG84," ","^^",LEN(GG84)-LEN(SUBSTITUTE(GG84," ","")))))+1,99)&amp;"_"&amp;LEFT(GG84,FIND(" ",GG84)-1)&amp;"_"&amp;GH84))</f>
        <v/>
      </c>
      <c r="GM84" s="101"/>
      <c r="GN84" s="101"/>
      <c r="GO84" s="102" t="str">
        <f>IF(GS84="","",GO$3)</f>
        <v/>
      </c>
      <c r="GP84" s="103" t="str">
        <f>IF(GS84="","",GO$1)</f>
        <v/>
      </c>
      <c r="GQ84" s="104" t="str">
        <f>IF(GS84="","",GO$2)</f>
        <v/>
      </c>
      <c r="GR84" s="104" t="str">
        <f>IF(GS84="","",GO$3)</f>
        <v/>
      </c>
      <c r="GS84" s="105" t="str">
        <f>IF(GZ84="","",IF(ISNUMBER(SEARCH(":",GZ84)),MID(GZ84,FIND(":",GZ84)+2,FIND("(",GZ84)-FIND(":",GZ84)-3),LEFT(GZ84,FIND("(",GZ84)-2)))</f>
        <v/>
      </c>
      <c r="GT84" s="106" t="str">
        <f>IF(GZ84="","",MID(GZ84,FIND("(",GZ84)+1,4))</f>
        <v/>
      </c>
      <c r="GU84" s="107" t="str">
        <f>IF(ISNUMBER(SEARCH("*female*",GZ84)),"female",IF(ISNUMBER(SEARCH("*male*",GZ84)),"male",""))</f>
        <v/>
      </c>
      <c r="GV84" s="108" t="str">
        <f>IF(GZ84="","",IF(ISERROR(MID(GZ84,FIND("male,",GZ84)+6,(FIND(")",GZ84)-(FIND("male,",GZ84)+6))))=TRUE,"missing/error",MID(GZ84,FIND("male,",GZ84)+6,(FIND(")",GZ84)-(FIND("male,",GZ84)+6)))))</f>
        <v/>
      </c>
      <c r="GW84" s="109" t="str">
        <f>IF(GS84="","",(MID(GS84,(SEARCH("^^",SUBSTITUTE(GS84," ","^^",LEN(GS84)-LEN(SUBSTITUTE(GS84," ","")))))+1,99)&amp;"_"&amp;LEFT(GS84,FIND(" ",GS84)-1)&amp;"_"&amp;GT84))</f>
        <v/>
      </c>
      <c r="GY84" s="101"/>
      <c r="GZ84" s="101"/>
      <c r="HA84" s="102" t="str">
        <f>IF(HE84="","",HA$3)</f>
        <v/>
      </c>
      <c r="HB84" s="103" t="str">
        <f>IF(HE84="","",HA$1)</f>
        <v/>
      </c>
      <c r="HC84" s="104" t="str">
        <f>IF(HE84="","",HA$2)</f>
        <v/>
      </c>
      <c r="HD84" s="104" t="str">
        <f>IF(HE84="","",HA$3)</f>
        <v/>
      </c>
      <c r="HE84" s="105" t="str">
        <f>IF(HL84="","",IF(ISNUMBER(SEARCH(":",HL84)),MID(HL84,FIND(":",HL84)+2,FIND("(",HL84)-FIND(":",HL84)-3),LEFT(HL84,FIND("(",HL84)-2)))</f>
        <v/>
      </c>
      <c r="HF84" s="106" t="str">
        <f>IF(HL84="","",MID(HL84,FIND("(",HL84)+1,4))</f>
        <v/>
      </c>
      <c r="HG84" s="107" t="str">
        <f>IF(ISNUMBER(SEARCH("*female*",HL84)),"female",IF(ISNUMBER(SEARCH("*male*",HL84)),"male",""))</f>
        <v/>
      </c>
      <c r="HH84" s="108" t="str">
        <f>IF(HL84="","",IF(ISERROR(MID(HL84,FIND("male,",HL84)+6,(FIND(")",HL84)-(FIND("male,",HL84)+6))))=TRUE,"missing/error",MID(HL84,FIND("male,",HL84)+6,(FIND(")",HL84)-(FIND("male,",HL84)+6)))))</f>
        <v/>
      </c>
      <c r="HI84" s="109" t="str">
        <f>IF(HE84="","",(MID(HE84,(SEARCH("^^",SUBSTITUTE(HE84," ","^^",LEN(HE84)-LEN(SUBSTITUTE(HE84," ","")))))+1,99)&amp;"_"&amp;LEFT(HE84,FIND(" ",HE84)-1)&amp;"_"&amp;HF84))</f>
        <v/>
      </c>
      <c r="HK84" s="101"/>
      <c r="HL84" s="101"/>
      <c r="HM84" s="102" t="str">
        <f>IF(HQ84="","",HM$3)</f>
        <v/>
      </c>
      <c r="HN84" s="103" t="str">
        <f>IF(HQ84="","",HM$1)</f>
        <v/>
      </c>
      <c r="HO84" s="104" t="str">
        <f>IF(HQ84="","",HM$2)</f>
        <v/>
      </c>
      <c r="HP84" s="104" t="str">
        <f>IF(HQ84="","",HM$3)</f>
        <v/>
      </c>
      <c r="HQ84" s="105" t="str">
        <f>IF(HX84="","",IF(ISNUMBER(SEARCH(":",HX84)),MID(HX84,FIND(":",HX84)+2,FIND("(",HX84)-FIND(":",HX84)-3),LEFT(HX84,FIND("(",HX84)-2)))</f>
        <v/>
      </c>
      <c r="HR84" s="106" t="str">
        <f>IF(HX84="","",MID(HX84,FIND("(",HX84)+1,4))</f>
        <v/>
      </c>
      <c r="HS84" s="107" t="str">
        <f>IF(ISNUMBER(SEARCH("*female*",HX84)),"female",IF(ISNUMBER(SEARCH("*male*",HX84)),"male",""))</f>
        <v/>
      </c>
      <c r="HT84" s="108" t="str">
        <f>IF(HX84="","",IF(ISERROR(MID(HX84,FIND("male,",HX84)+6,(FIND(")",HX84)-(FIND("male,",HX84)+6))))=TRUE,"missing/error",MID(HX84,FIND("male,",HX84)+6,(FIND(")",HX84)-(FIND("male,",HX84)+6)))))</f>
        <v/>
      </c>
      <c r="HU84" s="109" t="str">
        <f>IF(HQ84="","",(MID(HQ84,(SEARCH("^^",SUBSTITUTE(HQ84," ","^^",LEN(HQ84)-LEN(SUBSTITUTE(HQ84," ","")))))+1,99)&amp;"_"&amp;LEFT(HQ84,FIND(" ",HQ84)-1)&amp;"_"&amp;HR84))</f>
        <v/>
      </c>
      <c r="HW84" s="101"/>
      <c r="HX84" s="101"/>
      <c r="HY84" s="102" t="str">
        <f>IF(IC84="","",HY$3)</f>
        <v/>
      </c>
      <c r="HZ84" s="103" t="str">
        <f>IF(IC84="","",HY$1)</f>
        <v/>
      </c>
      <c r="IA84" s="104" t="str">
        <f>IF(IC84="","",HY$2)</f>
        <v/>
      </c>
      <c r="IB84" s="104" t="str">
        <f>IF(IC84="","",HY$3)</f>
        <v/>
      </c>
      <c r="IC84" s="105" t="str">
        <f>IF(IJ84="","",IF(ISNUMBER(SEARCH(":",IJ84)),MID(IJ84,FIND(":",IJ84)+2,FIND("(",IJ84)-FIND(":",IJ84)-3),LEFT(IJ84,FIND("(",IJ84)-2)))</f>
        <v/>
      </c>
      <c r="ID84" s="106" t="str">
        <f>IF(IJ84="","",MID(IJ84,FIND("(",IJ84)+1,4))</f>
        <v/>
      </c>
      <c r="IE84" s="107" t="str">
        <f>IF(ISNUMBER(SEARCH("*female*",IJ84)),"female",IF(ISNUMBER(SEARCH("*male*",IJ84)),"male",""))</f>
        <v/>
      </c>
      <c r="IF84" s="108" t="str">
        <f>IF(IJ84="","",IF(ISERROR(MID(IJ84,FIND("male,",IJ84)+6,(FIND(")",IJ84)-(FIND("male,",IJ84)+6))))=TRUE,"missing/error",MID(IJ84,FIND("male,",IJ84)+6,(FIND(")",IJ84)-(FIND("male,",IJ84)+6)))))</f>
        <v/>
      </c>
      <c r="IG84" s="109" t="str">
        <f>IF(IC84="","",(MID(IC84,(SEARCH("^^",SUBSTITUTE(IC84," ","^^",LEN(IC84)-LEN(SUBSTITUTE(IC84," ","")))))+1,99)&amp;"_"&amp;LEFT(IC84,FIND(" ",IC84)-1)&amp;"_"&amp;ID84))</f>
        <v/>
      </c>
      <c r="II84" s="101"/>
      <c r="IJ84" s="101"/>
      <c r="IK84" s="102" t="str">
        <f>IF(IO84="","",IK$3)</f>
        <v/>
      </c>
      <c r="IL84" s="103" t="str">
        <f>IF(IO84="","",IK$1)</f>
        <v/>
      </c>
      <c r="IM84" s="104" t="str">
        <f>IF(IO84="","",IK$2)</f>
        <v/>
      </c>
      <c r="IN84" s="104" t="str">
        <f>IF(IO84="","",IK$3)</f>
        <v/>
      </c>
      <c r="IO84" s="105" t="str">
        <f>IF(IV84="","",IF(ISNUMBER(SEARCH(":",IV84)),MID(IV84,FIND(":",IV84)+2,FIND("(",IV84)-FIND(":",IV84)-3),LEFT(IV84,FIND("(",IV84)-2)))</f>
        <v/>
      </c>
      <c r="IP84" s="106" t="str">
        <f>IF(IV84="","",MID(IV84,FIND("(",IV84)+1,4))</f>
        <v/>
      </c>
      <c r="IQ84" s="107" t="str">
        <f>IF(ISNUMBER(SEARCH("*female*",IV84)),"female",IF(ISNUMBER(SEARCH("*male*",IV84)),"male",""))</f>
        <v/>
      </c>
      <c r="IR84" s="108" t="str">
        <f>IF(IV84="","",IF(ISERROR(MID(IV84,FIND("male,",IV84)+6,(FIND(")",IV84)-(FIND("male,",IV84)+6))))=TRUE,"missing/error",MID(IV84,FIND("male,",IV84)+6,(FIND(")",IV84)-(FIND("male,",IV84)+6)))))</f>
        <v/>
      </c>
      <c r="IS84" s="109" t="str">
        <f>IF(IO84="","",(MID(IO84,(SEARCH("^^",SUBSTITUTE(IO84," ","^^",LEN(IO84)-LEN(SUBSTITUTE(IO84," ","")))))+1,99)&amp;"_"&amp;LEFT(IO84,FIND(" ",IO84)-1)&amp;"_"&amp;IP84))</f>
        <v/>
      </c>
      <c r="IU84" s="101"/>
      <c r="IV84" s="101"/>
      <c r="IW84" s="102" t="str">
        <f>IF(JA84="","",IW$3)</f>
        <v/>
      </c>
      <c r="IX84" s="103" t="str">
        <f>IF(JA84="","",IW$1)</f>
        <v/>
      </c>
      <c r="IY84" s="104" t="str">
        <f>IF(JA84="","",IW$2)</f>
        <v/>
      </c>
      <c r="IZ84" s="104" t="str">
        <f>IF(JA84="","",IW$3)</f>
        <v/>
      </c>
      <c r="JA84" s="105" t="str">
        <f>IF(JH84="","",IF(ISNUMBER(SEARCH(":",JH84)),MID(JH84,FIND(":",JH84)+2,FIND("(",JH84)-FIND(":",JH84)-3),LEFT(JH84,FIND("(",JH84)-2)))</f>
        <v/>
      </c>
      <c r="JB84" s="106" t="str">
        <f>IF(JH84="","",MID(JH84,FIND("(",JH84)+1,4))</f>
        <v/>
      </c>
      <c r="JC84" s="107" t="str">
        <f>IF(ISNUMBER(SEARCH("*female*",JH84)),"female",IF(ISNUMBER(SEARCH("*male*",JH84)),"male",""))</f>
        <v/>
      </c>
      <c r="JD84" s="108" t="str">
        <f>IF(JH84="","",IF(ISERROR(MID(JH84,FIND("male,",JH84)+6,(FIND(")",JH84)-(FIND("male,",JH84)+6))))=TRUE,"missing/error",MID(JH84,FIND("male,",JH84)+6,(FIND(")",JH84)-(FIND("male,",JH84)+6)))))</f>
        <v/>
      </c>
      <c r="JE84" s="109" t="str">
        <f>IF(JA84="","",(MID(JA84,(SEARCH("^^",SUBSTITUTE(JA84," ","^^",LEN(JA84)-LEN(SUBSTITUTE(JA84," ","")))))+1,99)&amp;"_"&amp;LEFT(JA84,FIND(" ",JA84)-1)&amp;"_"&amp;JB84))</f>
        <v/>
      </c>
      <c r="JG84" s="101"/>
      <c r="JH84" s="101"/>
      <c r="JI84" s="102" t="str">
        <f>IF(JM84="","",JI$3)</f>
        <v/>
      </c>
      <c r="JJ84" s="103" t="str">
        <f>IF(JM84="","",JI$1)</f>
        <v/>
      </c>
      <c r="JK84" s="104" t="str">
        <f>IF(JM84="","",JI$2)</f>
        <v/>
      </c>
      <c r="JL84" s="104" t="str">
        <f>IF(JM84="","",JI$3)</f>
        <v/>
      </c>
      <c r="JM84" s="105" t="str">
        <f>IF(JT84="","",IF(ISNUMBER(SEARCH(":",JT84)),MID(JT84,FIND(":",JT84)+2,FIND("(",JT84)-FIND(":",JT84)-3),LEFT(JT84,FIND("(",JT84)-2)))</f>
        <v/>
      </c>
      <c r="JN84" s="106" t="str">
        <f>IF(JT84="","",MID(JT84,FIND("(",JT84)+1,4))</f>
        <v/>
      </c>
      <c r="JO84" s="107" t="str">
        <f>IF(ISNUMBER(SEARCH("*female*",JT84)),"female",IF(ISNUMBER(SEARCH("*male*",JT84)),"male",""))</f>
        <v/>
      </c>
      <c r="JP84" s="108" t="str">
        <f>IF(JT84="","",IF(ISERROR(MID(JT84,FIND("male,",JT84)+6,(FIND(")",JT84)-(FIND("male,",JT84)+6))))=TRUE,"missing/error",MID(JT84,FIND("male,",JT84)+6,(FIND(")",JT84)-(FIND("male,",JT84)+6)))))</f>
        <v/>
      </c>
      <c r="JQ84" s="109" t="str">
        <f>IF(JM84="","",(MID(JM84,(SEARCH("^^",SUBSTITUTE(JM84," ","^^",LEN(JM84)-LEN(SUBSTITUTE(JM84," ","")))))+1,99)&amp;"_"&amp;LEFT(JM84,FIND(" ",JM84)-1)&amp;"_"&amp;JN84))</f>
        <v/>
      </c>
      <c r="JS84" s="101"/>
      <c r="JT84" s="101"/>
      <c r="JU84" s="102" t="str">
        <f>IF(JY84="","",JU$3)</f>
        <v/>
      </c>
      <c r="JV84" s="103" t="str">
        <f>IF(JY84="","",JU$1)</f>
        <v/>
      </c>
      <c r="JW84" s="104" t="str">
        <f>IF(JY84="","",JU$2)</f>
        <v/>
      </c>
      <c r="JX84" s="104" t="str">
        <f>IF(JY84="","",JU$3)</f>
        <v/>
      </c>
      <c r="JY84" s="105" t="str">
        <f>IF(KF84="","",IF(ISNUMBER(SEARCH(":",KF84)),MID(KF84,FIND(":",KF84)+2,FIND("(",KF84)-FIND(":",KF84)-3),LEFT(KF84,FIND("(",KF84)-2)))</f>
        <v/>
      </c>
      <c r="JZ84" s="106" t="str">
        <f>IF(KF84="","",MID(KF84,FIND("(",KF84)+1,4))</f>
        <v/>
      </c>
      <c r="KA84" s="107" t="str">
        <f>IF(ISNUMBER(SEARCH("*female*",KF84)),"female",IF(ISNUMBER(SEARCH("*male*",KF84)),"male",""))</f>
        <v/>
      </c>
      <c r="KB84" s="108" t="str">
        <f>IF(KF84="","",IF(ISERROR(MID(KF84,FIND("male,",KF84)+6,(FIND(")",KF84)-(FIND("male,",KF84)+6))))=TRUE,"missing/error",MID(KF84,FIND("male,",KF84)+6,(FIND(")",KF84)-(FIND("male,",KF84)+6)))))</f>
        <v/>
      </c>
      <c r="KC84" s="109" t="str">
        <f>IF(JY84="","",(MID(JY84,(SEARCH("^^",SUBSTITUTE(JY84," ","^^",LEN(JY84)-LEN(SUBSTITUTE(JY84," ","")))))+1,99)&amp;"_"&amp;LEFT(JY84,FIND(" ",JY84)-1)&amp;"_"&amp;JZ84))</f>
        <v/>
      </c>
      <c r="KE84" s="101"/>
      <c r="KF84" s="101"/>
    </row>
    <row r="85" spans="1:292" ht="13.5" customHeight="1">
      <c r="A85" s="20"/>
      <c r="B85" s="101" t="s">
        <v>711</v>
      </c>
      <c r="C85" s="101" t="s">
        <v>712</v>
      </c>
      <c r="E85" s="102">
        <v>33239</v>
      </c>
      <c r="F85" s="103" t="s">
        <v>421</v>
      </c>
      <c r="G85" s="104">
        <v>32819</v>
      </c>
      <c r="H85" s="104">
        <v>34568</v>
      </c>
      <c r="I85" s="105" t="s">
        <v>713</v>
      </c>
      <c r="J85" s="106">
        <v>1937</v>
      </c>
      <c r="K85" s="107" t="s">
        <v>457</v>
      </c>
      <c r="L85" s="108" t="s">
        <v>299</v>
      </c>
      <c r="M85" s="109" t="s">
        <v>714</v>
      </c>
      <c r="O85" s="101"/>
      <c r="P85" s="101"/>
      <c r="Q85" s="102" t="s">
        <v>292</v>
      </c>
      <c r="R85" s="103" t="s">
        <v>292</v>
      </c>
      <c r="S85" s="104"/>
      <c r="T85" s="104" t="s">
        <v>292</v>
      </c>
      <c r="U85" s="105"/>
      <c r="V85" s="106"/>
      <c r="W85" s="107"/>
      <c r="X85" s="108"/>
      <c r="Y85" s="109" t="s">
        <v>292</v>
      </c>
      <c r="AA85" s="101"/>
      <c r="AB85" s="101"/>
      <c r="AC85" s="102" t="s">
        <v>292</v>
      </c>
      <c r="AD85" s="103" t="s">
        <v>292</v>
      </c>
      <c r="AE85" s="104"/>
      <c r="AF85" s="104" t="s">
        <v>292</v>
      </c>
      <c r="AG85" s="105"/>
      <c r="AH85" s="106"/>
      <c r="AI85" s="107"/>
      <c r="AJ85" s="108"/>
      <c r="AK85" s="109" t="s">
        <v>292</v>
      </c>
      <c r="AM85" s="101"/>
      <c r="AN85" s="101"/>
      <c r="AO85" s="102" t="s">
        <v>292</v>
      </c>
      <c r="AP85" s="103" t="s">
        <v>292</v>
      </c>
      <c r="AQ85" s="104"/>
      <c r="AR85" s="104" t="s">
        <v>292</v>
      </c>
      <c r="AS85" s="105"/>
      <c r="AT85" s="106"/>
      <c r="AU85" s="107"/>
      <c r="AV85" s="108"/>
      <c r="AW85" s="109" t="s">
        <v>292</v>
      </c>
      <c r="AY85" s="101"/>
      <c r="AZ85" s="101"/>
      <c r="BA85" s="102" t="s">
        <v>292</v>
      </c>
      <c r="BB85" s="103" t="s">
        <v>292</v>
      </c>
      <c r="BC85" s="104"/>
      <c r="BD85" s="104" t="s">
        <v>292</v>
      </c>
      <c r="BE85" s="105"/>
      <c r="BF85" s="106"/>
      <c r="BG85" s="107"/>
      <c r="BH85" s="108"/>
      <c r="BI85" s="109" t="s">
        <v>292</v>
      </c>
      <c r="BK85" s="101"/>
      <c r="BL85" s="101"/>
      <c r="BM85" s="102" t="s">
        <v>292</v>
      </c>
      <c r="BN85" s="103" t="s">
        <v>292</v>
      </c>
      <c r="BO85" s="104"/>
      <c r="BP85" s="104" t="s">
        <v>292</v>
      </c>
      <c r="BQ85" s="105"/>
      <c r="BR85" s="106"/>
      <c r="BS85" s="107"/>
      <c r="BT85" s="108"/>
      <c r="BU85" s="109" t="s">
        <v>292</v>
      </c>
      <c r="BW85" s="101"/>
      <c r="BX85" s="101"/>
      <c r="BY85" s="102" t="s">
        <v>292</v>
      </c>
      <c r="BZ85" s="103" t="s">
        <v>292</v>
      </c>
      <c r="CA85" s="104"/>
      <c r="CB85" s="104" t="s">
        <v>292</v>
      </c>
      <c r="CC85" s="105"/>
      <c r="CD85" s="106"/>
      <c r="CE85" s="107"/>
      <c r="CF85" s="108"/>
      <c r="CG85" s="109" t="s">
        <v>292</v>
      </c>
      <c r="CI85" s="101"/>
      <c r="CJ85" s="101"/>
      <c r="CK85" s="102" t="s">
        <v>292</v>
      </c>
      <c r="CL85" s="103" t="s">
        <v>292</v>
      </c>
      <c r="CM85" s="104" t="s">
        <v>292</v>
      </c>
      <c r="CN85" s="104" t="s">
        <v>292</v>
      </c>
      <c r="CO85" s="105" t="s">
        <v>292</v>
      </c>
      <c r="CP85" s="106" t="s">
        <v>292</v>
      </c>
      <c r="CQ85" s="107" t="s">
        <v>292</v>
      </c>
      <c r="CR85" s="108" t="s">
        <v>292</v>
      </c>
      <c r="CS85" s="109" t="s">
        <v>292</v>
      </c>
      <c r="CT85" s="2" t="s">
        <v>292</v>
      </c>
      <c r="CU85" s="101"/>
      <c r="CV85" s="101"/>
      <c r="CW85" s="102" t="s">
        <v>292</v>
      </c>
      <c r="CX85" s="103" t="s">
        <v>292</v>
      </c>
      <c r="CY85" s="104" t="s">
        <v>292</v>
      </c>
      <c r="CZ85" s="104" t="s">
        <v>292</v>
      </c>
      <c r="DA85" s="105" t="s">
        <v>292</v>
      </c>
      <c r="DB85" s="106" t="s">
        <v>292</v>
      </c>
      <c r="DC85" s="107" t="s">
        <v>292</v>
      </c>
      <c r="DD85" s="108" t="s">
        <v>292</v>
      </c>
      <c r="DE85" s="109" t="s">
        <v>292</v>
      </c>
      <c r="DF85" s="2" t="s">
        <v>292</v>
      </c>
      <c r="DG85" s="101"/>
      <c r="DH85" s="101"/>
      <c r="DI85" s="102" t="str">
        <f>IF(DM85="","",DI$3)</f>
        <v/>
      </c>
      <c r="DJ85" s="103" t="str">
        <f>IF(DM85="","",DI$1)</f>
        <v/>
      </c>
      <c r="DK85" s="104" t="str">
        <f>IF(DM85="","",DI$2)</f>
        <v/>
      </c>
      <c r="DL85" s="104" t="str">
        <f>IF(DM85="","",DI$3)</f>
        <v/>
      </c>
      <c r="DM85" s="105" t="str">
        <f>IF(DT85="","",IF(ISNUMBER(SEARCH(":",DT85)),MID(DT85,FIND(":",DT85)+2,FIND("(",DT85)-FIND(":",DT85)-3),LEFT(DT85,FIND("(",DT85)-2)))</f>
        <v/>
      </c>
      <c r="DN85" s="106" t="str">
        <f>IF(DT85="","",MID(DT85,FIND("(",DT85)+1,4))</f>
        <v/>
      </c>
      <c r="DO85" s="107" t="str">
        <f>IF(ISNUMBER(SEARCH("*female*",DT85)),"female",IF(ISNUMBER(SEARCH("*male*",DT85)),"male",""))</f>
        <v/>
      </c>
      <c r="DP85" s="108" t="str">
        <f>IF(DT85="","",IF(ISERROR(MID(DT85,FIND("male,",DT85)+6,(FIND(")",DT85)-(FIND("male,",DT85)+6))))=TRUE,"missing/error",MID(DT85,FIND("male,",DT85)+6,(FIND(")",DT85)-(FIND("male,",DT85)+6)))))</f>
        <v/>
      </c>
      <c r="DQ85" s="109" t="str">
        <f>IF(DM85="","",(MID(DM85,(SEARCH("^^",SUBSTITUTE(DM85," ","^^",LEN(DM85)-LEN(SUBSTITUTE(DM85," ","")))))+1,99)&amp;"_"&amp;LEFT(DM85,FIND(" ",DM85)-1)&amp;"_"&amp;DN85))</f>
        <v/>
      </c>
      <c r="DS85" s="101"/>
      <c r="DT85" s="101"/>
      <c r="DU85" s="102" t="str">
        <f>IF(DY85="","",DU$3)</f>
        <v/>
      </c>
      <c r="DV85" s="103" t="str">
        <f>IF(DY85="","",DU$1)</f>
        <v/>
      </c>
      <c r="DW85" s="104" t="str">
        <f>IF(DY85="","",DU$2)</f>
        <v/>
      </c>
      <c r="DX85" s="104" t="str">
        <f>IF(DY85="","",DU$3)</f>
        <v/>
      </c>
      <c r="DY85" s="105" t="str">
        <f>IF(EF85="","",IF(ISNUMBER(SEARCH(":",EF85)),MID(EF85,FIND(":",EF85)+2,FIND("(",EF85)-FIND(":",EF85)-3),LEFT(EF85,FIND("(",EF85)-2)))</f>
        <v/>
      </c>
      <c r="DZ85" s="106" t="str">
        <f>IF(EF85="","",MID(EF85,FIND("(",EF85)+1,4))</f>
        <v/>
      </c>
      <c r="EA85" s="107" t="str">
        <f>IF(ISNUMBER(SEARCH("*female*",EF85)),"female",IF(ISNUMBER(SEARCH("*male*",EF85)),"male",""))</f>
        <v/>
      </c>
      <c r="EB85" s="108" t="str">
        <f>IF(EF85="","",IF(ISERROR(MID(EF85,FIND("male,",EF85)+6,(FIND(")",EF85)-(FIND("male,",EF85)+6))))=TRUE,"missing/error",MID(EF85,FIND("male,",EF85)+6,(FIND(")",EF85)-(FIND("male,",EF85)+6)))))</f>
        <v/>
      </c>
      <c r="EC85" s="109" t="str">
        <f>IF(DY85="","",(MID(DY85,(SEARCH("^^",SUBSTITUTE(DY85," ","^^",LEN(DY85)-LEN(SUBSTITUTE(DY85," ","")))))+1,99)&amp;"_"&amp;LEFT(DY85,FIND(" ",DY85)-1)&amp;"_"&amp;DZ85))</f>
        <v/>
      </c>
      <c r="EE85" s="101"/>
      <c r="EF85" s="101"/>
      <c r="EG85" s="102" t="str">
        <f>IF(EK85="","",EG$3)</f>
        <v/>
      </c>
      <c r="EH85" s="103" t="str">
        <f>IF(EK85="","",EG$1)</f>
        <v/>
      </c>
      <c r="EI85" s="104" t="str">
        <f>IF(EK85="","",EG$2)</f>
        <v/>
      </c>
      <c r="EJ85" s="104" t="str">
        <f>IF(EK85="","",EG$3)</f>
        <v/>
      </c>
      <c r="EK85" s="105" t="str">
        <f>IF(ER85="","",IF(ISNUMBER(SEARCH(":",ER85)),MID(ER85,FIND(":",ER85)+2,FIND("(",ER85)-FIND(":",ER85)-3),LEFT(ER85,FIND("(",ER85)-2)))</f>
        <v/>
      </c>
      <c r="EL85" s="106" t="str">
        <f>IF(ER85="","",MID(ER85,FIND("(",ER85)+1,4))</f>
        <v/>
      </c>
      <c r="EM85" s="107" t="str">
        <f>IF(ISNUMBER(SEARCH("*female*",ER85)),"female",IF(ISNUMBER(SEARCH("*male*",ER85)),"male",""))</f>
        <v/>
      </c>
      <c r="EN85" s="108" t="str">
        <f>IF(ER85="","",IF(ISERROR(MID(ER85,FIND("male,",ER85)+6,(FIND(")",ER85)-(FIND("male,",ER85)+6))))=TRUE,"missing/error",MID(ER85,FIND("male,",ER85)+6,(FIND(")",ER85)-(FIND("male,",ER85)+6)))))</f>
        <v/>
      </c>
      <c r="EO85" s="109" t="str">
        <f>IF(EK85="","",(MID(EK85,(SEARCH("^^",SUBSTITUTE(EK85," ","^^",LEN(EK85)-LEN(SUBSTITUTE(EK85," ","")))))+1,99)&amp;"_"&amp;LEFT(EK85,FIND(" ",EK85)-1)&amp;"_"&amp;EL85))</f>
        <v/>
      </c>
      <c r="EQ85" s="101"/>
      <c r="ER85" s="101"/>
      <c r="ES85" s="102" t="str">
        <f>IF(EW85="","",ES$3)</f>
        <v/>
      </c>
      <c r="ET85" s="103" t="str">
        <f>IF(EW85="","",ES$1)</f>
        <v/>
      </c>
      <c r="EU85" s="104" t="str">
        <f>IF(EW85="","",ES$2)</f>
        <v/>
      </c>
      <c r="EV85" s="104" t="str">
        <f>IF(EW85="","",ES$3)</f>
        <v/>
      </c>
      <c r="EW85" s="105" t="str">
        <f>IF(FD85="","",IF(ISNUMBER(SEARCH(":",FD85)),MID(FD85,FIND(":",FD85)+2,FIND("(",FD85)-FIND(":",FD85)-3),LEFT(FD85,FIND("(",FD85)-2)))</f>
        <v/>
      </c>
      <c r="EX85" s="106" t="str">
        <f>IF(FD85="","",MID(FD85,FIND("(",FD85)+1,4))</f>
        <v/>
      </c>
      <c r="EY85" s="107" t="str">
        <f>IF(ISNUMBER(SEARCH("*female*",FD85)),"female",IF(ISNUMBER(SEARCH("*male*",FD85)),"male",""))</f>
        <v/>
      </c>
      <c r="EZ85" s="108" t="str">
        <f>IF(FD85="","",IF(ISERROR(MID(FD85,FIND("male,",FD85)+6,(FIND(")",FD85)-(FIND("male,",FD85)+6))))=TRUE,"missing/error",MID(FD85,FIND("male,",FD85)+6,(FIND(")",FD85)-(FIND("male,",FD85)+6)))))</f>
        <v/>
      </c>
      <c r="FA85" s="109" t="str">
        <f>IF(EW85="","",(MID(EW85,(SEARCH("^^",SUBSTITUTE(EW85," ","^^",LEN(EW85)-LEN(SUBSTITUTE(EW85," ","")))))+1,99)&amp;"_"&amp;LEFT(EW85,FIND(" ",EW85)-1)&amp;"_"&amp;EX85))</f>
        <v/>
      </c>
      <c r="FC85" s="101"/>
      <c r="FD85" s="101"/>
      <c r="FE85" s="102" t="str">
        <f>IF(FI85="","",FE$3)</f>
        <v/>
      </c>
      <c r="FF85" s="103" t="str">
        <f>IF(FI85="","",FE$1)</f>
        <v/>
      </c>
      <c r="FG85" s="104" t="str">
        <f>IF(FI85="","",FE$2)</f>
        <v/>
      </c>
      <c r="FH85" s="104" t="str">
        <f>IF(FI85="","",FE$3)</f>
        <v/>
      </c>
      <c r="FI85" s="105" t="str">
        <f>IF(FP85="","",IF(ISNUMBER(SEARCH(":",FP85)),MID(FP85,FIND(":",FP85)+2,FIND("(",FP85)-FIND(":",FP85)-3),LEFT(FP85,FIND("(",FP85)-2)))</f>
        <v/>
      </c>
      <c r="FJ85" s="106" t="str">
        <f>IF(FP85="","",MID(FP85,FIND("(",FP85)+1,4))</f>
        <v/>
      </c>
      <c r="FK85" s="107" t="str">
        <f>IF(ISNUMBER(SEARCH("*female*",FP85)),"female",IF(ISNUMBER(SEARCH("*male*",FP85)),"male",""))</f>
        <v/>
      </c>
      <c r="FL85" s="108" t="str">
        <f>IF(FP85="","",IF(ISERROR(MID(FP85,FIND("male,",FP85)+6,(FIND(")",FP85)-(FIND("male,",FP85)+6))))=TRUE,"missing/error",MID(FP85,FIND("male,",FP85)+6,(FIND(")",FP85)-(FIND("male,",FP85)+6)))))</f>
        <v/>
      </c>
      <c r="FM85" s="109" t="str">
        <f>IF(FI85="","",(MID(FI85,(SEARCH("^^",SUBSTITUTE(FI85," ","^^",LEN(FI85)-LEN(SUBSTITUTE(FI85," ","")))))+1,99)&amp;"_"&amp;LEFT(FI85,FIND(" ",FI85)-1)&amp;"_"&amp;FJ85))</f>
        <v/>
      </c>
      <c r="FO85" s="101"/>
      <c r="FP85" s="101"/>
      <c r="FQ85" s="102" t="str">
        <f>IF(FU85="","",#REF!)</f>
        <v/>
      </c>
      <c r="FR85" s="103" t="str">
        <f>IF(FU85="","",FQ$1)</f>
        <v/>
      </c>
      <c r="FS85" s="104" t="str">
        <f>IF(FU85="","",FQ$2)</f>
        <v/>
      </c>
      <c r="FT85" s="104" t="str">
        <f>IF(FU85="","",FQ$3)</f>
        <v/>
      </c>
      <c r="FU85" s="105" t="str">
        <f>IF(GB85="","",IF(ISNUMBER(SEARCH(":",GB85)),MID(GB85,FIND(":",GB85)+2,FIND("(",GB85)-FIND(":",GB85)-3),LEFT(GB85,FIND("(",GB85)-2)))</f>
        <v/>
      </c>
      <c r="FV85" s="106" t="str">
        <f>IF(GB85="","",MID(GB85,FIND("(",GB85)+1,4))</f>
        <v/>
      </c>
      <c r="FW85" s="107" t="str">
        <f>IF(ISNUMBER(SEARCH("*female*",GB85)),"female",IF(ISNUMBER(SEARCH("*male*",GB85)),"male",""))</f>
        <v/>
      </c>
      <c r="FX85" s="108" t="str">
        <f>IF(GB85="","",IF(ISERROR(MID(GB85,FIND("male,",GB85)+6,(FIND(")",GB85)-(FIND("male,",GB85)+6))))=TRUE,"missing/error",MID(GB85,FIND("male,",GB85)+6,(FIND(")",GB85)-(FIND("male,",GB85)+6)))))</f>
        <v/>
      </c>
      <c r="FY85" s="109" t="str">
        <f>IF(FU85="","",(MID(FU85,(SEARCH("^^",SUBSTITUTE(FU85," ","^^",LEN(FU85)-LEN(SUBSTITUTE(FU85," ","")))))+1,99)&amp;"_"&amp;LEFT(FU85,FIND(" ",FU85)-1)&amp;"_"&amp;FV85))</f>
        <v/>
      </c>
      <c r="GA85" s="101"/>
      <c r="GB85" s="101"/>
      <c r="GC85" s="102" t="str">
        <f>IF(GG85="","",GC$3)</f>
        <v/>
      </c>
      <c r="GD85" s="103" t="str">
        <f>IF(GG85="","",GC$1)</f>
        <v/>
      </c>
      <c r="GE85" s="104" t="str">
        <f>IF(GG85="","",GC$2)</f>
        <v/>
      </c>
      <c r="GF85" s="104" t="str">
        <f>IF(GG85="","",GC$3)</f>
        <v/>
      </c>
      <c r="GG85" s="105" t="str">
        <f>IF(GN85="","",IF(ISNUMBER(SEARCH(":",GN85)),MID(GN85,FIND(":",GN85)+2,FIND("(",GN85)-FIND(":",GN85)-3),LEFT(GN85,FIND("(",GN85)-2)))</f>
        <v/>
      </c>
      <c r="GH85" s="106" t="str">
        <f>IF(GN85="","",MID(GN85,FIND("(",GN85)+1,4))</f>
        <v/>
      </c>
      <c r="GI85" s="107" t="str">
        <f>IF(ISNUMBER(SEARCH("*female*",GN85)),"female",IF(ISNUMBER(SEARCH("*male*",GN85)),"male",""))</f>
        <v/>
      </c>
      <c r="GJ85" s="108" t="str">
        <f>IF(GN85="","",IF(ISERROR(MID(GN85,FIND("male,",GN85)+6,(FIND(")",GN85)-(FIND("male,",GN85)+6))))=TRUE,"missing/error",MID(GN85,FIND("male,",GN85)+6,(FIND(")",GN85)-(FIND("male,",GN85)+6)))))</f>
        <v/>
      </c>
      <c r="GK85" s="109" t="str">
        <f>IF(GG85="","",(MID(GG85,(SEARCH("^^",SUBSTITUTE(GG85," ","^^",LEN(GG85)-LEN(SUBSTITUTE(GG85," ","")))))+1,99)&amp;"_"&amp;LEFT(GG85,FIND(" ",GG85)-1)&amp;"_"&amp;GH85))</f>
        <v/>
      </c>
      <c r="GM85" s="101"/>
      <c r="GN85" s="101"/>
      <c r="GO85" s="102" t="str">
        <f>IF(GS85="","",GO$3)</f>
        <v/>
      </c>
      <c r="GP85" s="103" t="str">
        <f>IF(GS85="","",GO$1)</f>
        <v/>
      </c>
      <c r="GQ85" s="104" t="str">
        <f>IF(GS85="","",GO$2)</f>
        <v/>
      </c>
      <c r="GR85" s="104" t="str">
        <f>IF(GS85="","",GO$3)</f>
        <v/>
      </c>
      <c r="GS85" s="105" t="str">
        <f>IF(GZ85="","",IF(ISNUMBER(SEARCH(":",GZ85)),MID(GZ85,FIND(":",GZ85)+2,FIND("(",GZ85)-FIND(":",GZ85)-3),LEFT(GZ85,FIND("(",GZ85)-2)))</f>
        <v/>
      </c>
      <c r="GT85" s="106" t="str">
        <f>IF(GZ85="","",MID(GZ85,FIND("(",GZ85)+1,4))</f>
        <v/>
      </c>
      <c r="GU85" s="107" t="str">
        <f>IF(ISNUMBER(SEARCH("*female*",GZ85)),"female",IF(ISNUMBER(SEARCH("*male*",GZ85)),"male",""))</f>
        <v/>
      </c>
      <c r="GV85" s="108" t="str">
        <f>IF(GZ85="","",IF(ISERROR(MID(GZ85,FIND("male,",GZ85)+6,(FIND(")",GZ85)-(FIND("male,",GZ85)+6))))=TRUE,"missing/error",MID(GZ85,FIND("male,",GZ85)+6,(FIND(")",GZ85)-(FIND("male,",GZ85)+6)))))</f>
        <v/>
      </c>
      <c r="GW85" s="109" t="str">
        <f>IF(GS85="","",(MID(GS85,(SEARCH("^^",SUBSTITUTE(GS85," ","^^",LEN(GS85)-LEN(SUBSTITUTE(GS85," ","")))))+1,99)&amp;"_"&amp;LEFT(GS85,FIND(" ",GS85)-1)&amp;"_"&amp;GT85))</f>
        <v/>
      </c>
      <c r="GY85" s="101"/>
      <c r="GZ85" s="101"/>
      <c r="HA85" s="102" t="str">
        <f>IF(HE85="","",HA$3)</f>
        <v/>
      </c>
      <c r="HB85" s="103" t="str">
        <f>IF(HE85="","",HA$1)</f>
        <v/>
      </c>
      <c r="HC85" s="104" t="str">
        <f>IF(HE85="","",HA$2)</f>
        <v/>
      </c>
      <c r="HD85" s="104" t="str">
        <f>IF(HE85="","",HA$3)</f>
        <v/>
      </c>
      <c r="HE85" s="105" t="str">
        <f>IF(HL85="","",IF(ISNUMBER(SEARCH(":",HL85)),MID(HL85,FIND(":",HL85)+2,FIND("(",HL85)-FIND(":",HL85)-3),LEFT(HL85,FIND("(",HL85)-2)))</f>
        <v/>
      </c>
      <c r="HF85" s="106" t="str">
        <f>IF(HL85="","",MID(HL85,FIND("(",HL85)+1,4))</f>
        <v/>
      </c>
      <c r="HG85" s="107" t="str">
        <f>IF(ISNUMBER(SEARCH("*female*",HL85)),"female",IF(ISNUMBER(SEARCH("*male*",HL85)),"male",""))</f>
        <v/>
      </c>
      <c r="HH85" s="108" t="str">
        <f>IF(HL85="","",IF(ISERROR(MID(HL85,FIND("male,",HL85)+6,(FIND(")",HL85)-(FIND("male,",HL85)+6))))=TRUE,"missing/error",MID(HL85,FIND("male,",HL85)+6,(FIND(")",HL85)-(FIND("male,",HL85)+6)))))</f>
        <v/>
      </c>
      <c r="HI85" s="109" t="str">
        <f>IF(HE85="","",(MID(HE85,(SEARCH("^^",SUBSTITUTE(HE85," ","^^",LEN(HE85)-LEN(SUBSTITUTE(HE85," ","")))))+1,99)&amp;"_"&amp;LEFT(HE85,FIND(" ",HE85)-1)&amp;"_"&amp;HF85))</f>
        <v/>
      </c>
      <c r="HK85" s="101"/>
      <c r="HL85" s="101"/>
      <c r="HM85" s="102" t="str">
        <f>IF(HQ85="","",HM$3)</f>
        <v/>
      </c>
      <c r="HN85" s="103" t="str">
        <f>IF(HQ85="","",HM$1)</f>
        <v/>
      </c>
      <c r="HO85" s="104" t="str">
        <f>IF(HQ85="","",HM$2)</f>
        <v/>
      </c>
      <c r="HP85" s="104" t="str">
        <f>IF(HQ85="","",HM$3)</f>
        <v/>
      </c>
      <c r="HQ85" s="105" t="str">
        <f>IF(HX85="","",IF(ISNUMBER(SEARCH(":",HX85)),MID(HX85,FIND(":",HX85)+2,FIND("(",HX85)-FIND(":",HX85)-3),LEFT(HX85,FIND("(",HX85)-2)))</f>
        <v/>
      </c>
      <c r="HR85" s="106" t="str">
        <f>IF(HX85="","",MID(HX85,FIND("(",HX85)+1,4))</f>
        <v/>
      </c>
      <c r="HS85" s="107" t="str">
        <f>IF(ISNUMBER(SEARCH("*female*",HX85)),"female",IF(ISNUMBER(SEARCH("*male*",HX85)),"male",""))</f>
        <v/>
      </c>
      <c r="HT85" s="108" t="str">
        <f>IF(HX85="","",IF(ISERROR(MID(HX85,FIND("male,",HX85)+6,(FIND(")",HX85)-(FIND("male,",HX85)+6))))=TRUE,"missing/error",MID(HX85,FIND("male,",HX85)+6,(FIND(")",HX85)-(FIND("male,",HX85)+6)))))</f>
        <v/>
      </c>
      <c r="HU85" s="109" t="str">
        <f>IF(HQ85="","",(MID(HQ85,(SEARCH("^^",SUBSTITUTE(HQ85," ","^^",LEN(HQ85)-LEN(SUBSTITUTE(HQ85," ","")))))+1,99)&amp;"_"&amp;LEFT(HQ85,FIND(" ",HQ85)-1)&amp;"_"&amp;HR85))</f>
        <v/>
      </c>
      <c r="HW85" s="101"/>
      <c r="HX85" s="101"/>
      <c r="HY85" s="102" t="str">
        <f>IF(IC85="","",HY$3)</f>
        <v/>
      </c>
      <c r="HZ85" s="103" t="str">
        <f>IF(IC85="","",HY$1)</f>
        <v/>
      </c>
      <c r="IA85" s="104" t="str">
        <f>IF(IC85="","",HY$2)</f>
        <v/>
      </c>
      <c r="IB85" s="104" t="str">
        <f>IF(IC85="","",HY$3)</f>
        <v/>
      </c>
      <c r="IC85" s="105" t="str">
        <f>IF(IJ85="","",IF(ISNUMBER(SEARCH(":",IJ85)),MID(IJ85,FIND(":",IJ85)+2,FIND("(",IJ85)-FIND(":",IJ85)-3),LEFT(IJ85,FIND("(",IJ85)-2)))</f>
        <v/>
      </c>
      <c r="ID85" s="106" t="str">
        <f>IF(IJ85="","",MID(IJ85,FIND("(",IJ85)+1,4))</f>
        <v/>
      </c>
      <c r="IE85" s="107" t="str">
        <f>IF(ISNUMBER(SEARCH("*female*",IJ85)),"female",IF(ISNUMBER(SEARCH("*male*",IJ85)),"male",""))</f>
        <v/>
      </c>
      <c r="IF85" s="108" t="str">
        <f>IF(IJ85="","",IF(ISERROR(MID(IJ85,FIND("male,",IJ85)+6,(FIND(")",IJ85)-(FIND("male,",IJ85)+6))))=TRUE,"missing/error",MID(IJ85,FIND("male,",IJ85)+6,(FIND(")",IJ85)-(FIND("male,",IJ85)+6)))))</f>
        <v/>
      </c>
      <c r="IG85" s="109" t="str">
        <f>IF(IC85="","",(MID(IC85,(SEARCH("^^",SUBSTITUTE(IC85," ","^^",LEN(IC85)-LEN(SUBSTITUTE(IC85," ","")))))+1,99)&amp;"_"&amp;LEFT(IC85,FIND(" ",IC85)-1)&amp;"_"&amp;ID85))</f>
        <v/>
      </c>
      <c r="II85" s="101"/>
      <c r="IJ85" s="101"/>
      <c r="IK85" s="102" t="str">
        <f>IF(IO85="","",IK$3)</f>
        <v/>
      </c>
      <c r="IL85" s="103" t="str">
        <f>IF(IO85="","",IK$1)</f>
        <v/>
      </c>
      <c r="IM85" s="104" t="str">
        <f>IF(IO85="","",IK$2)</f>
        <v/>
      </c>
      <c r="IN85" s="104" t="str">
        <f>IF(IO85="","",IK$3)</f>
        <v/>
      </c>
      <c r="IO85" s="105" t="str">
        <f>IF(IV85="","",IF(ISNUMBER(SEARCH(":",IV85)),MID(IV85,FIND(":",IV85)+2,FIND("(",IV85)-FIND(":",IV85)-3),LEFT(IV85,FIND("(",IV85)-2)))</f>
        <v/>
      </c>
      <c r="IP85" s="106" t="str">
        <f>IF(IV85="","",MID(IV85,FIND("(",IV85)+1,4))</f>
        <v/>
      </c>
      <c r="IQ85" s="107" t="str">
        <f>IF(ISNUMBER(SEARCH("*female*",IV85)),"female",IF(ISNUMBER(SEARCH("*male*",IV85)),"male",""))</f>
        <v/>
      </c>
      <c r="IR85" s="108" t="str">
        <f>IF(IV85="","",IF(ISERROR(MID(IV85,FIND("male,",IV85)+6,(FIND(")",IV85)-(FIND("male,",IV85)+6))))=TRUE,"missing/error",MID(IV85,FIND("male,",IV85)+6,(FIND(")",IV85)-(FIND("male,",IV85)+6)))))</f>
        <v/>
      </c>
      <c r="IS85" s="109" t="str">
        <f>IF(IO85="","",(MID(IO85,(SEARCH("^^",SUBSTITUTE(IO85," ","^^",LEN(IO85)-LEN(SUBSTITUTE(IO85," ","")))))+1,99)&amp;"_"&amp;LEFT(IO85,FIND(" ",IO85)-1)&amp;"_"&amp;IP85))</f>
        <v/>
      </c>
      <c r="IU85" s="101"/>
      <c r="IV85" s="101"/>
      <c r="IW85" s="102" t="str">
        <f>IF(JA85="","",IW$3)</f>
        <v/>
      </c>
      <c r="IX85" s="103" t="str">
        <f>IF(JA85="","",IW$1)</f>
        <v/>
      </c>
      <c r="IY85" s="104" t="str">
        <f>IF(JA85="","",IW$2)</f>
        <v/>
      </c>
      <c r="IZ85" s="104" t="str">
        <f>IF(JA85="","",IW$3)</f>
        <v/>
      </c>
      <c r="JA85" s="105" t="str">
        <f>IF(JH85="","",IF(ISNUMBER(SEARCH(":",JH85)),MID(JH85,FIND(":",JH85)+2,FIND("(",JH85)-FIND(":",JH85)-3),LEFT(JH85,FIND("(",JH85)-2)))</f>
        <v/>
      </c>
      <c r="JB85" s="106" t="str">
        <f>IF(JH85="","",MID(JH85,FIND("(",JH85)+1,4))</f>
        <v/>
      </c>
      <c r="JC85" s="107" t="str">
        <f>IF(ISNUMBER(SEARCH("*female*",JH85)),"female",IF(ISNUMBER(SEARCH("*male*",JH85)),"male",""))</f>
        <v/>
      </c>
      <c r="JD85" s="108" t="str">
        <f>IF(JH85="","",IF(ISERROR(MID(JH85,FIND("male,",JH85)+6,(FIND(")",JH85)-(FIND("male,",JH85)+6))))=TRUE,"missing/error",MID(JH85,FIND("male,",JH85)+6,(FIND(")",JH85)-(FIND("male,",JH85)+6)))))</f>
        <v/>
      </c>
      <c r="JE85" s="109" t="str">
        <f>IF(JA85="","",(MID(JA85,(SEARCH("^^",SUBSTITUTE(JA85," ","^^",LEN(JA85)-LEN(SUBSTITUTE(JA85," ","")))))+1,99)&amp;"_"&amp;LEFT(JA85,FIND(" ",JA85)-1)&amp;"_"&amp;JB85))</f>
        <v/>
      </c>
      <c r="JG85" s="101"/>
      <c r="JH85" s="101"/>
      <c r="JI85" s="102" t="str">
        <f>IF(JM85="","",JI$3)</f>
        <v/>
      </c>
      <c r="JJ85" s="103" t="str">
        <f>IF(JM85="","",JI$1)</f>
        <v/>
      </c>
      <c r="JK85" s="104" t="str">
        <f>IF(JM85="","",JI$2)</f>
        <v/>
      </c>
      <c r="JL85" s="104" t="str">
        <f>IF(JM85="","",JI$3)</f>
        <v/>
      </c>
      <c r="JM85" s="105" t="str">
        <f>IF(JT85="","",IF(ISNUMBER(SEARCH(":",JT85)),MID(JT85,FIND(":",JT85)+2,FIND("(",JT85)-FIND(":",JT85)-3),LEFT(JT85,FIND("(",JT85)-2)))</f>
        <v/>
      </c>
      <c r="JN85" s="106" t="str">
        <f>IF(JT85="","",MID(JT85,FIND("(",JT85)+1,4))</f>
        <v/>
      </c>
      <c r="JO85" s="107" t="str">
        <f>IF(ISNUMBER(SEARCH("*female*",JT85)),"female",IF(ISNUMBER(SEARCH("*male*",JT85)),"male",""))</f>
        <v/>
      </c>
      <c r="JP85" s="108" t="str">
        <f>IF(JT85="","",IF(ISERROR(MID(JT85,FIND("male,",JT85)+6,(FIND(")",JT85)-(FIND("male,",JT85)+6))))=TRUE,"missing/error",MID(JT85,FIND("male,",JT85)+6,(FIND(")",JT85)-(FIND("male,",JT85)+6)))))</f>
        <v/>
      </c>
      <c r="JQ85" s="109" t="str">
        <f>IF(JM85="","",(MID(JM85,(SEARCH("^^",SUBSTITUTE(JM85," ","^^",LEN(JM85)-LEN(SUBSTITUTE(JM85," ","")))))+1,99)&amp;"_"&amp;LEFT(JM85,FIND(" ",JM85)-1)&amp;"_"&amp;JN85))</f>
        <v/>
      </c>
      <c r="JS85" s="101"/>
      <c r="JT85" s="101"/>
      <c r="JU85" s="102" t="str">
        <f>IF(JY85="","",JU$3)</f>
        <v/>
      </c>
      <c r="JV85" s="103" t="str">
        <f>IF(JY85="","",JU$1)</f>
        <v/>
      </c>
      <c r="JW85" s="104" t="str">
        <f>IF(JY85="","",JU$2)</f>
        <v/>
      </c>
      <c r="JX85" s="104" t="str">
        <f>IF(JY85="","",JU$3)</f>
        <v/>
      </c>
      <c r="JY85" s="105" t="str">
        <f>IF(KF85="","",IF(ISNUMBER(SEARCH(":",KF85)),MID(KF85,FIND(":",KF85)+2,FIND("(",KF85)-FIND(":",KF85)-3),LEFT(KF85,FIND("(",KF85)-2)))</f>
        <v/>
      </c>
      <c r="JZ85" s="106" t="str">
        <f>IF(KF85="","",MID(KF85,FIND("(",KF85)+1,4))</f>
        <v/>
      </c>
      <c r="KA85" s="107" t="str">
        <f>IF(ISNUMBER(SEARCH("*female*",KF85)),"female",IF(ISNUMBER(SEARCH("*male*",KF85)),"male",""))</f>
        <v/>
      </c>
      <c r="KB85" s="108" t="str">
        <f>IF(KF85="","",IF(ISERROR(MID(KF85,FIND("male,",KF85)+6,(FIND(")",KF85)-(FIND("male,",KF85)+6))))=TRUE,"missing/error",MID(KF85,FIND("male,",KF85)+6,(FIND(")",KF85)-(FIND("male,",KF85)+6)))))</f>
        <v/>
      </c>
      <c r="KC85" s="109" t="str">
        <f>IF(JY85="","",(MID(JY85,(SEARCH("^^",SUBSTITUTE(JY85," ","^^",LEN(JY85)-LEN(SUBSTITUTE(JY85," ","")))))+1,99)&amp;"_"&amp;LEFT(JY85,FIND(" ",JY85)-1)&amp;"_"&amp;JZ85))</f>
        <v/>
      </c>
      <c r="KE85" s="101"/>
      <c r="KF85" s="101"/>
    </row>
    <row r="86" spans="1:292" ht="13.5" customHeight="1">
      <c r="A86" s="20"/>
      <c r="B86" s="101"/>
      <c r="C86" s="101"/>
      <c r="E86" s="102" t="str">
        <f t="shared" ref="E86:E101" si="147">IF(I86="","",E$3)</f>
        <v/>
      </c>
      <c r="F86" s="103" t="str">
        <f t="shared" ref="F86:F101" si="148">IF(I86="","",E$1)</f>
        <v/>
      </c>
      <c r="G86" s="104" t="str">
        <f t="shared" ref="G86:G101" si="149">IF(I86="","",E$2)</f>
        <v/>
      </c>
      <c r="H86" s="104" t="str">
        <f t="shared" ref="H86:H101" si="150">IF(I86="","",E$3)</f>
        <v/>
      </c>
      <c r="I86" s="105" t="str">
        <f t="shared" ref="I86:I101" si="151">IF(P86="","",IF(ISNUMBER(SEARCH(":",P86)),MID(P86,FIND(":",P86)+2,FIND("(",P86)-FIND(":",P86)-3),LEFT(P86,FIND("(",P86)-2)))</f>
        <v/>
      </c>
      <c r="J86" s="106" t="str">
        <f t="shared" ref="J86:J101" si="152">IF(P86="","",MID(P86,FIND("(",P86)+1,4))</f>
        <v/>
      </c>
      <c r="K86" s="107" t="str">
        <f t="shared" ref="K86:K101" si="153">IF(ISNUMBER(SEARCH("*female*",P86)),"female",IF(ISNUMBER(SEARCH("*male*",P86)),"male",""))</f>
        <v/>
      </c>
      <c r="L86" s="108" t="str">
        <f t="shared" ref="L86:L101" si="154">IF(P86="","",IF(ISERROR(MID(P86,FIND("male,",P86)+6,(FIND(")",P86)-(FIND("male,",P86)+6))))=TRUE,"missing/error",MID(P86,FIND("male,",P86)+6,(FIND(")",P86)-(FIND("male,",P86)+6)))))</f>
        <v/>
      </c>
      <c r="M86" s="109" t="str">
        <f t="shared" ref="M86:M101" si="155">IF(I86="","",(MID(I86,(SEARCH("^^",SUBSTITUTE(I86," ","^^",LEN(I86)-LEN(SUBSTITUTE(I86," ","")))))+1,99)&amp;"_"&amp;LEFT(I86,FIND(" ",I86)-1)&amp;"_"&amp;J86))</f>
        <v/>
      </c>
      <c r="O86" s="101"/>
      <c r="P86" s="101"/>
      <c r="Q86" s="102" t="str">
        <f t="shared" ref="Q86:Q101" si="156">IF(U86="","",Q$3)</f>
        <v/>
      </c>
      <c r="R86" s="103" t="str">
        <f t="shared" ref="R86:R101" si="157">IF(U86="","",Q$1)</f>
        <v/>
      </c>
      <c r="S86" s="104" t="str">
        <f t="shared" ref="S86:S101" si="158">IF(U86="","",Q$2)</f>
        <v/>
      </c>
      <c r="T86" s="104" t="str">
        <f t="shared" ref="T86:T101" si="159">IF(U86="","",Q$3)</f>
        <v/>
      </c>
      <c r="U86" s="105" t="str">
        <f t="shared" ref="U86:U101" si="160">IF(AB86="","",IF(ISNUMBER(SEARCH(":",AB86)),MID(AB86,FIND(":",AB86)+2,FIND("(",AB86)-FIND(":",AB86)-3),LEFT(AB86,FIND("(",AB86)-2)))</f>
        <v/>
      </c>
      <c r="V86" s="106" t="str">
        <f t="shared" ref="V86:V101" si="161">IF(AB86="","",MID(AB86,FIND("(",AB86)+1,4))</f>
        <v/>
      </c>
      <c r="W86" s="107" t="str">
        <f t="shared" ref="W86:W101" si="162">IF(ISNUMBER(SEARCH("*female*",AB86)),"female",IF(ISNUMBER(SEARCH("*male*",AB86)),"male",""))</f>
        <v/>
      </c>
      <c r="X86" s="108" t="str">
        <f t="shared" ref="X86:X101" si="163">IF(AB86="","",IF(ISERROR(MID(AB86,FIND("male,",AB86)+6,(FIND(")",AB86)-(FIND("male,",AB86)+6))))=TRUE,"missing/error",MID(AB86,FIND("male,",AB86)+6,(FIND(")",AB86)-(FIND("male,",AB86)+6)))))</f>
        <v/>
      </c>
      <c r="Y86" s="109" t="str">
        <f t="shared" ref="Y86:Y101" si="164">IF(U86="","",(MID(U86,(SEARCH("^^",SUBSTITUTE(U86," ","^^",LEN(U86)-LEN(SUBSTITUTE(U86," ","")))))+1,99)&amp;"_"&amp;LEFT(U86,FIND(" ",U86)-1)&amp;"_"&amp;V86))</f>
        <v/>
      </c>
      <c r="AA86" s="101"/>
      <c r="AB86" s="101"/>
      <c r="AC86" s="102" t="str">
        <f t="shared" ref="AC86:AC101" si="165">IF(AG86="","",AC$3)</f>
        <v/>
      </c>
      <c r="AD86" s="103" t="str">
        <f t="shared" ref="AD86:AD101" si="166">IF(AG86="","",AC$1)</f>
        <v/>
      </c>
      <c r="AE86" s="104" t="str">
        <f t="shared" ref="AE86:AE101" si="167">IF(AG86="","",AC$2)</f>
        <v/>
      </c>
      <c r="AF86" s="104" t="str">
        <f t="shared" ref="AF86:AF101" si="168">IF(AG86="","",AC$3)</f>
        <v/>
      </c>
      <c r="AG86" s="105" t="str">
        <f t="shared" ref="AG86:AG101" si="169">IF(AN86="","",IF(ISNUMBER(SEARCH(":",AN86)),MID(AN86,FIND(":",AN86)+2,FIND("(",AN86)-FIND(":",AN86)-3),LEFT(AN86,FIND("(",AN86)-2)))</f>
        <v/>
      </c>
      <c r="AH86" s="106" t="str">
        <f t="shared" ref="AH86:AH101" si="170">IF(AN86="","",MID(AN86,FIND("(",AN86)+1,4))</f>
        <v/>
      </c>
      <c r="AI86" s="107" t="str">
        <f t="shared" ref="AI86:AI101" si="171">IF(ISNUMBER(SEARCH("*female*",AN86)),"female",IF(ISNUMBER(SEARCH("*male*",AN86)),"male",""))</f>
        <v/>
      </c>
      <c r="AJ86" s="108" t="str">
        <f t="shared" ref="AJ86:AJ101" si="172">IF(AN86="","",IF(ISERROR(MID(AN86,FIND("male,",AN86)+6,(FIND(")",AN86)-(FIND("male,",AN86)+6))))=TRUE,"missing/error",MID(AN86,FIND("male,",AN86)+6,(FIND(")",AN86)-(FIND("male,",AN86)+6)))))</f>
        <v/>
      </c>
      <c r="AK86" s="109" t="str">
        <f t="shared" ref="AK86:AK101" si="173">IF(AG86="","",(MID(AG86,(SEARCH("^^",SUBSTITUTE(AG86," ","^^",LEN(AG86)-LEN(SUBSTITUTE(AG86," ","")))))+1,99)&amp;"_"&amp;LEFT(AG86,FIND(" ",AG86)-1)&amp;"_"&amp;AH86))</f>
        <v/>
      </c>
      <c r="AM86" s="101"/>
      <c r="AN86" s="101"/>
      <c r="AO86" s="102" t="str">
        <f t="shared" ref="AO86:AO101" si="174">IF(AS86="","",AO$3)</f>
        <v/>
      </c>
      <c r="AP86" s="103" t="str">
        <f t="shared" ref="AP86:AP101" si="175">IF(AS86="","",AO$1)</f>
        <v/>
      </c>
      <c r="AQ86" s="104" t="str">
        <f t="shared" ref="AQ86:AQ101" si="176">IF(AS86="","",AO$2)</f>
        <v/>
      </c>
      <c r="AR86" s="104" t="str">
        <f t="shared" ref="AR86:AR101" si="177">IF(AS86="","",AO$3)</f>
        <v/>
      </c>
      <c r="AS86" s="105" t="str">
        <f t="shared" ref="AS86:AS101" si="178">IF(AZ86="","",IF(ISNUMBER(SEARCH(":",AZ86)),MID(AZ86,FIND(":",AZ86)+2,FIND("(",AZ86)-FIND(":",AZ86)-3),LEFT(AZ86,FIND("(",AZ86)-2)))</f>
        <v/>
      </c>
      <c r="AT86" s="106" t="str">
        <f t="shared" ref="AT86:AT101" si="179">IF(AZ86="","",MID(AZ86,FIND("(",AZ86)+1,4))</f>
        <v/>
      </c>
      <c r="AU86" s="107" t="str">
        <f t="shared" ref="AU86:AU101" si="180">IF(ISNUMBER(SEARCH("*female*",AZ86)),"female",IF(ISNUMBER(SEARCH("*male*",AZ86)),"male",""))</f>
        <v/>
      </c>
      <c r="AV86" s="108" t="str">
        <f t="shared" ref="AV86:AV101" si="181">IF(AZ86="","",IF(ISERROR(MID(AZ86,FIND("male,",AZ86)+6,(FIND(")",AZ86)-(FIND("male,",AZ86)+6))))=TRUE,"missing/error",MID(AZ86,FIND("male,",AZ86)+6,(FIND(")",AZ86)-(FIND("male,",AZ86)+6)))))</f>
        <v/>
      </c>
      <c r="AW86" s="109" t="str">
        <f t="shared" ref="AW86:AW101" si="182">IF(AS86="","",(MID(AS86,(SEARCH("^^",SUBSTITUTE(AS86," ","^^",LEN(AS86)-LEN(SUBSTITUTE(AS86," ","")))))+1,99)&amp;"_"&amp;LEFT(AS86,FIND(" ",AS86)-1)&amp;"_"&amp;AT86))</f>
        <v/>
      </c>
      <c r="AY86" s="101"/>
      <c r="AZ86" s="101"/>
      <c r="BA86" s="102" t="str">
        <f t="shared" ref="BA86:BA101" si="183">IF(BE86="","",BA$3)</f>
        <v/>
      </c>
      <c r="BB86" s="103" t="str">
        <f t="shared" ref="BB86:BB101" si="184">IF(BE86="","",BA$1)</f>
        <v/>
      </c>
      <c r="BC86" s="104" t="str">
        <f t="shared" ref="BC86:BC101" si="185">IF(BE86="","",BA$2)</f>
        <v/>
      </c>
      <c r="BD86" s="104" t="str">
        <f t="shared" ref="BD86:BD101" si="186">IF(BE86="","",BA$3)</f>
        <v/>
      </c>
      <c r="BE86" s="105" t="str">
        <f t="shared" ref="BE86:BE101" si="187">IF(BL86="","",IF(ISNUMBER(SEARCH(":",BL86)),MID(BL86,FIND(":",BL86)+2,FIND("(",BL86)-FIND(":",BL86)-3),LEFT(BL86,FIND("(",BL86)-2)))</f>
        <v/>
      </c>
      <c r="BF86" s="106" t="str">
        <f t="shared" ref="BF86:BF101" si="188">IF(BL86="","",MID(BL86,FIND("(",BL86)+1,4))</f>
        <v/>
      </c>
      <c r="BG86" s="107" t="str">
        <f t="shared" ref="BG86:BG101" si="189">IF(ISNUMBER(SEARCH("*female*",BL86)),"female",IF(ISNUMBER(SEARCH("*male*",BL86)),"male",""))</f>
        <v/>
      </c>
      <c r="BH86" s="108" t="str">
        <f t="shared" ref="BH86:BH101" si="190">IF(BL86="","",IF(ISERROR(MID(BL86,FIND("male,",BL86)+6,(FIND(")",BL86)-(FIND("male,",BL86)+6))))=TRUE,"missing/error",MID(BL86,FIND("male,",BL86)+6,(FIND(")",BL86)-(FIND("male,",BL86)+6)))))</f>
        <v/>
      </c>
      <c r="BI86" s="109" t="str">
        <f t="shared" ref="BI86:BI101" si="191">IF(BE86="","",(MID(BE86,(SEARCH("^^",SUBSTITUTE(BE86," ","^^",LEN(BE86)-LEN(SUBSTITUTE(BE86," ","")))))+1,99)&amp;"_"&amp;LEFT(BE86,FIND(" ",BE86)-1)&amp;"_"&amp;BF86))</f>
        <v/>
      </c>
      <c r="BK86" s="101"/>
      <c r="BL86" s="101"/>
      <c r="BM86" s="102" t="str">
        <f t="shared" ref="BM86:BM101" si="192">IF(BQ86="","",BM$3)</f>
        <v/>
      </c>
      <c r="BN86" s="103" t="str">
        <f t="shared" ref="BN86:BN101" si="193">IF(BQ86="","",BM$1)</f>
        <v/>
      </c>
      <c r="BO86" s="104" t="str">
        <f t="shared" ref="BO86:BO101" si="194">IF(BQ86="","",BM$2)</f>
        <v/>
      </c>
      <c r="BP86" s="104" t="str">
        <f t="shared" ref="BP86:BP101" si="195">IF(BQ86="","",BM$3)</f>
        <v/>
      </c>
      <c r="BQ86" s="105" t="str">
        <f t="shared" ref="BQ86:BQ101" si="196">IF(BX86="","",IF(ISNUMBER(SEARCH(":",BX86)),MID(BX86,FIND(":",BX86)+2,FIND("(",BX86)-FIND(":",BX86)-3),LEFT(BX86,FIND("(",BX86)-2)))</f>
        <v/>
      </c>
      <c r="BR86" s="106" t="str">
        <f t="shared" ref="BR86:BR101" si="197">IF(BX86="","",MID(BX86,FIND("(",BX86)+1,4))</f>
        <v/>
      </c>
      <c r="BS86" s="107" t="str">
        <f t="shared" ref="BS86:BS101" si="198">IF(ISNUMBER(SEARCH("*female*",BX86)),"female",IF(ISNUMBER(SEARCH("*male*",BX86)),"male",""))</f>
        <v/>
      </c>
      <c r="BT86" s="108" t="str">
        <f t="shared" ref="BT86:BT101" si="199">IF(BX86="","",IF(ISERROR(MID(BX86,FIND("male,",BX86)+6,(FIND(")",BX86)-(FIND("male,",BX86)+6))))=TRUE,"missing/error",MID(BX86,FIND("male,",BX86)+6,(FIND(")",BX86)-(FIND("male,",BX86)+6)))))</f>
        <v/>
      </c>
      <c r="BU86" s="109" t="str">
        <f t="shared" ref="BU86:BU101" si="200">IF(BQ86="","",(MID(BQ86,(SEARCH("^^",SUBSTITUTE(BQ86," ","^^",LEN(BQ86)-LEN(SUBSTITUTE(BQ86," ","")))))+1,99)&amp;"_"&amp;LEFT(BQ86,FIND(" ",BQ86)-1)&amp;"_"&amp;BR86))</f>
        <v/>
      </c>
      <c r="BW86" s="101"/>
      <c r="BX86" s="101"/>
      <c r="BY86" s="102" t="str">
        <f t="shared" ref="BY86:BY101" si="201">IF(CC86="","",BY$3)</f>
        <v/>
      </c>
      <c r="BZ86" s="103" t="str">
        <f t="shared" ref="BZ86:BZ101" si="202">IF(CC86="","",BY$1)</f>
        <v/>
      </c>
      <c r="CA86" s="104" t="str">
        <f t="shared" ref="CA86:CA101" si="203">IF(CC86="","",BY$2)</f>
        <v/>
      </c>
      <c r="CB86" s="104" t="str">
        <f t="shared" ref="CB86:CB101" si="204">IF(CC86="","",BY$3)</f>
        <v/>
      </c>
      <c r="CC86" s="105" t="str">
        <f t="shared" ref="CC86:CC101" si="205">IF(CJ86="","",IF(ISNUMBER(SEARCH(":",CJ86)),MID(CJ86,FIND(":",CJ86)+2,FIND("(",CJ86)-FIND(":",CJ86)-3),LEFT(CJ86,FIND("(",CJ86)-2)))</f>
        <v/>
      </c>
      <c r="CD86" s="106" t="str">
        <f t="shared" ref="CD86:CD101" si="206">IF(CJ86="","",MID(CJ86,FIND("(",CJ86)+1,4))</f>
        <v/>
      </c>
      <c r="CE86" s="107" t="str">
        <f t="shared" ref="CE86:CE101" si="207">IF(ISNUMBER(SEARCH("*female*",CJ86)),"female",IF(ISNUMBER(SEARCH("*male*",CJ86)),"male",""))</f>
        <v/>
      </c>
      <c r="CF86" s="108" t="str">
        <f t="shared" ref="CF86:CF101" si="208">IF(CJ86="","",IF(ISERROR(MID(CJ86,FIND("male,",CJ86)+6,(FIND(")",CJ86)-(FIND("male,",CJ86)+6))))=TRUE,"missing/error",MID(CJ86,FIND("male,",CJ86)+6,(FIND(")",CJ86)-(FIND("male,",CJ86)+6)))))</f>
        <v/>
      </c>
      <c r="CG86" s="109" t="str">
        <f t="shared" ref="CG86:CG101" si="209">IF(CC86="","",(MID(CC86,(SEARCH("^^",SUBSTITUTE(CC86," ","^^",LEN(CC86)-LEN(SUBSTITUTE(CC86," ","")))))+1,99)&amp;"_"&amp;LEFT(CC86,FIND(" ",CC86)-1)&amp;"_"&amp;CD86))</f>
        <v/>
      </c>
      <c r="CI86" s="101"/>
      <c r="CJ86" s="101"/>
      <c r="CK86" s="102" t="str">
        <f t="shared" ref="CK86:CK101" si="210">IF(CO86="","",CK$3)</f>
        <v/>
      </c>
      <c r="CL86" s="103" t="str">
        <f t="shared" ref="CL86:CL101" si="211">IF(CO86="","",CK$1)</f>
        <v/>
      </c>
      <c r="CM86" s="104" t="str">
        <f t="shared" ref="CM86:CM101" si="212">IF(CO86="","",CK$2)</f>
        <v/>
      </c>
      <c r="CN86" s="104" t="str">
        <f t="shared" ref="CN86:CN101" si="213">IF(CO86="","",CK$3)</f>
        <v/>
      </c>
      <c r="CO86" s="105" t="str">
        <f t="shared" ref="CO86:CO101" si="214">IF(CV86="","",IF(ISNUMBER(SEARCH(":",CV86)),MID(CV86,FIND(":",CV86)+2,FIND("(",CV86)-FIND(":",CV86)-3),LEFT(CV86,FIND("(",CV86)-2)))</f>
        <v/>
      </c>
      <c r="CP86" s="106" t="str">
        <f t="shared" ref="CP86:CP101" si="215">IF(CV86="","",MID(CV86,FIND("(",CV86)+1,4))</f>
        <v/>
      </c>
      <c r="CQ86" s="107" t="str">
        <f t="shared" ref="CQ86:CQ101" si="216">IF(ISNUMBER(SEARCH("*female*",CV86)),"female",IF(ISNUMBER(SEARCH("*male*",CV86)),"male",""))</f>
        <v/>
      </c>
      <c r="CR86" s="108" t="str">
        <f t="shared" ref="CR86:CR101" si="217">IF(CV86="","",IF(ISERROR(MID(CV86,FIND("male,",CV86)+6,(FIND(")",CV86)-(FIND("male,",CV86)+6))))=TRUE,"missing/error",MID(CV86,FIND("male,",CV86)+6,(FIND(")",CV86)-(FIND("male,",CV86)+6)))))</f>
        <v/>
      </c>
      <c r="CS86" s="109" t="str">
        <f t="shared" ref="CS86:CS101" si="218">IF(CO86="","",(MID(CO86,(SEARCH("^^",SUBSTITUTE(CO86," ","^^",LEN(CO86)-LEN(SUBSTITUTE(CO86," ","")))))+1,99)&amp;"_"&amp;LEFT(CO86,FIND(" ",CO86)-1)&amp;"_"&amp;CP86))</f>
        <v/>
      </c>
      <c r="CU86" s="101"/>
      <c r="CV86" s="101"/>
      <c r="CW86" s="102" t="str">
        <f t="shared" ref="CW86:CW101" si="219">IF(DA86="","",CW$3)</f>
        <v/>
      </c>
      <c r="CX86" s="103" t="str">
        <f t="shared" ref="CX86:CX101" si="220">IF(DA86="","",CW$1)</f>
        <v/>
      </c>
      <c r="CY86" s="104" t="str">
        <f t="shared" ref="CY86:CY101" si="221">IF(DA86="","",CW$2)</f>
        <v/>
      </c>
      <c r="CZ86" s="104" t="str">
        <f t="shared" ref="CZ86:CZ101" si="222">IF(DA86="","",CW$3)</f>
        <v/>
      </c>
      <c r="DA86" s="105" t="str">
        <f t="shared" ref="DA86:DA101" si="223">IF(DH86="","",IF(ISNUMBER(SEARCH(":",DH86)),MID(DH86,FIND(":",DH86)+2,FIND("(",DH86)-FIND(":",DH86)-3),LEFT(DH86,FIND("(",DH86)-2)))</f>
        <v/>
      </c>
      <c r="DB86" s="106" t="str">
        <f t="shared" ref="DB86:DB101" si="224">IF(DH86="","",MID(DH86,FIND("(",DH86)+1,4))</f>
        <v/>
      </c>
      <c r="DC86" s="107" t="str">
        <f t="shared" ref="DC86:DC101" si="225">IF(ISNUMBER(SEARCH("*female*",DH86)),"female",IF(ISNUMBER(SEARCH("*male*",DH86)),"male",""))</f>
        <v/>
      </c>
      <c r="DD86" s="108" t="str">
        <f t="shared" ref="DD86:DD101" si="226">IF(DH86="","",IF(ISERROR(MID(DH86,FIND("male,",DH86)+6,(FIND(")",DH86)-(FIND("male,",DH86)+6))))=TRUE,"missing/error",MID(DH86,FIND("male,",DH86)+6,(FIND(")",DH86)-(FIND("male,",DH86)+6)))))</f>
        <v/>
      </c>
      <c r="DE86" s="109" t="str">
        <f t="shared" ref="DE86:DE101" si="227">IF(DA86="","",(MID(DA86,(SEARCH("^^",SUBSTITUTE(DA86," ","^^",LEN(DA86)-LEN(SUBSTITUTE(DA86," ","")))))+1,99)&amp;"_"&amp;LEFT(DA86,FIND(" ",DA86)-1)&amp;"_"&amp;DB86))</f>
        <v/>
      </c>
      <c r="DG86" s="101"/>
      <c r="DH86" s="101"/>
      <c r="DI86" s="102" t="str">
        <f t="shared" si="4"/>
        <v/>
      </c>
      <c r="DJ86" s="103" t="str">
        <f t="shared" si="5"/>
        <v/>
      </c>
      <c r="DK86" s="104" t="str">
        <f t="shared" si="6"/>
        <v/>
      </c>
      <c r="DL86" s="104" t="str">
        <f t="shared" si="7"/>
        <v/>
      </c>
      <c r="DM86" s="105" t="str">
        <f t="shared" si="8"/>
        <v/>
      </c>
      <c r="DN86" s="106" t="str">
        <f t="shared" si="9"/>
        <v/>
      </c>
      <c r="DO86" s="107" t="str">
        <f t="shared" si="10"/>
        <v/>
      </c>
      <c r="DP86" s="108" t="str">
        <f t="shared" si="11"/>
        <v/>
      </c>
      <c r="DQ86" s="109" t="str">
        <f t="shared" si="12"/>
        <v/>
      </c>
      <c r="DS86" s="101"/>
      <c r="DT86" s="101"/>
      <c r="DU86" s="102" t="str">
        <f t="shared" si="13"/>
        <v/>
      </c>
      <c r="DV86" s="103" t="str">
        <f t="shared" si="14"/>
        <v/>
      </c>
      <c r="DW86" s="104" t="str">
        <f t="shared" si="15"/>
        <v/>
      </c>
      <c r="DX86" s="104" t="str">
        <f t="shared" si="16"/>
        <v/>
      </c>
      <c r="DY86" s="105" t="str">
        <f t="shared" si="17"/>
        <v/>
      </c>
      <c r="DZ86" s="106" t="str">
        <f t="shared" si="18"/>
        <v/>
      </c>
      <c r="EA86" s="107" t="str">
        <f t="shared" si="19"/>
        <v/>
      </c>
      <c r="EB86" s="108" t="str">
        <f t="shared" si="20"/>
        <v/>
      </c>
      <c r="EC86" s="109" t="str">
        <f t="shared" si="21"/>
        <v/>
      </c>
      <c r="EE86" s="101"/>
      <c r="EF86" s="101"/>
      <c r="EG86" s="102" t="str">
        <f t="shared" si="22"/>
        <v/>
      </c>
      <c r="EH86" s="103" t="str">
        <f t="shared" si="23"/>
        <v/>
      </c>
      <c r="EI86" s="104" t="str">
        <f t="shared" si="24"/>
        <v/>
      </c>
      <c r="EJ86" s="104" t="str">
        <f t="shared" si="25"/>
        <v/>
      </c>
      <c r="EK86" s="105" t="str">
        <f t="shared" si="26"/>
        <v/>
      </c>
      <c r="EL86" s="106" t="str">
        <f t="shared" si="27"/>
        <v/>
      </c>
      <c r="EM86" s="107" t="str">
        <f t="shared" si="28"/>
        <v/>
      </c>
      <c r="EN86" s="108" t="str">
        <f t="shared" si="29"/>
        <v/>
      </c>
      <c r="EO86" s="109" t="str">
        <f t="shared" si="30"/>
        <v/>
      </c>
      <c r="EQ86" s="101"/>
      <c r="ER86" s="101"/>
      <c r="ES86" s="102" t="str">
        <f t="shared" si="31"/>
        <v/>
      </c>
      <c r="ET86" s="103" t="str">
        <f t="shared" si="32"/>
        <v/>
      </c>
      <c r="EU86" s="104" t="str">
        <f t="shared" si="33"/>
        <v/>
      </c>
      <c r="EV86" s="104" t="str">
        <f t="shared" si="34"/>
        <v/>
      </c>
      <c r="EW86" s="105" t="str">
        <f t="shared" si="35"/>
        <v/>
      </c>
      <c r="EX86" s="106" t="str">
        <f t="shared" si="36"/>
        <v/>
      </c>
      <c r="EY86" s="107" t="str">
        <f t="shared" si="37"/>
        <v/>
      </c>
      <c r="EZ86" s="108" t="str">
        <f t="shared" si="38"/>
        <v/>
      </c>
      <c r="FA86" s="109" t="str">
        <f t="shared" si="39"/>
        <v/>
      </c>
      <c r="FC86" s="101"/>
      <c r="FD86" s="101"/>
      <c r="FE86" s="102" t="str">
        <f t="shared" si="40"/>
        <v/>
      </c>
      <c r="FF86" s="103" t="str">
        <f t="shared" si="41"/>
        <v/>
      </c>
      <c r="FG86" s="104" t="str">
        <f t="shared" si="42"/>
        <v/>
      </c>
      <c r="FH86" s="104" t="str">
        <f t="shared" si="43"/>
        <v/>
      </c>
      <c r="FI86" s="105" t="str">
        <f t="shared" si="44"/>
        <v/>
      </c>
      <c r="FJ86" s="106" t="str">
        <f t="shared" si="45"/>
        <v/>
      </c>
      <c r="FK86" s="107" t="str">
        <f t="shared" si="46"/>
        <v/>
      </c>
      <c r="FL86" s="108" t="str">
        <f t="shared" si="47"/>
        <v/>
      </c>
      <c r="FM86" s="109" t="str">
        <f t="shared" si="48"/>
        <v/>
      </c>
      <c r="FO86" s="101"/>
      <c r="FP86" s="101"/>
      <c r="FQ86" s="102" t="str">
        <f>IF(FU86="","",#REF!)</f>
        <v/>
      </c>
      <c r="FR86" s="103" t="str">
        <f t="shared" si="49"/>
        <v/>
      </c>
      <c r="FS86" s="104" t="str">
        <f t="shared" si="50"/>
        <v/>
      </c>
      <c r="FT86" s="104" t="str">
        <f t="shared" si="51"/>
        <v/>
      </c>
      <c r="FU86" s="105" t="str">
        <f t="shared" si="52"/>
        <v/>
      </c>
      <c r="FV86" s="106" t="str">
        <f t="shared" si="53"/>
        <v/>
      </c>
      <c r="FW86" s="107" t="str">
        <f t="shared" si="54"/>
        <v/>
      </c>
      <c r="FX86" s="108" t="str">
        <f t="shared" si="55"/>
        <v/>
      </c>
      <c r="FY86" s="109" t="str">
        <f t="shared" si="56"/>
        <v/>
      </c>
      <c r="GA86" s="101"/>
      <c r="GB86" s="101"/>
      <c r="GC86" s="102" t="str">
        <f t="shared" si="57"/>
        <v/>
      </c>
      <c r="GD86" s="103" t="str">
        <f t="shared" si="58"/>
        <v/>
      </c>
      <c r="GE86" s="104" t="str">
        <f t="shared" si="59"/>
        <v/>
      </c>
      <c r="GF86" s="104" t="str">
        <f t="shared" si="60"/>
        <v/>
      </c>
      <c r="GG86" s="105" t="str">
        <f t="shared" si="61"/>
        <v/>
      </c>
      <c r="GH86" s="106" t="str">
        <f t="shared" si="62"/>
        <v/>
      </c>
      <c r="GI86" s="107" t="str">
        <f t="shared" si="63"/>
        <v/>
      </c>
      <c r="GJ86" s="108" t="str">
        <f t="shared" si="64"/>
        <v/>
      </c>
      <c r="GK86" s="109" t="str">
        <f t="shared" si="65"/>
        <v/>
      </c>
      <c r="GM86" s="101"/>
      <c r="GN86" s="101"/>
      <c r="GO86" s="102" t="str">
        <f t="shared" si="66"/>
        <v/>
      </c>
      <c r="GP86" s="103" t="str">
        <f t="shared" si="67"/>
        <v/>
      </c>
      <c r="GQ86" s="104" t="str">
        <f t="shared" si="68"/>
        <v/>
      </c>
      <c r="GR86" s="104" t="str">
        <f t="shared" si="69"/>
        <v/>
      </c>
      <c r="GS86" s="105" t="str">
        <f t="shared" si="70"/>
        <v/>
      </c>
      <c r="GT86" s="106" t="str">
        <f t="shared" si="71"/>
        <v/>
      </c>
      <c r="GU86" s="107" t="str">
        <f t="shared" si="72"/>
        <v/>
      </c>
      <c r="GV86" s="108" t="str">
        <f t="shared" si="73"/>
        <v/>
      </c>
      <c r="GW86" s="109" t="str">
        <f t="shared" si="74"/>
        <v/>
      </c>
      <c r="GY86" s="101"/>
      <c r="GZ86" s="101"/>
      <c r="HA86" s="102" t="str">
        <f t="shared" si="75"/>
        <v/>
      </c>
      <c r="HB86" s="103" t="str">
        <f t="shared" si="76"/>
        <v/>
      </c>
      <c r="HC86" s="104" t="str">
        <f t="shared" si="77"/>
        <v/>
      </c>
      <c r="HD86" s="104" t="str">
        <f t="shared" si="78"/>
        <v/>
      </c>
      <c r="HE86" s="105" t="str">
        <f t="shared" si="79"/>
        <v/>
      </c>
      <c r="HF86" s="106" t="str">
        <f t="shared" si="80"/>
        <v/>
      </c>
      <c r="HG86" s="107" t="str">
        <f t="shared" si="81"/>
        <v/>
      </c>
      <c r="HH86" s="108" t="str">
        <f t="shared" si="82"/>
        <v/>
      </c>
      <c r="HI86" s="109" t="str">
        <f t="shared" si="83"/>
        <v/>
      </c>
      <c r="HK86" s="101"/>
      <c r="HL86" s="101"/>
      <c r="HM86" s="102" t="str">
        <f t="shared" si="84"/>
        <v/>
      </c>
      <c r="HN86" s="103" t="str">
        <f t="shared" si="85"/>
        <v/>
      </c>
      <c r="HO86" s="104" t="str">
        <f t="shared" si="86"/>
        <v/>
      </c>
      <c r="HP86" s="104" t="str">
        <f t="shared" si="87"/>
        <v/>
      </c>
      <c r="HQ86" s="105" t="str">
        <f t="shared" si="88"/>
        <v/>
      </c>
      <c r="HR86" s="106" t="str">
        <f t="shared" si="89"/>
        <v/>
      </c>
      <c r="HS86" s="107" t="str">
        <f t="shared" si="90"/>
        <v/>
      </c>
      <c r="HT86" s="108" t="str">
        <f t="shared" si="91"/>
        <v/>
      </c>
      <c r="HU86" s="109" t="str">
        <f t="shared" si="92"/>
        <v/>
      </c>
      <c r="HW86" s="101"/>
      <c r="HX86" s="101"/>
      <c r="HY86" s="102" t="str">
        <f t="shared" si="93"/>
        <v/>
      </c>
      <c r="HZ86" s="103" t="str">
        <f t="shared" si="94"/>
        <v/>
      </c>
      <c r="IA86" s="104" t="str">
        <f t="shared" si="95"/>
        <v/>
      </c>
      <c r="IB86" s="104" t="str">
        <f t="shared" si="96"/>
        <v/>
      </c>
      <c r="IC86" s="105" t="str">
        <f t="shared" si="97"/>
        <v/>
      </c>
      <c r="ID86" s="106" t="str">
        <f t="shared" si="98"/>
        <v/>
      </c>
      <c r="IE86" s="107" t="str">
        <f t="shared" si="99"/>
        <v/>
      </c>
      <c r="IF86" s="108" t="str">
        <f t="shared" si="100"/>
        <v/>
      </c>
      <c r="IG86" s="109" t="str">
        <f t="shared" si="101"/>
        <v/>
      </c>
      <c r="II86" s="101"/>
      <c r="IJ86" s="101"/>
      <c r="IK86" s="102" t="str">
        <f t="shared" si="102"/>
        <v/>
      </c>
      <c r="IL86" s="103" t="str">
        <f t="shared" si="103"/>
        <v/>
      </c>
      <c r="IM86" s="104" t="str">
        <f t="shared" si="104"/>
        <v/>
      </c>
      <c r="IN86" s="104" t="str">
        <f t="shared" si="105"/>
        <v/>
      </c>
      <c r="IO86" s="105" t="str">
        <f t="shared" si="106"/>
        <v/>
      </c>
      <c r="IP86" s="106" t="str">
        <f t="shared" si="107"/>
        <v/>
      </c>
      <c r="IQ86" s="107" t="str">
        <f t="shared" si="108"/>
        <v/>
      </c>
      <c r="IR86" s="108" t="str">
        <f t="shared" si="109"/>
        <v/>
      </c>
      <c r="IS86" s="109" t="str">
        <f t="shared" si="110"/>
        <v/>
      </c>
      <c r="IU86" s="101"/>
      <c r="IV86" s="101"/>
      <c r="IW86" s="102" t="str">
        <f t="shared" si="111"/>
        <v/>
      </c>
      <c r="IX86" s="103" t="str">
        <f t="shared" si="112"/>
        <v/>
      </c>
      <c r="IY86" s="104" t="str">
        <f t="shared" si="113"/>
        <v/>
      </c>
      <c r="IZ86" s="104" t="str">
        <f t="shared" si="114"/>
        <v/>
      </c>
      <c r="JA86" s="105" t="str">
        <f t="shared" si="115"/>
        <v/>
      </c>
      <c r="JB86" s="106" t="str">
        <f t="shared" si="116"/>
        <v/>
      </c>
      <c r="JC86" s="107" t="str">
        <f t="shared" si="117"/>
        <v/>
      </c>
      <c r="JD86" s="108" t="str">
        <f t="shared" si="118"/>
        <v/>
      </c>
      <c r="JE86" s="109" t="str">
        <f t="shared" si="119"/>
        <v/>
      </c>
      <c r="JG86" s="101"/>
      <c r="JH86" s="101"/>
      <c r="JI86" s="102" t="str">
        <f t="shared" si="120"/>
        <v/>
      </c>
      <c r="JJ86" s="103" t="str">
        <f t="shared" si="121"/>
        <v/>
      </c>
      <c r="JK86" s="104" t="str">
        <f t="shared" si="122"/>
        <v/>
      </c>
      <c r="JL86" s="104" t="str">
        <f t="shared" si="123"/>
        <v/>
      </c>
      <c r="JM86" s="105" t="str">
        <f t="shared" si="124"/>
        <v/>
      </c>
      <c r="JN86" s="106" t="str">
        <f t="shared" si="125"/>
        <v/>
      </c>
      <c r="JO86" s="107" t="str">
        <f t="shared" si="126"/>
        <v/>
      </c>
      <c r="JP86" s="108" t="str">
        <f t="shared" si="127"/>
        <v/>
      </c>
      <c r="JQ86" s="109" t="str">
        <f t="shared" si="128"/>
        <v/>
      </c>
      <c r="JS86" s="101"/>
      <c r="JT86" s="101"/>
      <c r="JU86" s="102" t="str">
        <f t="shared" si="129"/>
        <v/>
      </c>
      <c r="JV86" s="103" t="str">
        <f t="shared" si="130"/>
        <v/>
      </c>
      <c r="JW86" s="104" t="str">
        <f t="shared" si="131"/>
        <v/>
      </c>
      <c r="JX86" s="104" t="str">
        <f t="shared" si="132"/>
        <v/>
      </c>
      <c r="JY86" s="105" t="str">
        <f t="shared" si="133"/>
        <v/>
      </c>
      <c r="JZ86" s="106" t="str">
        <f t="shared" si="134"/>
        <v/>
      </c>
      <c r="KA86" s="107" t="str">
        <f t="shared" si="135"/>
        <v/>
      </c>
      <c r="KB86" s="108" t="str">
        <f t="shared" si="136"/>
        <v/>
      </c>
      <c r="KC86" s="109" t="str">
        <f t="shared" si="137"/>
        <v/>
      </c>
      <c r="KE86" s="101"/>
      <c r="KF86" s="101"/>
    </row>
    <row r="87" spans="1:292" ht="13.5" customHeight="1">
      <c r="A87" s="20"/>
      <c r="B87" s="101"/>
      <c r="C87" s="101"/>
      <c r="E87" s="102" t="str">
        <f t="shared" si="147"/>
        <v/>
      </c>
      <c r="F87" s="103" t="str">
        <f t="shared" si="148"/>
        <v/>
      </c>
      <c r="G87" s="104" t="str">
        <f t="shared" si="149"/>
        <v/>
      </c>
      <c r="H87" s="104" t="str">
        <f t="shared" si="150"/>
        <v/>
      </c>
      <c r="I87" s="105" t="str">
        <f t="shared" si="151"/>
        <v/>
      </c>
      <c r="J87" s="106" t="str">
        <f t="shared" si="152"/>
        <v/>
      </c>
      <c r="K87" s="107" t="str">
        <f t="shared" si="153"/>
        <v/>
      </c>
      <c r="L87" s="108" t="str">
        <f t="shared" si="154"/>
        <v/>
      </c>
      <c r="M87" s="109" t="str">
        <f t="shared" si="155"/>
        <v/>
      </c>
      <c r="O87" s="101"/>
      <c r="P87" s="101"/>
      <c r="Q87" s="102" t="str">
        <f t="shared" si="156"/>
        <v/>
      </c>
      <c r="R87" s="103" t="str">
        <f t="shared" si="157"/>
        <v/>
      </c>
      <c r="S87" s="104" t="str">
        <f t="shared" si="158"/>
        <v/>
      </c>
      <c r="T87" s="104" t="str">
        <f t="shared" si="159"/>
        <v/>
      </c>
      <c r="U87" s="105" t="str">
        <f t="shared" si="160"/>
        <v/>
      </c>
      <c r="V87" s="106" t="str">
        <f t="shared" si="161"/>
        <v/>
      </c>
      <c r="W87" s="107" t="str">
        <f t="shared" si="162"/>
        <v/>
      </c>
      <c r="X87" s="108" t="str">
        <f t="shared" si="163"/>
        <v/>
      </c>
      <c r="Y87" s="109" t="str">
        <f t="shared" si="164"/>
        <v/>
      </c>
      <c r="AA87" s="101"/>
      <c r="AB87" s="101"/>
      <c r="AC87" s="102" t="str">
        <f t="shared" si="165"/>
        <v/>
      </c>
      <c r="AD87" s="103" t="str">
        <f t="shared" si="166"/>
        <v/>
      </c>
      <c r="AE87" s="104" t="str">
        <f t="shared" si="167"/>
        <v/>
      </c>
      <c r="AF87" s="104" t="str">
        <f t="shared" si="168"/>
        <v/>
      </c>
      <c r="AG87" s="105" t="str">
        <f t="shared" si="169"/>
        <v/>
      </c>
      <c r="AH87" s="106" t="str">
        <f t="shared" si="170"/>
        <v/>
      </c>
      <c r="AI87" s="107" t="str">
        <f t="shared" si="171"/>
        <v/>
      </c>
      <c r="AJ87" s="108" t="str">
        <f t="shared" si="172"/>
        <v/>
      </c>
      <c r="AK87" s="109" t="str">
        <f t="shared" si="173"/>
        <v/>
      </c>
      <c r="AM87" s="101"/>
      <c r="AN87" s="101"/>
      <c r="AO87" s="102" t="str">
        <f t="shared" si="174"/>
        <v/>
      </c>
      <c r="AP87" s="103" t="str">
        <f t="shared" si="175"/>
        <v/>
      </c>
      <c r="AQ87" s="104" t="str">
        <f t="shared" si="176"/>
        <v/>
      </c>
      <c r="AR87" s="104" t="str">
        <f t="shared" si="177"/>
        <v/>
      </c>
      <c r="AS87" s="105" t="str">
        <f t="shared" si="178"/>
        <v/>
      </c>
      <c r="AT87" s="106" t="str">
        <f t="shared" si="179"/>
        <v/>
      </c>
      <c r="AU87" s="107" t="str">
        <f t="shared" si="180"/>
        <v/>
      </c>
      <c r="AV87" s="108" t="str">
        <f t="shared" si="181"/>
        <v/>
      </c>
      <c r="AW87" s="109" t="str">
        <f t="shared" si="182"/>
        <v/>
      </c>
      <c r="AY87" s="101"/>
      <c r="AZ87" s="101"/>
      <c r="BA87" s="102" t="str">
        <f t="shared" si="183"/>
        <v/>
      </c>
      <c r="BB87" s="103" t="str">
        <f t="shared" si="184"/>
        <v/>
      </c>
      <c r="BC87" s="104" t="str">
        <f t="shared" si="185"/>
        <v/>
      </c>
      <c r="BD87" s="104" t="str">
        <f t="shared" si="186"/>
        <v/>
      </c>
      <c r="BE87" s="105" t="str">
        <f t="shared" si="187"/>
        <v/>
      </c>
      <c r="BF87" s="106" t="str">
        <f t="shared" si="188"/>
        <v/>
      </c>
      <c r="BG87" s="107" t="str">
        <f t="shared" si="189"/>
        <v/>
      </c>
      <c r="BH87" s="108" t="str">
        <f t="shared" si="190"/>
        <v/>
      </c>
      <c r="BI87" s="109" t="str">
        <f t="shared" si="191"/>
        <v/>
      </c>
      <c r="BK87" s="101"/>
      <c r="BL87" s="101"/>
      <c r="BM87" s="102" t="str">
        <f t="shared" si="192"/>
        <v/>
      </c>
      <c r="BN87" s="103" t="str">
        <f t="shared" si="193"/>
        <v/>
      </c>
      <c r="BO87" s="104" t="str">
        <f t="shared" si="194"/>
        <v/>
      </c>
      <c r="BP87" s="104" t="str">
        <f t="shared" si="195"/>
        <v/>
      </c>
      <c r="BQ87" s="105" t="str">
        <f t="shared" si="196"/>
        <v/>
      </c>
      <c r="BR87" s="106" t="str">
        <f t="shared" si="197"/>
        <v/>
      </c>
      <c r="BS87" s="107" t="str">
        <f t="shared" si="198"/>
        <v/>
      </c>
      <c r="BT87" s="108" t="str">
        <f t="shared" si="199"/>
        <v/>
      </c>
      <c r="BU87" s="109" t="str">
        <f t="shared" si="200"/>
        <v/>
      </c>
      <c r="BW87" s="101"/>
      <c r="BX87" s="101"/>
      <c r="BY87" s="102" t="str">
        <f t="shared" si="201"/>
        <v/>
      </c>
      <c r="BZ87" s="103" t="str">
        <f t="shared" si="202"/>
        <v/>
      </c>
      <c r="CA87" s="104" t="str">
        <f t="shared" si="203"/>
        <v/>
      </c>
      <c r="CB87" s="104" t="str">
        <f t="shared" si="204"/>
        <v/>
      </c>
      <c r="CC87" s="105" t="str">
        <f t="shared" si="205"/>
        <v/>
      </c>
      <c r="CD87" s="106" t="str">
        <f t="shared" si="206"/>
        <v/>
      </c>
      <c r="CE87" s="107" t="str">
        <f t="shared" si="207"/>
        <v/>
      </c>
      <c r="CF87" s="108" t="str">
        <f t="shared" si="208"/>
        <v/>
      </c>
      <c r="CG87" s="109" t="str">
        <f t="shared" si="209"/>
        <v/>
      </c>
      <c r="CI87" s="101"/>
      <c r="CJ87" s="101"/>
      <c r="CK87" s="102" t="str">
        <f t="shared" si="210"/>
        <v/>
      </c>
      <c r="CL87" s="103" t="str">
        <f t="shared" si="211"/>
        <v/>
      </c>
      <c r="CM87" s="104" t="str">
        <f t="shared" si="212"/>
        <v/>
      </c>
      <c r="CN87" s="104" t="str">
        <f t="shared" si="213"/>
        <v/>
      </c>
      <c r="CO87" s="105" t="str">
        <f t="shared" si="214"/>
        <v/>
      </c>
      <c r="CP87" s="106" t="str">
        <f t="shared" si="215"/>
        <v/>
      </c>
      <c r="CQ87" s="107" t="str">
        <f t="shared" si="216"/>
        <v/>
      </c>
      <c r="CR87" s="108" t="str">
        <f t="shared" si="217"/>
        <v/>
      </c>
      <c r="CS87" s="109" t="str">
        <f t="shared" si="218"/>
        <v/>
      </c>
      <c r="CU87" s="101"/>
      <c r="CV87" s="101"/>
      <c r="CW87" s="102" t="str">
        <f t="shared" si="219"/>
        <v/>
      </c>
      <c r="CX87" s="103" t="str">
        <f t="shared" si="220"/>
        <v/>
      </c>
      <c r="CY87" s="104" t="str">
        <f t="shared" si="221"/>
        <v/>
      </c>
      <c r="CZ87" s="104" t="str">
        <f t="shared" si="222"/>
        <v/>
      </c>
      <c r="DA87" s="105" t="str">
        <f t="shared" si="223"/>
        <v/>
      </c>
      <c r="DB87" s="106" t="str">
        <f t="shared" si="224"/>
        <v/>
      </c>
      <c r="DC87" s="107" t="str">
        <f t="shared" si="225"/>
        <v/>
      </c>
      <c r="DD87" s="108" t="str">
        <f t="shared" si="226"/>
        <v/>
      </c>
      <c r="DE87" s="109" t="str">
        <f t="shared" si="227"/>
        <v/>
      </c>
      <c r="DG87" s="101"/>
      <c r="DH87" s="101"/>
      <c r="DI87" s="102" t="str">
        <f t="shared" si="4"/>
        <v/>
      </c>
      <c r="DJ87" s="103" t="str">
        <f t="shared" si="5"/>
        <v/>
      </c>
      <c r="DK87" s="104" t="str">
        <f t="shared" si="6"/>
        <v/>
      </c>
      <c r="DL87" s="104" t="str">
        <f t="shared" si="7"/>
        <v/>
      </c>
      <c r="DM87" s="105" t="str">
        <f t="shared" si="8"/>
        <v/>
      </c>
      <c r="DN87" s="106" t="str">
        <f t="shared" si="9"/>
        <v/>
      </c>
      <c r="DO87" s="107" t="str">
        <f t="shared" si="10"/>
        <v/>
      </c>
      <c r="DP87" s="108" t="str">
        <f t="shared" si="11"/>
        <v/>
      </c>
      <c r="DQ87" s="109" t="str">
        <f t="shared" si="12"/>
        <v/>
      </c>
      <c r="DS87" s="101"/>
      <c r="DT87" s="101"/>
      <c r="DU87" s="102" t="str">
        <f t="shared" si="13"/>
        <v/>
      </c>
      <c r="DV87" s="103" t="str">
        <f t="shared" si="14"/>
        <v/>
      </c>
      <c r="DW87" s="104" t="str">
        <f t="shared" si="15"/>
        <v/>
      </c>
      <c r="DX87" s="104" t="str">
        <f t="shared" si="16"/>
        <v/>
      </c>
      <c r="DY87" s="105" t="str">
        <f t="shared" si="17"/>
        <v/>
      </c>
      <c r="DZ87" s="106" t="str">
        <f t="shared" si="18"/>
        <v/>
      </c>
      <c r="EA87" s="107" t="str">
        <f t="shared" si="19"/>
        <v/>
      </c>
      <c r="EB87" s="108" t="str">
        <f t="shared" si="20"/>
        <v/>
      </c>
      <c r="EC87" s="109" t="str">
        <f t="shared" si="21"/>
        <v/>
      </c>
      <c r="EE87" s="101"/>
      <c r="EF87" s="101"/>
      <c r="EG87" s="102" t="str">
        <f t="shared" si="22"/>
        <v/>
      </c>
      <c r="EH87" s="103" t="str">
        <f t="shared" si="23"/>
        <v/>
      </c>
      <c r="EI87" s="104" t="str">
        <f t="shared" si="24"/>
        <v/>
      </c>
      <c r="EJ87" s="104" t="str">
        <f t="shared" si="25"/>
        <v/>
      </c>
      <c r="EK87" s="105" t="str">
        <f t="shared" si="26"/>
        <v/>
      </c>
      <c r="EL87" s="106" t="str">
        <f t="shared" si="27"/>
        <v/>
      </c>
      <c r="EM87" s="107" t="str">
        <f t="shared" si="28"/>
        <v/>
      </c>
      <c r="EN87" s="108" t="str">
        <f t="shared" si="29"/>
        <v/>
      </c>
      <c r="EO87" s="109" t="str">
        <f t="shared" si="30"/>
        <v/>
      </c>
      <c r="EQ87" s="101"/>
      <c r="ER87" s="101"/>
      <c r="ES87" s="102" t="str">
        <f t="shared" si="31"/>
        <v/>
      </c>
      <c r="ET87" s="103" t="str">
        <f t="shared" si="32"/>
        <v/>
      </c>
      <c r="EU87" s="104" t="str">
        <f t="shared" si="33"/>
        <v/>
      </c>
      <c r="EV87" s="104" t="str">
        <f t="shared" si="34"/>
        <v/>
      </c>
      <c r="EW87" s="105" t="str">
        <f t="shared" si="35"/>
        <v/>
      </c>
      <c r="EX87" s="106" t="str">
        <f t="shared" si="36"/>
        <v/>
      </c>
      <c r="EY87" s="107" t="str">
        <f t="shared" si="37"/>
        <v/>
      </c>
      <c r="EZ87" s="108" t="str">
        <f t="shared" si="38"/>
        <v/>
      </c>
      <c r="FA87" s="109" t="str">
        <f t="shared" si="39"/>
        <v/>
      </c>
      <c r="FC87" s="101"/>
      <c r="FD87" s="101"/>
      <c r="FE87" s="102" t="str">
        <f t="shared" si="40"/>
        <v/>
      </c>
      <c r="FF87" s="103" t="str">
        <f t="shared" si="41"/>
        <v/>
      </c>
      <c r="FG87" s="104" t="str">
        <f t="shared" si="42"/>
        <v/>
      </c>
      <c r="FH87" s="104" t="str">
        <f t="shared" si="43"/>
        <v/>
      </c>
      <c r="FI87" s="105" t="str">
        <f t="shared" si="44"/>
        <v/>
      </c>
      <c r="FJ87" s="106" t="str">
        <f t="shared" si="45"/>
        <v/>
      </c>
      <c r="FK87" s="107" t="str">
        <f t="shared" si="46"/>
        <v/>
      </c>
      <c r="FL87" s="108" t="str">
        <f t="shared" si="47"/>
        <v/>
      </c>
      <c r="FM87" s="109" t="str">
        <f t="shared" si="48"/>
        <v/>
      </c>
      <c r="FO87" s="101"/>
      <c r="FP87" s="101"/>
      <c r="FQ87" s="102" t="str">
        <f>IF(FU87="","",#REF!)</f>
        <v/>
      </c>
      <c r="FR87" s="103" t="str">
        <f t="shared" si="49"/>
        <v/>
      </c>
      <c r="FS87" s="104" t="str">
        <f t="shared" si="50"/>
        <v/>
      </c>
      <c r="FT87" s="104" t="str">
        <f t="shared" si="51"/>
        <v/>
      </c>
      <c r="FU87" s="105" t="str">
        <f t="shared" si="52"/>
        <v/>
      </c>
      <c r="FV87" s="106" t="str">
        <f t="shared" si="53"/>
        <v/>
      </c>
      <c r="FW87" s="107" t="str">
        <f t="shared" si="54"/>
        <v/>
      </c>
      <c r="FX87" s="108" t="str">
        <f t="shared" si="55"/>
        <v/>
      </c>
      <c r="FY87" s="109" t="str">
        <f t="shared" si="56"/>
        <v/>
      </c>
      <c r="GA87" s="101"/>
      <c r="GB87" s="101"/>
      <c r="GC87" s="102" t="str">
        <f t="shared" si="57"/>
        <v/>
      </c>
      <c r="GD87" s="103" t="str">
        <f t="shared" si="58"/>
        <v/>
      </c>
      <c r="GE87" s="104" t="str">
        <f t="shared" si="59"/>
        <v/>
      </c>
      <c r="GF87" s="104" t="str">
        <f t="shared" si="60"/>
        <v/>
      </c>
      <c r="GG87" s="105" t="str">
        <f t="shared" si="61"/>
        <v/>
      </c>
      <c r="GH87" s="106" t="str">
        <f t="shared" si="62"/>
        <v/>
      </c>
      <c r="GI87" s="107" t="str">
        <f t="shared" si="63"/>
        <v/>
      </c>
      <c r="GJ87" s="108" t="str">
        <f t="shared" si="64"/>
        <v/>
      </c>
      <c r="GK87" s="109" t="str">
        <f t="shared" si="65"/>
        <v/>
      </c>
      <c r="GM87" s="101"/>
      <c r="GN87" s="101"/>
      <c r="GO87" s="102" t="str">
        <f t="shared" si="66"/>
        <v/>
      </c>
      <c r="GP87" s="103" t="str">
        <f t="shared" si="67"/>
        <v/>
      </c>
      <c r="GQ87" s="104" t="str">
        <f t="shared" si="68"/>
        <v/>
      </c>
      <c r="GR87" s="104" t="str">
        <f t="shared" si="69"/>
        <v/>
      </c>
      <c r="GS87" s="105" t="str">
        <f t="shared" si="70"/>
        <v/>
      </c>
      <c r="GT87" s="106" t="str">
        <f t="shared" si="71"/>
        <v/>
      </c>
      <c r="GU87" s="107" t="str">
        <f t="shared" si="72"/>
        <v/>
      </c>
      <c r="GV87" s="108" t="str">
        <f t="shared" si="73"/>
        <v/>
      </c>
      <c r="GW87" s="109" t="str">
        <f t="shared" si="74"/>
        <v/>
      </c>
      <c r="GY87" s="101"/>
      <c r="GZ87" s="101"/>
      <c r="HA87" s="102" t="str">
        <f t="shared" si="75"/>
        <v/>
      </c>
      <c r="HB87" s="103" t="str">
        <f t="shared" si="76"/>
        <v/>
      </c>
      <c r="HC87" s="104" t="str">
        <f t="shared" si="77"/>
        <v/>
      </c>
      <c r="HD87" s="104" t="str">
        <f t="shared" si="78"/>
        <v/>
      </c>
      <c r="HE87" s="105" t="str">
        <f t="shared" si="79"/>
        <v/>
      </c>
      <c r="HF87" s="106" t="str">
        <f t="shared" si="80"/>
        <v/>
      </c>
      <c r="HG87" s="107" t="str">
        <f t="shared" si="81"/>
        <v/>
      </c>
      <c r="HH87" s="108" t="str">
        <f t="shared" si="82"/>
        <v/>
      </c>
      <c r="HI87" s="109" t="str">
        <f t="shared" si="83"/>
        <v/>
      </c>
      <c r="HK87" s="101"/>
      <c r="HL87" s="101"/>
      <c r="HM87" s="102" t="str">
        <f t="shared" si="84"/>
        <v/>
      </c>
      <c r="HN87" s="103" t="str">
        <f t="shared" si="85"/>
        <v/>
      </c>
      <c r="HO87" s="104" t="str">
        <f t="shared" si="86"/>
        <v/>
      </c>
      <c r="HP87" s="104" t="str">
        <f t="shared" si="87"/>
        <v/>
      </c>
      <c r="HQ87" s="105" t="str">
        <f t="shared" si="88"/>
        <v/>
      </c>
      <c r="HR87" s="106" t="str">
        <f t="shared" si="89"/>
        <v/>
      </c>
      <c r="HS87" s="107" t="str">
        <f t="shared" si="90"/>
        <v/>
      </c>
      <c r="HT87" s="108" t="str">
        <f t="shared" si="91"/>
        <v/>
      </c>
      <c r="HU87" s="109" t="str">
        <f t="shared" si="92"/>
        <v/>
      </c>
      <c r="HW87" s="101"/>
      <c r="HX87" s="101"/>
      <c r="HY87" s="102" t="str">
        <f t="shared" si="93"/>
        <v/>
      </c>
      <c r="HZ87" s="103" t="str">
        <f t="shared" si="94"/>
        <v/>
      </c>
      <c r="IA87" s="104" t="str">
        <f t="shared" si="95"/>
        <v/>
      </c>
      <c r="IB87" s="104" t="str">
        <f t="shared" si="96"/>
        <v/>
      </c>
      <c r="IC87" s="105" t="str">
        <f t="shared" si="97"/>
        <v/>
      </c>
      <c r="ID87" s="106" t="str">
        <f t="shared" si="98"/>
        <v/>
      </c>
      <c r="IE87" s="107" t="str">
        <f t="shared" si="99"/>
        <v/>
      </c>
      <c r="IF87" s="108" t="str">
        <f t="shared" si="100"/>
        <v/>
      </c>
      <c r="IG87" s="109" t="str">
        <f t="shared" si="101"/>
        <v/>
      </c>
      <c r="II87" s="101"/>
      <c r="IJ87" s="101"/>
      <c r="IK87" s="102" t="str">
        <f t="shared" si="102"/>
        <v/>
      </c>
      <c r="IL87" s="103" t="str">
        <f t="shared" si="103"/>
        <v/>
      </c>
      <c r="IM87" s="104" t="str">
        <f t="shared" si="104"/>
        <v/>
      </c>
      <c r="IN87" s="104" t="str">
        <f t="shared" si="105"/>
        <v/>
      </c>
      <c r="IO87" s="105" t="str">
        <f t="shared" si="106"/>
        <v/>
      </c>
      <c r="IP87" s="106" t="str">
        <f t="shared" si="107"/>
        <v/>
      </c>
      <c r="IQ87" s="107" t="str">
        <f t="shared" si="108"/>
        <v/>
      </c>
      <c r="IR87" s="108" t="str">
        <f t="shared" si="109"/>
        <v/>
      </c>
      <c r="IS87" s="109" t="str">
        <f t="shared" si="110"/>
        <v/>
      </c>
      <c r="IU87" s="101"/>
      <c r="IV87" s="101"/>
      <c r="IW87" s="102" t="str">
        <f t="shared" si="111"/>
        <v/>
      </c>
      <c r="IX87" s="103" t="str">
        <f t="shared" si="112"/>
        <v/>
      </c>
      <c r="IY87" s="104" t="str">
        <f t="shared" si="113"/>
        <v/>
      </c>
      <c r="IZ87" s="104" t="str">
        <f t="shared" si="114"/>
        <v/>
      </c>
      <c r="JA87" s="105" t="str">
        <f t="shared" si="115"/>
        <v/>
      </c>
      <c r="JB87" s="106" t="str">
        <f t="shared" si="116"/>
        <v/>
      </c>
      <c r="JC87" s="107" t="str">
        <f t="shared" si="117"/>
        <v/>
      </c>
      <c r="JD87" s="108" t="str">
        <f t="shared" si="118"/>
        <v/>
      </c>
      <c r="JE87" s="109" t="str">
        <f t="shared" si="119"/>
        <v/>
      </c>
      <c r="JG87" s="101"/>
      <c r="JH87" s="101"/>
      <c r="JI87" s="102" t="str">
        <f t="shared" si="120"/>
        <v/>
      </c>
      <c r="JJ87" s="103" t="str">
        <f t="shared" si="121"/>
        <v/>
      </c>
      <c r="JK87" s="104" t="str">
        <f t="shared" si="122"/>
        <v/>
      </c>
      <c r="JL87" s="104" t="str">
        <f t="shared" si="123"/>
        <v/>
      </c>
      <c r="JM87" s="105" t="str">
        <f t="shared" si="124"/>
        <v/>
      </c>
      <c r="JN87" s="106" t="str">
        <f t="shared" si="125"/>
        <v/>
      </c>
      <c r="JO87" s="107" t="str">
        <f t="shared" si="126"/>
        <v/>
      </c>
      <c r="JP87" s="108" t="str">
        <f t="shared" si="127"/>
        <v/>
      </c>
      <c r="JQ87" s="109" t="str">
        <f t="shared" si="128"/>
        <v/>
      </c>
      <c r="JS87" s="101"/>
      <c r="JT87" s="101"/>
      <c r="JU87" s="102" t="str">
        <f t="shared" si="129"/>
        <v/>
      </c>
      <c r="JV87" s="103" t="str">
        <f t="shared" si="130"/>
        <v/>
      </c>
      <c r="JW87" s="104" t="str">
        <f t="shared" si="131"/>
        <v/>
      </c>
      <c r="JX87" s="104" t="str">
        <f t="shared" si="132"/>
        <v/>
      </c>
      <c r="JY87" s="105" t="str">
        <f t="shared" si="133"/>
        <v/>
      </c>
      <c r="JZ87" s="106" t="str">
        <f t="shared" si="134"/>
        <v/>
      </c>
      <c r="KA87" s="107" t="str">
        <f t="shared" si="135"/>
        <v/>
      </c>
      <c r="KB87" s="108" t="str">
        <f t="shared" si="136"/>
        <v/>
      </c>
      <c r="KC87" s="109" t="str">
        <f t="shared" si="137"/>
        <v/>
      </c>
      <c r="KE87" s="101"/>
      <c r="KF87" s="101"/>
    </row>
    <row r="88" spans="1:292" ht="13.5" customHeight="1">
      <c r="A88" s="20"/>
      <c r="E88" s="102" t="str">
        <f t="shared" si="147"/>
        <v/>
      </c>
      <c r="F88" s="103" t="str">
        <f t="shared" si="148"/>
        <v/>
      </c>
      <c r="G88" s="104" t="str">
        <f t="shared" si="149"/>
        <v/>
      </c>
      <c r="H88" s="104" t="str">
        <f t="shared" si="150"/>
        <v/>
      </c>
      <c r="I88" s="105" t="str">
        <f t="shared" si="151"/>
        <v/>
      </c>
      <c r="J88" s="106" t="str">
        <f t="shared" si="152"/>
        <v/>
      </c>
      <c r="K88" s="107" t="str">
        <f t="shared" si="153"/>
        <v/>
      </c>
      <c r="L88" s="108" t="str">
        <f t="shared" si="154"/>
        <v/>
      </c>
      <c r="M88" s="109" t="str">
        <f t="shared" si="155"/>
        <v/>
      </c>
      <c r="O88" s="101"/>
      <c r="P88" s="101"/>
      <c r="Q88" s="102" t="str">
        <f t="shared" si="156"/>
        <v/>
      </c>
      <c r="R88" s="103" t="str">
        <f t="shared" si="157"/>
        <v/>
      </c>
      <c r="S88" s="104" t="str">
        <f t="shared" si="158"/>
        <v/>
      </c>
      <c r="T88" s="104" t="str">
        <f t="shared" si="159"/>
        <v/>
      </c>
      <c r="U88" s="105" t="str">
        <f t="shared" si="160"/>
        <v/>
      </c>
      <c r="V88" s="106" t="str">
        <f t="shared" si="161"/>
        <v/>
      </c>
      <c r="W88" s="107" t="str">
        <f t="shared" si="162"/>
        <v/>
      </c>
      <c r="X88" s="108" t="str">
        <f t="shared" si="163"/>
        <v/>
      </c>
      <c r="Y88" s="109" t="str">
        <f t="shared" si="164"/>
        <v/>
      </c>
      <c r="AA88" s="101"/>
      <c r="AB88" s="101"/>
      <c r="AC88" s="102" t="str">
        <f t="shared" si="165"/>
        <v/>
      </c>
      <c r="AD88" s="103" t="str">
        <f t="shared" si="166"/>
        <v/>
      </c>
      <c r="AE88" s="104" t="str">
        <f t="shared" si="167"/>
        <v/>
      </c>
      <c r="AF88" s="104" t="str">
        <f t="shared" si="168"/>
        <v/>
      </c>
      <c r="AG88" s="105" t="str">
        <f t="shared" si="169"/>
        <v/>
      </c>
      <c r="AH88" s="106" t="str">
        <f t="shared" si="170"/>
        <v/>
      </c>
      <c r="AI88" s="107" t="str">
        <f t="shared" si="171"/>
        <v/>
      </c>
      <c r="AJ88" s="108" t="str">
        <f t="shared" si="172"/>
        <v/>
      </c>
      <c r="AK88" s="109" t="str">
        <f t="shared" si="173"/>
        <v/>
      </c>
      <c r="AM88" s="101"/>
      <c r="AN88" s="101"/>
      <c r="AO88" s="102" t="str">
        <f t="shared" si="174"/>
        <v/>
      </c>
      <c r="AP88" s="103" t="str">
        <f t="shared" si="175"/>
        <v/>
      </c>
      <c r="AQ88" s="104" t="str">
        <f t="shared" si="176"/>
        <v/>
      </c>
      <c r="AR88" s="104" t="str">
        <f t="shared" si="177"/>
        <v/>
      </c>
      <c r="AS88" s="105" t="str">
        <f t="shared" si="178"/>
        <v/>
      </c>
      <c r="AT88" s="106" t="str">
        <f t="shared" si="179"/>
        <v/>
      </c>
      <c r="AU88" s="107" t="str">
        <f t="shared" si="180"/>
        <v/>
      </c>
      <c r="AV88" s="108" t="str">
        <f t="shared" si="181"/>
        <v/>
      </c>
      <c r="AW88" s="109" t="str">
        <f t="shared" si="182"/>
        <v/>
      </c>
      <c r="AY88" s="101"/>
      <c r="AZ88" s="101"/>
      <c r="BA88" s="102" t="str">
        <f t="shared" si="183"/>
        <v/>
      </c>
      <c r="BB88" s="103" t="str">
        <f t="shared" si="184"/>
        <v/>
      </c>
      <c r="BC88" s="104" t="str">
        <f t="shared" si="185"/>
        <v/>
      </c>
      <c r="BD88" s="104" t="str">
        <f t="shared" si="186"/>
        <v/>
      </c>
      <c r="BE88" s="105" t="str">
        <f t="shared" si="187"/>
        <v/>
      </c>
      <c r="BF88" s="106" t="str">
        <f t="shared" si="188"/>
        <v/>
      </c>
      <c r="BG88" s="107" t="str">
        <f t="shared" si="189"/>
        <v/>
      </c>
      <c r="BH88" s="108" t="str">
        <f t="shared" si="190"/>
        <v/>
      </c>
      <c r="BI88" s="109" t="str">
        <f t="shared" si="191"/>
        <v/>
      </c>
      <c r="BK88" s="101"/>
      <c r="BL88" s="101"/>
      <c r="BM88" s="102" t="str">
        <f t="shared" si="192"/>
        <v/>
      </c>
      <c r="BN88" s="103" t="str">
        <f t="shared" si="193"/>
        <v/>
      </c>
      <c r="BO88" s="104" t="str">
        <f t="shared" si="194"/>
        <v/>
      </c>
      <c r="BP88" s="104" t="str">
        <f t="shared" si="195"/>
        <v/>
      </c>
      <c r="BQ88" s="105" t="str">
        <f t="shared" si="196"/>
        <v/>
      </c>
      <c r="BR88" s="106" t="str">
        <f t="shared" si="197"/>
        <v/>
      </c>
      <c r="BS88" s="107" t="str">
        <f t="shared" si="198"/>
        <v/>
      </c>
      <c r="BT88" s="108" t="str">
        <f t="shared" si="199"/>
        <v/>
      </c>
      <c r="BU88" s="109" t="str">
        <f t="shared" si="200"/>
        <v/>
      </c>
      <c r="BW88" s="101"/>
      <c r="BX88" s="101"/>
      <c r="BY88" s="102" t="str">
        <f t="shared" si="201"/>
        <v/>
      </c>
      <c r="BZ88" s="103" t="str">
        <f t="shared" si="202"/>
        <v/>
      </c>
      <c r="CA88" s="104" t="str">
        <f t="shared" si="203"/>
        <v/>
      </c>
      <c r="CB88" s="104" t="str">
        <f t="shared" si="204"/>
        <v/>
      </c>
      <c r="CC88" s="105" t="str">
        <f t="shared" si="205"/>
        <v/>
      </c>
      <c r="CD88" s="106" t="str">
        <f t="shared" si="206"/>
        <v/>
      </c>
      <c r="CE88" s="107" t="str">
        <f t="shared" si="207"/>
        <v/>
      </c>
      <c r="CF88" s="108" t="str">
        <f t="shared" si="208"/>
        <v/>
      </c>
      <c r="CG88" s="109" t="str">
        <f t="shared" si="209"/>
        <v/>
      </c>
      <c r="CI88" s="101"/>
      <c r="CJ88" s="101"/>
      <c r="CK88" s="102" t="str">
        <f t="shared" si="210"/>
        <v/>
      </c>
      <c r="CL88" s="103" t="str">
        <f t="shared" si="211"/>
        <v/>
      </c>
      <c r="CM88" s="104" t="str">
        <f t="shared" si="212"/>
        <v/>
      </c>
      <c r="CN88" s="104" t="str">
        <f t="shared" si="213"/>
        <v/>
      </c>
      <c r="CO88" s="105" t="str">
        <f t="shared" si="214"/>
        <v/>
      </c>
      <c r="CP88" s="106" t="str">
        <f t="shared" si="215"/>
        <v/>
      </c>
      <c r="CQ88" s="107" t="str">
        <f t="shared" si="216"/>
        <v/>
      </c>
      <c r="CR88" s="108" t="str">
        <f t="shared" si="217"/>
        <v/>
      </c>
      <c r="CS88" s="109" t="str">
        <f t="shared" si="218"/>
        <v/>
      </c>
      <c r="CU88" s="101"/>
      <c r="CV88" s="101"/>
      <c r="CW88" s="102" t="str">
        <f t="shared" si="219"/>
        <v/>
      </c>
      <c r="CX88" s="103" t="str">
        <f t="shared" si="220"/>
        <v/>
      </c>
      <c r="CY88" s="104" t="str">
        <f t="shared" si="221"/>
        <v/>
      </c>
      <c r="CZ88" s="104" t="str">
        <f t="shared" si="222"/>
        <v/>
      </c>
      <c r="DA88" s="105" t="str">
        <f t="shared" si="223"/>
        <v/>
      </c>
      <c r="DB88" s="106" t="str">
        <f t="shared" si="224"/>
        <v/>
      </c>
      <c r="DC88" s="107" t="str">
        <f t="shared" si="225"/>
        <v/>
      </c>
      <c r="DD88" s="108" t="str">
        <f t="shared" si="226"/>
        <v/>
      </c>
      <c r="DE88" s="109" t="str">
        <f t="shared" si="227"/>
        <v/>
      </c>
      <c r="DG88" s="101"/>
      <c r="DH88" s="101"/>
      <c r="DI88" s="102" t="str">
        <f t="shared" si="4"/>
        <v/>
      </c>
      <c r="DJ88" s="103" t="str">
        <f t="shared" si="5"/>
        <v/>
      </c>
      <c r="DK88" s="104" t="str">
        <f t="shared" si="6"/>
        <v/>
      </c>
      <c r="DL88" s="104" t="str">
        <f t="shared" si="7"/>
        <v/>
      </c>
      <c r="DM88" s="105" t="str">
        <f t="shared" si="8"/>
        <v/>
      </c>
      <c r="DN88" s="106" t="str">
        <f t="shared" si="9"/>
        <v/>
      </c>
      <c r="DO88" s="107" t="str">
        <f t="shared" si="10"/>
        <v/>
      </c>
      <c r="DP88" s="108" t="str">
        <f t="shared" si="11"/>
        <v/>
      </c>
      <c r="DQ88" s="109" t="str">
        <f t="shared" si="12"/>
        <v/>
      </c>
      <c r="DS88" s="101"/>
      <c r="DT88" s="101"/>
      <c r="DU88" s="102" t="str">
        <f t="shared" si="13"/>
        <v/>
      </c>
      <c r="DV88" s="103" t="str">
        <f t="shared" si="14"/>
        <v/>
      </c>
      <c r="DW88" s="104" t="str">
        <f t="shared" si="15"/>
        <v/>
      </c>
      <c r="DX88" s="104" t="str">
        <f t="shared" si="16"/>
        <v/>
      </c>
      <c r="DY88" s="105" t="str">
        <f t="shared" si="17"/>
        <v/>
      </c>
      <c r="DZ88" s="106" t="str">
        <f t="shared" si="18"/>
        <v/>
      </c>
      <c r="EA88" s="107" t="str">
        <f t="shared" si="19"/>
        <v/>
      </c>
      <c r="EB88" s="108" t="str">
        <f t="shared" si="20"/>
        <v/>
      </c>
      <c r="EC88" s="109" t="str">
        <f t="shared" si="21"/>
        <v/>
      </c>
      <c r="EE88" s="101"/>
      <c r="EF88" s="101"/>
      <c r="EG88" s="102" t="str">
        <f t="shared" si="22"/>
        <v/>
      </c>
      <c r="EH88" s="103" t="str">
        <f t="shared" si="23"/>
        <v/>
      </c>
      <c r="EI88" s="104" t="str">
        <f t="shared" si="24"/>
        <v/>
      </c>
      <c r="EJ88" s="104" t="str">
        <f t="shared" si="25"/>
        <v/>
      </c>
      <c r="EK88" s="105" t="str">
        <f t="shared" si="26"/>
        <v/>
      </c>
      <c r="EL88" s="106" t="str">
        <f t="shared" si="27"/>
        <v/>
      </c>
      <c r="EM88" s="107" t="str">
        <f t="shared" si="28"/>
        <v/>
      </c>
      <c r="EN88" s="108" t="str">
        <f t="shared" si="29"/>
        <v/>
      </c>
      <c r="EO88" s="109" t="str">
        <f t="shared" si="30"/>
        <v/>
      </c>
      <c r="EQ88" s="101"/>
      <c r="ER88" s="101"/>
      <c r="ES88" s="102" t="str">
        <f t="shared" si="31"/>
        <v/>
      </c>
      <c r="ET88" s="103" t="str">
        <f t="shared" si="32"/>
        <v/>
      </c>
      <c r="EU88" s="104" t="str">
        <f t="shared" si="33"/>
        <v/>
      </c>
      <c r="EV88" s="104" t="str">
        <f t="shared" si="34"/>
        <v/>
      </c>
      <c r="EW88" s="105" t="str">
        <f t="shared" si="35"/>
        <v/>
      </c>
      <c r="EX88" s="106" t="str">
        <f t="shared" si="36"/>
        <v/>
      </c>
      <c r="EY88" s="107" t="str">
        <f t="shared" si="37"/>
        <v/>
      </c>
      <c r="EZ88" s="108" t="str">
        <f t="shared" si="38"/>
        <v/>
      </c>
      <c r="FA88" s="109" t="str">
        <f t="shared" si="39"/>
        <v/>
      </c>
      <c r="FC88" s="101"/>
      <c r="FD88" s="101"/>
      <c r="FE88" s="102" t="str">
        <f t="shared" si="40"/>
        <v/>
      </c>
      <c r="FF88" s="103" t="str">
        <f t="shared" si="41"/>
        <v/>
      </c>
      <c r="FG88" s="104" t="str">
        <f t="shared" si="42"/>
        <v/>
      </c>
      <c r="FH88" s="104" t="str">
        <f t="shared" si="43"/>
        <v/>
      </c>
      <c r="FI88" s="105" t="str">
        <f t="shared" si="44"/>
        <v/>
      </c>
      <c r="FJ88" s="106" t="str">
        <f t="shared" si="45"/>
        <v/>
      </c>
      <c r="FK88" s="107" t="str">
        <f t="shared" si="46"/>
        <v/>
      </c>
      <c r="FL88" s="108" t="str">
        <f t="shared" si="47"/>
        <v/>
      </c>
      <c r="FM88" s="109" t="str">
        <f t="shared" si="48"/>
        <v/>
      </c>
      <c r="FO88" s="101"/>
      <c r="FP88" s="101"/>
      <c r="FQ88" s="102" t="str">
        <f>IF(FU88="","",#REF!)</f>
        <v/>
      </c>
      <c r="FR88" s="103" t="str">
        <f t="shared" si="49"/>
        <v/>
      </c>
      <c r="FS88" s="104" t="str">
        <f t="shared" si="50"/>
        <v/>
      </c>
      <c r="FT88" s="104" t="str">
        <f t="shared" si="51"/>
        <v/>
      </c>
      <c r="FU88" s="105" t="str">
        <f t="shared" si="52"/>
        <v/>
      </c>
      <c r="FV88" s="106" t="str">
        <f t="shared" si="53"/>
        <v/>
      </c>
      <c r="FW88" s="107" t="str">
        <f t="shared" si="54"/>
        <v/>
      </c>
      <c r="FX88" s="108" t="str">
        <f t="shared" si="55"/>
        <v/>
      </c>
      <c r="FY88" s="109" t="str">
        <f t="shared" si="56"/>
        <v/>
      </c>
      <c r="GA88" s="101"/>
      <c r="GB88" s="101"/>
      <c r="GC88" s="102" t="str">
        <f t="shared" si="57"/>
        <v/>
      </c>
      <c r="GD88" s="103" t="str">
        <f t="shared" si="58"/>
        <v/>
      </c>
      <c r="GE88" s="104" t="str">
        <f t="shared" si="59"/>
        <v/>
      </c>
      <c r="GF88" s="104" t="str">
        <f t="shared" si="60"/>
        <v/>
      </c>
      <c r="GG88" s="105" t="str">
        <f t="shared" si="61"/>
        <v/>
      </c>
      <c r="GH88" s="106" t="str">
        <f t="shared" si="62"/>
        <v/>
      </c>
      <c r="GI88" s="107" t="str">
        <f t="shared" si="63"/>
        <v/>
      </c>
      <c r="GJ88" s="108" t="str">
        <f t="shared" si="64"/>
        <v/>
      </c>
      <c r="GK88" s="109" t="str">
        <f t="shared" si="65"/>
        <v/>
      </c>
      <c r="GM88" s="101"/>
      <c r="GN88" s="101"/>
      <c r="GO88" s="102" t="str">
        <f t="shared" si="66"/>
        <v/>
      </c>
      <c r="GP88" s="103" t="str">
        <f t="shared" si="67"/>
        <v/>
      </c>
      <c r="GQ88" s="104" t="str">
        <f t="shared" si="68"/>
        <v/>
      </c>
      <c r="GR88" s="104" t="str">
        <f t="shared" si="69"/>
        <v/>
      </c>
      <c r="GS88" s="105" t="str">
        <f t="shared" si="70"/>
        <v/>
      </c>
      <c r="GT88" s="106" t="str">
        <f t="shared" si="71"/>
        <v/>
      </c>
      <c r="GU88" s="107" t="str">
        <f t="shared" si="72"/>
        <v/>
      </c>
      <c r="GV88" s="108" t="str">
        <f t="shared" si="73"/>
        <v/>
      </c>
      <c r="GW88" s="109" t="str">
        <f t="shared" si="74"/>
        <v/>
      </c>
      <c r="GY88" s="101"/>
      <c r="GZ88" s="101"/>
      <c r="HA88" s="102" t="str">
        <f t="shared" si="75"/>
        <v/>
      </c>
      <c r="HB88" s="103" t="str">
        <f t="shared" si="76"/>
        <v/>
      </c>
      <c r="HC88" s="104" t="str">
        <f t="shared" si="77"/>
        <v/>
      </c>
      <c r="HD88" s="104" t="str">
        <f t="shared" si="78"/>
        <v/>
      </c>
      <c r="HE88" s="105" t="str">
        <f t="shared" si="79"/>
        <v/>
      </c>
      <c r="HF88" s="106" t="str">
        <f t="shared" si="80"/>
        <v/>
      </c>
      <c r="HG88" s="107" t="str">
        <f t="shared" si="81"/>
        <v/>
      </c>
      <c r="HH88" s="108" t="str">
        <f t="shared" si="82"/>
        <v/>
      </c>
      <c r="HI88" s="109" t="str">
        <f t="shared" si="83"/>
        <v/>
      </c>
      <c r="HK88" s="101"/>
      <c r="HL88" s="101"/>
      <c r="HM88" s="102" t="str">
        <f t="shared" si="84"/>
        <v/>
      </c>
      <c r="HN88" s="103" t="str">
        <f t="shared" si="85"/>
        <v/>
      </c>
      <c r="HO88" s="104" t="str">
        <f t="shared" si="86"/>
        <v/>
      </c>
      <c r="HP88" s="104" t="str">
        <f t="shared" si="87"/>
        <v/>
      </c>
      <c r="HQ88" s="105" t="str">
        <f t="shared" si="88"/>
        <v/>
      </c>
      <c r="HR88" s="106" t="str">
        <f t="shared" si="89"/>
        <v/>
      </c>
      <c r="HS88" s="107" t="str">
        <f t="shared" si="90"/>
        <v/>
      </c>
      <c r="HT88" s="108" t="str">
        <f t="shared" si="91"/>
        <v/>
      </c>
      <c r="HU88" s="109" t="str">
        <f t="shared" si="92"/>
        <v/>
      </c>
      <c r="HW88" s="101"/>
      <c r="HX88" s="101"/>
      <c r="HY88" s="102" t="str">
        <f t="shared" si="93"/>
        <v/>
      </c>
      <c r="HZ88" s="103" t="str">
        <f t="shared" si="94"/>
        <v/>
      </c>
      <c r="IA88" s="104" t="str">
        <f t="shared" si="95"/>
        <v/>
      </c>
      <c r="IB88" s="104" t="str">
        <f t="shared" si="96"/>
        <v/>
      </c>
      <c r="IC88" s="105" t="str">
        <f t="shared" si="97"/>
        <v/>
      </c>
      <c r="ID88" s="106" t="str">
        <f t="shared" si="98"/>
        <v/>
      </c>
      <c r="IE88" s="107" t="str">
        <f t="shared" si="99"/>
        <v/>
      </c>
      <c r="IF88" s="108" t="str">
        <f t="shared" si="100"/>
        <v/>
      </c>
      <c r="IG88" s="109" t="str">
        <f t="shared" si="101"/>
        <v/>
      </c>
      <c r="II88" s="101"/>
      <c r="IJ88" s="101"/>
      <c r="IK88" s="102" t="str">
        <f t="shared" si="102"/>
        <v/>
      </c>
      <c r="IL88" s="103" t="str">
        <f t="shared" si="103"/>
        <v/>
      </c>
      <c r="IM88" s="104" t="str">
        <f t="shared" si="104"/>
        <v/>
      </c>
      <c r="IN88" s="104" t="str">
        <f t="shared" si="105"/>
        <v/>
      </c>
      <c r="IO88" s="105" t="str">
        <f t="shared" si="106"/>
        <v/>
      </c>
      <c r="IP88" s="106" t="str">
        <f t="shared" si="107"/>
        <v/>
      </c>
      <c r="IQ88" s="107" t="str">
        <f t="shared" si="108"/>
        <v/>
      </c>
      <c r="IR88" s="108" t="str">
        <f t="shared" si="109"/>
        <v/>
      </c>
      <c r="IS88" s="109" t="str">
        <f t="shared" si="110"/>
        <v/>
      </c>
      <c r="IU88" s="101"/>
      <c r="IV88" s="101"/>
      <c r="IW88" s="102" t="str">
        <f t="shared" si="111"/>
        <v/>
      </c>
      <c r="IX88" s="103" t="str">
        <f t="shared" si="112"/>
        <v/>
      </c>
      <c r="IY88" s="104" t="str">
        <f t="shared" si="113"/>
        <v/>
      </c>
      <c r="IZ88" s="104" t="str">
        <f t="shared" si="114"/>
        <v/>
      </c>
      <c r="JA88" s="105" t="str">
        <f t="shared" si="115"/>
        <v/>
      </c>
      <c r="JB88" s="106" t="str">
        <f t="shared" si="116"/>
        <v/>
      </c>
      <c r="JC88" s="107" t="str">
        <f t="shared" si="117"/>
        <v/>
      </c>
      <c r="JD88" s="108" t="str">
        <f t="shared" si="118"/>
        <v/>
      </c>
      <c r="JE88" s="109" t="str">
        <f t="shared" si="119"/>
        <v/>
      </c>
      <c r="JG88" s="101"/>
      <c r="JH88" s="101"/>
      <c r="JI88" s="102" t="str">
        <f t="shared" si="120"/>
        <v/>
      </c>
      <c r="JJ88" s="103" t="str">
        <f t="shared" si="121"/>
        <v/>
      </c>
      <c r="JK88" s="104" t="str">
        <f t="shared" si="122"/>
        <v/>
      </c>
      <c r="JL88" s="104" t="str">
        <f t="shared" si="123"/>
        <v/>
      </c>
      <c r="JM88" s="105" t="str">
        <f t="shared" si="124"/>
        <v/>
      </c>
      <c r="JN88" s="106" t="str">
        <f t="shared" si="125"/>
        <v/>
      </c>
      <c r="JO88" s="107" t="str">
        <f t="shared" si="126"/>
        <v/>
      </c>
      <c r="JP88" s="108" t="str">
        <f t="shared" si="127"/>
        <v/>
      </c>
      <c r="JQ88" s="109" t="str">
        <f t="shared" si="128"/>
        <v/>
      </c>
      <c r="JS88" s="101"/>
      <c r="JT88" s="101"/>
      <c r="JU88" s="102" t="str">
        <f t="shared" si="129"/>
        <v/>
      </c>
      <c r="JV88" s="103" t="str">
        <f t="shared" si="130"/>
        <v/>
      </c>
      <c r="JW88" s="104" t="str">
        <f t="shared" si="131"/>
        <v/>
      </c>
      <c r="JX88" s="104" t="str">
        <f t="shared" si="132"/>
        <v/>
      </c>
      <c r="JY88" s="105" t="str">
        <f t="shared" si="133"/>
        <v/>
      </c>
      <c r="JZ88" s="106" t="str">
        <f t="shared" si="134"/>
        <v/>
      </c>
      <c r="KA88" s="107" t="str">
        <f t="shared" si="135"/>
        <v/>
      </c>
      <c r="KB88" s="108" t="str">
        <f t="shared" si="136"/>
        <v/>
      </c>
      <c r="KC88" s="109" t="str">
        <f t="shared" si="137"/>
        <v/>
      </c>
      <c r="KE88" s="101"/>
      <c r="KF88" s="101"/>
    </row>
    <row r="89" spans="1:292" ht="13.5" customHeight="1">
      <c r="A89" s="20"/>
      <c r="E89" s="102" t="str">
        <f t="shared" si="147"/>
        <v/>
      </c>
      <c r="F89" s="103" t="str">
        <f t="shared" si="148"/>
        <v/>
      </c>
      <c r="G89" s="104" t="str">
        <f t="shared" si="149"/>
        <v/>
      </c>
      <c r="H89" s="104" t="str">
        <f t="shared" si="150"/>
        <v/>
      </c>
      <c r="I89" s="105" t="str">
        <f t="shared" si="151"/>
        <v/>
      </c>
      <c r="J89" s="106" t="str">
        <f t="shared" si="152"/>
        <v/>
      </c>
      <c r="K89" s="107" t="str">
        <f t="shared" si="153"/>
        <v/>
      </c>
      <c r="L89" s="108" t="str">
        <f t="shared" si="154"/>
        <v/>
      </c>
      <c r="M89" s="109" t="str">
        <f t="shared" si="155"/>
        <v/>
      </c>
      <c r="O89" s="101"/>
      <c r="P89" s="101"/>
      <c r="Q89" s="102" t="str">
        <f t="shared" si="156"/>
        <v/>
      </c>
      <c r="R89" s="103" t="str">
        <f t="shared" si="157"/>
        <v/>
      </c>
      <c r="S89" s="104" t="str">
        <f t="shared" si="158"/>
        <v/>
      </c>
      <c r="T89" s="104" t="str">
        <f t="shared" si="159"/>
        <v/>
      </c>
      <c r="U89" s="105" t="str">
        <f t="shared" si="160"/>
        <v/>
      </c>
      <c r="V89" s="106" t="str">
        <f t="shared" si="161"/>
        <v/>
      </c>
      <c r="W89" s="107" t="str">
        <f t="shared" si="162"/>
        <v/>
      </c>
      <c r="X89" s="108" t="str">
        <f t="shared" si="163"/>
        <v/>
      </c>
      <c r="Y89" s="109" t="str">
        <f t="shared" si="164"/>
        <v/>
      </c>
      <c r="AA89" s="101"/>
      <c r="AB89" s="101"/>
      <c r="AC89" s="102" t="str">
        <f t="shared" si="165"/>
        <v/>
      </c>
      <c r="AD89" s="103" t="str">
        <f t="shared" si="166"/>
        <v/>
      </c>
      <c r="AE89" s="104" t="str">
        <f t="shared" si="167"/>
        <v/>
      </c>
      <c r="AF89" s="104" t="str">
        <f t="shared" si="168"/>
        <v/>
      </c>
      <c r="AG89" s="105" t="str">
        <f t="shared" si="169"/>
        <v/>
      </c>
      <c r="AH89" s="106" t="str">
        <f t="shared" si="170"/>
        <v/>
      </c>
      <c r="AI89" s="107" t="str">
        <f t="shared" si="171"/>
        <v/>
      </c>
      <c r="AJ89" s="108" t="str">
        <f t="shared" si="172"/>
        <v/>
      </c>
      <c r="AK89" s="109" t="str">
        <f t="shared" si="173"/>
        <v/>
      </c>
      <c r="AM89" s="101"/>
      <c r="AN89" s="101"/>
      <c r="AO89" s="102" t="str">
        <f t="shared" si="174"/>
        <v/>
      </c>
      <c r="AP89" s="103" t="str">
        <f t="shared" si="175"/>
        <v/>
      </c>
      <c r="AQ89" s="104" t="str">
        <f t="shared" si="176"/>
        <v/>
      </c>
      <c r="AR89" s="104" t="str">
        <f t="shared" si="177"/>
        <v/>
      </c>
      <c r="AS89" s="105" t="str">
        <f t="shared" si="178"/>
        <v/>
      </c>
      <c r="AT89" s="106" t="str">
        <f t="shared" si="179"/>
        <v/>
      </c>
      <c r="AU89" s="107" t="str">
        <f t="shared" si="180"/>
        <v/>
      </c>
      <c r="AV89" s="108" t="str">
        <f t="shared" si="181"/>
        <v/>
      </c>
      <c r="AW89" s="109" t="str">
        <f t="shared" si="182"/>
        <v/>
      </c>
      <c r="AY89" s="101"/>
      <c r="AZ89" s="101"/>
      <c r="BA89" s="102" t="str">
        <f t="shared" si="183"/>
        <v/>
      </c>
      <c r="BB89" s="103" t="str">
        <f t="shared" si="184"/>
        <v/>
      </c>
      <c r="BC89" s="104" t="str">
        <f t="shared" si="185"/>
        <v/>
      </c>
      <c r="BD89" s="104" t="str">
        <f t="shared" si="186"/>
        <v/>
      </c>
      <c r="BE89" s="105" t="str">
        <f t="shared" si="187"/>
        <v/>
      </c>
      <c r="BF89" s="106" t="str">
        <f t="shared" si="188"/>
        <v/>
      </c>
      <c r="BG89" s="107" t="str">
        <f t="shared" si="189"/>
        <v/>
      </c>
      <c r="BH89" s="108" t="str">
        <f t="shared" si="190"/>
        <v/>
      </c>
      <c r="BI89" s="109" t="str">
        <f t="shared" si="191"/>
        <v/>
      </c>
      <c r="BK89" s="101"/>
      <c r="BL89" s="101"/>
      <c r="BM89" s="102" t="str">
        <f t="shared" si="192"/>
        <v/>
      </c>
      <c r="BN89" s="103" t="str">
        <f t="shared" si="193"/>
        <v/>
      </c>
      <c r="BO89" s="104" t="str">
        <f t="shared" si="194"/>
        <v/>
      </c>
      <c r="BP89" s="104" t="str">
        <f t="shared" si="195"/>
        <v/>
      </c>
      <c r="BQ89" s="105" t="str">
        <f t="shared" si="196"/>
        <v/>
      </c>
      <c r="BR89" s="106" t="str">
        <f t="shared" si="197"/>
        <v/>
      </c>
      <c r="BS89" s="107" t="str">
        <f t="shared" si="198"/>
        <v/>
      </c>
      <c r="BT89" s="108" t="str">
        <f t="shared" si="199"/>
        <v/>
      </c>
      <c r="BU89" s="109" t="str">
        <f t="shared" si="200"/>
        <v/>
      </c>
      <c r="BW89" s="101"/>
      <c r="BX89" s="101"/>
      <c r="BY89" s="102" t="str">
        <f t="shared" si="201"/>
        <v/>
      </c>
      <c r="BZ89" s="103" t="str">
        <f t="shared" si="202"/>
        <v/>
      </c>
      <c r="CA89" s="104" t="str">
        <f t="shared" si="203"/>
        <v/>
      </c>
      <c r="CB89" s="104" t="str">
        <f t="shared" si="204"/>
        <v/>
      </c>
      <c r="CC89" s="105" t="str">
        <f t="shared" si="205"/>
        <v/>
      </c>
      <c r="CD89" s="106" t="str">
        <f t="shared" si="206"/>
        <v/>
      </c>
      <c r="CE89" s="107" t="str">
        <f t="shared" si="207"/>
        <v/>
      </c>
      <c r="CF89" s="108" t="str">
        <f t="shared" si="208"/>
        <v/>
      </c>
      <c r="CG89" s="109" t="str">
        <f t="shared" si="209"/>
        <v/>
      </c>
      <c r="CI89" s="101"/>
      <c r="CJ89" s="101"/>
      <c r="CK89" s="102" t="str">
        <f t="shared" si="210"/>
        <v/>
      </c>
      <c r="CL89" s="103" t="str">
        <f t="shared" si="211"/>
        <v/>
      </c>
      <c r="CM89" s="104" t="str">
        <f t="shared" si="212"/>
        <v/>
      </c>
      <c r="CN89" s="104" t="str">
        <f t="shared" si="213"/>
        <v/>
      </c>
      <c r="CO89" s="105" t="str">
        <f t="shared" si="214"/>
        <v/>
      </c>
      <c r="CP89" s="106" t="str">
        <f t="shared" si="215"/>
        <v/>
      </c>
      <c r="CQ89" s="107" t="str">
        <f t="shared" si="216"/>
        <v/>
      </c>
      <c r="CR89" s="108" t="str">
        <f t="shared" si="217"/>
        <v/>
      </c>
      <c r="CS89" s="109" t="str">
        <f t="shared" si="218"/>
        <v/>
      </c>
      <c r="CU89" s="101"/>
      <c r="CV89" s="101"/>
      <c r="CW89" s="102" t="str">
        <f t="shared" si="219"/>
        <v/>
      </c>
      <c r="CX89" s="103" t="str">
        <f t="shared" si="220"/>
        <v/>
      </c>
      <c r="CY89" s="104" t="str">
        <f t="shared" si="221"/>
        <v/>
      </c>
      <c r="CZ89" s="104" t="str">
        <f t="shared" si="222"/>
        <v/>
      </c>
      <c r="DA89" s="105" t="str">
        <f t="shared" si="223"/>
        <v/>
      </c>
      <c r="DB89" s="106" t="str">
        <f t="shared" si="224"/>
        <v/>
      </c>
      <c r="DC89" s="107" t="str">
        <f t="shared" si="225"/>
        <v/>
      </c>
      <c r="DD89" s="108" t="str">
        <f t="shared" si="226"/>
        <v/>
      </c>
      <c r="DE89" s="109" t="str">
        <f t="shared" si="227"/>
        <v/>
      </c>
      <c r="DG89" s="101"/>
      <c r="DH89" s="101"/>
      <c r="DI89" s="102" t="str">
        <f t="shared" si="4"/>
        <v/>
      </c>
      <c r="DJ89" s="103" t="str">
        <f t="shared" si="5"/>
        <v/>
      </c>
      <c r="DK89" s="104" t="str">
        <f t="shared" si="6"/>
        <v/>
      </c>
      <c r="DL89" s="104" t="str">
        <f t="shared" si="7"/>
        <v/>
      </c>
      <c r="DM89" s="105" t="str">
        <f t="shared" si="8"/>
        <v/>
      </c>
      <c r="DN89" s="106" t="str">
        <f t="shared" si="9"/>
        <v/>
      </c>
      <c r="DO89" s="107" t="str">
        <f t="shared" si="10"/>
        <v/>
      </c>
      <c r="DP89" s="108" t="str">
        <f t="shared" si="11"/>
        <v/>
      </c>
      <c r="DQ89" s="109" t="str">
        <f t="shared" si="12"/>
        <v/>
      </c>
      <c r="DS89" s="101"/>
      <c r="DT89" s="101"/>
      <c r="DU89" s="102" t="str">
        <f t="shared" si="13"/>
        <v/>
      </c>
      <c r="DV89" s="103" t="str">
        <f t="shared" si="14"/>
        <v/>
      </c>
      <c r="DW89" s="104" t="str">
        <f t="shared" si="15"/>
        <v/>
      </c>
      <c r="DX89" s="104" t="str">
        <f t="shared" si="16"/>
        <v/>
      </c>
      <c r="DY89" s="105" t="str">
        <f t="shared" si="17"/>
        <v/>
      </c>
      <c r="DZ89" s="106" t="str">
        <f t="shared" si="18"/>
        <v/>
      </c>
      <c r="EA89" s="107" t="str">
        <f t="shared" si="19"/>
        <v/>
      </c>
      <c r="EB89" s="108" t="str">
        <f t="shared" si="20"/>
        <v/>
      </c>
      <c r="EC89" s="109" t="str">
        <f t="shared" si="21"/>
        <v/>
      </c>
      <c r="EE89" s="101"/>
      <c r="EF89" s="101"/>
      <c r="EG89" s="102" t="str">
        <f t="shared" si="22"/>
        <v/>
      </c>
      <c r="EH89" s="103" t="str">
        <f t="shared" si="23"/>
        <v/>
      </c>
      <c r="EI89" s="104" t="str">
        <f t="shared" si="24"/>
        <v/>
      </c>
      <c r="EJ89" s="104" t="str">
        <f t="shared" si="25"/>
        <v/>
      </c>
      <c r="EK89" s="105" t="str">
        <f t="shared" si="26"/>
        <v/>
      </c>
      <c r="EL89" s="106" t="str">
        <f t="shared" si="27"/>
        <v/>
      </c>
      <c r="EM89" s="107" t="str">
        <f t="shared" si="28"/>
        <v/>
      </c>
      <c r="EN89" s="108" t="str">
        <f t="shared" si="29"/>
        <v/>
      </c>
      <c r="EO89" s="109" t="str">
        <f t="shared" si="30"/>
        <v/>
      </c>
      <c r="EQ89" s="101"/>
      <c r="ER89" s="101"/>
      <c r="ES89" s="102" t="str">
        <f t="shared" si="31"/>
        <v/>
      </c>
      <c r="ET89" s="103" t="str">
        <f t="shared" si="32"/>
        <v/>
      </c>
      <c r="EU89" s="104" t="str">
        <f t="shared" si="33"/>
        <v/>
      </c>
      <c r="EV89" s="104" t="str">
        <f t="shared" si="34"/>
        <v/>
      </c>
      <c r="EW89" s="105" t="str">
        <f t="shared" si="35"/>
        <v/>
      </c>
      <c r="EX89" s="106" t="str">
        <f t="shared" si="36"/>
        <v/>
      </c>
      <c r="EY89" s="107" t="str">
        <f t="shared" si="37"/>
        <v/>
      </c>
      <c r="EZ89" s="108" t="str">
        <f t="shared" si="38"/>
        <v/>
      </c>
      <c r="FA89" s="109" t="str">
        <f t="shared" si="39"/>
        <v/>
      </c>
      <c r="FC89" s="101"/>
      <c r="FD89" s="101"/>
      <c r="FE89" s="102" t="str">
        <f t="shared" si="40"/>
        <v/>
      </c>
      <c r="FF89" s="103" t="str">
        <f t="shared" si="41"/>
        <v/>
      </c>
      <c r="FG89" s="104" t="str">
        <f t="shared" si="42"/>
        <v/>
      </c>
      <c r="FH89" s="104" t="str">
        <f t="shared" si="43"/>
        <v/>
      </c>
      <c r="FI89" s="105" t="str">
        <f t="shared" si="44"/>
        <v/>
      </c>
      <c r="FJ89" s="106" t="str">
        <f t="shared" si="45"/>
        <v/>
      </c>
      <c r="FK89" s="107" t="str">
        <f t="shared" si="46"/>
        <v/>
      </c>
      <c r="FL89" s="108" t="str">
        <f t="shared" si="47"/>
        <v/>
      </c>
      <c r="FM89" s="109" t="str">
        <f t="shared" si="48"/>
        <v/>
      </c>
      <c r="FO89" s="101"/>
      <c r="FP89" s="101"/>
      <c r="FQ89" s="102" t="str">
        <f>IF(FU89="","",#REF!)</f>
        <v/>
      </c>
      <c r="FR89" s="103" t="str">
        <f t="shared" si="49"/>
        <v/>
      </c>
      <c r="FS89" s="104" t="str">
        <f t="shared" si="50"/>
        <v/>
      </c>
      <c r="FT89" s="104" t="str">
        <f t="shared" si="51"/>
        <v/>
      </c>
      <c r="FU89" s="105" t="str">
        <f t="shared" si="52"/>
        <v/>
      </c>
      <c r="FV89" s="106" t="str">
        <f t="shared" si="53"/>
        <v/>
      </c>
      <c r="FW89" s="107" t="str">
        <f t="shared" si="54"/>
        <v/>
      </c>
      <c r="FX89" s="108" t="str">
        <f t="shared" si="55"/>
        <v/>
      </c>
      <c r="FY89" s="109" t="str">
        <f t="shared" si="56"/>
        <v/>
      </c>
      <c r="GA89" s="101"/>
      <c r="GB89" s="101"/>
      <c r="GC89" s="102" t="str">
        <f t="shared" si="57"/>
        <v/>
      </c>
      <c r="GD89" s="103" t="str">
        <f t="shared" si="58"/>
        <v/>
      </c>
      <c r="GE89" s="104" t="str">
        <f t="shared" si="59"/>
        <v/>
      </c>
      <c r="GF89" s="104" t="str">
        <f t="shared" si="60"/>
        <v/>
      </c>
      <c r="GG89" s="105" t="str">
        <f t="shared" si="61"/>
        <v/>
      </c>
      <c r="GH89" s="106" t="str">
        <f t="shared" si="62"/>
        <v/>
      </c>
      <c r="GI89" s="107" t="str">
        <f t="shared" si="63"/>
        <v/>
      </c>
      <c r="GJ89" s="108" t="str">
        <f t="shared" si="64"/>
        <v/>
      </c>
      <c r="GK89" s="109" t="str">
        <f t="shared" si="65"/>
        <v/>
      </c>
      <c r="GM89" s="101"/>
      <c r="GN89" s="101"/>
      <c r="GO89" s="102" t="str">
        <f t="shared" si="66"/>
        <v/>
      </c>
      <c r="GP89" s="103" t="str">
        <f t="shared" si="67"/>
        <v/>
      </c>
      <c r="GQ89" s="104" t="str">
        <f t="shared" si="68"/>
        <v/>
      </c>
      <c r="GR89" s="104" t="str">
        <f t="shared" si="69"/>
        <v/>
      </c>
      <c r="GS89" s="105" t="str">
        <f t="shared" si="70"/>
        <v/>
      </c>
      <c r="GT89" s="106" t="str">
        <f t="shared" si="71"/>
        <v/>
      </c>
      <c r="GU89" s="107" t="str">
        <f t="shared" si="72"/>
        <v/>
      </c>
      <c r="GV89" s="108" t="str">
        <f t="shared" si="73"/>
        <v/>
      </c>
      <c r="GW89" s="109" t="str">
        <f t="shared" si="74"/>
        <v/>
      </c>
      <c r="GY89" s="101"/>
      <c r="GZ89" s="101"/>
      <c r="HA89" s="102" t="str">
        <f t="shared" si="75"/>
        <v/>
      </c>
      <c r="HB89" s="103" t="str">
        <f t="shared" si="76"/>
        <v/>
      </c>
      <c r="HC89" s="104" t="str">
        <f t="shared" si="77"/>
        <v/>
      </c>
      <c r="HD89" s="104" t="str">
        <f t="shared" si="78"/>
        <v/>
      </c>
      <c r="HE89" s="105" t="str">
        <f t="shared" si="79"/>
        <v/>
      </c>
      <c r="HF89" s="106" t="str">
        <f t="shared" si="80"/>
        <v/>
      </c>
      <c r="HG89" s="107" t="str">
        <f t="shared" si="81"/>
        <v/>
      </c>
      <c r="HH89" s="108" t="str">
        <f t="shared" si="82"/>
        <v/>
      </c>
      <c r="HI89" s="109" t="str">
        <f t="shared" si="83"/>
        <v/>
      </c>
      <c r="HK89" s="101"/>
      <c r="HL89" s="101"/>
      <c r="HM89" s="102" t="str">
        <f t="shared" si="84"/>
        <v/>
      </c>
      <c r="HN89" s="103" t="str">
        <f t="shared" si="85"/>
        <v/>
      </c>
      <c r="HO89" s="104" t="str">
        <f t="shared" si="86"/>
        <v/>
      </c>
      <c r="HP89" s="104" t="str">
        <f t="shared" si="87"/>
        <v/>
      </c>
      <c r="HQ89" s="105" t="str">
        <f t="shared" si="88"/>
        <v/>
      </c>
      <c r="HR89" s="106" t="str">
        <f t="shared" si="89"/>
        <v/>
      </c>
      <c r="HS89" s="107" t="str">
        <f t="shared" si="90"/>
        <v/>
      </c>
      <c r="HT89" s="108" t="str">
        <f t="shared" si="91"/>
        <v/>
      </c>
      <c r="HU89" s="109" t="str">
        <f t="shared" si="92"/>
        <v/>
      </c>
      <c r="HW89" s="101"/>
      <c r="HX89" s="101"/>
      <c r="HY89" s="102" t="str">
        <f t="shared" si="93"/>
        <v/>
      </c>
      <c r="HZ89" s="103" t="str">
        <f t="shared" si="94"/>
        <v/>
      </c>
      <c r="IA89" s="104" t="str">
        <f t="shared" si="95"/>
        <v/>
      </c>
      <c r="IB89" s="104" t="str">
        <f t="shared" si="96"/>
        <v/>
      </c>
      <c r="IC89" s="105" t="str">
        <f t="shared" si="97"/>
        <v/>
      </c>
      <c r="ID89" s="106" t="str">
        <f t="shared" si="98"/>
        <v/>
      </c>
      <c r="IE89" s="107" t="str">
        <f t="shared" si="99"/>
        <v/>
      </c>
      <c r="IF89" s="108" t="str">
        <f t="shared" si="100"/>
        <v/>
      </c>
      <c r="IG89" s="109" t="str">
        <f t="shared" si="101"/>
        <v/>
      </c>
      <c r="II89" s="101"/>
      <c r="IJ89" s="101"/>
      <c r="IK89" s="102" t="str">
        <f t="shared" si="102"/>
        <v/>
      </c>
      <c r="IL89" s="103" t="str">
        <f t="shared" si="103"/>
        <v/>
      </c>
      <c r="IM89" s="104" t="str">
        <f t="shared" si="104"/>
        <v/>
      </c>
      <c r="IN89" s="104" t="str">
        <f t="shared" si="105"/>
        <v/>
      </c>
      <c r="IO89" s="105" t="str">
        <f t="shared" si="106"/>
        <v/>
      </c>
      <c r="IP89" s="106" t="str">
        <f t="shared" si="107"/>
        <v/>
      </c>
      <c r="IQ89" s="107" t="str">
        <f t="shared" si="108"/>
        <v/>
      </c>
      <c r="IR89" s="108" t="str">
        <f t="shared" si="109"/>
        <v/>
      </c>
      <c r="IS89" s="109" t="str">
        <f t="shared" si="110"/>
        <v/>
      </c>
      <c r="IU89" s="101"/>
      <c r="IV89" s="101"/>
      <c r="IW89" s="102" t="str">
        <f t="shared" si="111"/>
        <v/>
      </c>
      <c r="IX89" s="103" t="str">
        <f t="shared" si="112"/>
        <v/>
      </c>
      <c r="IY89" s="104" t="str">
        <f t="shared" si="113"/>
        <v/>
      </c>
      <c r="IZ89" s="104" t="str">
        <f t="shared" si="114"/>
        <v/>
      </c>
      <c r="JA89" s="105" t="str">
        <f t="shared" si="115"/>
        <v/>
      </c>
      <c r="JB89" s="106" t="str">
        <f t="shared" si="116"/>
        <v/>
      </c>
      <c r="JC89" s="107" t="str">
        <f t="shared" si="117"/>
        <v/>
      </c>
      <c r="JD89" s="108" t="str">
        <f t="shared" si="118"/>
        <v/>
      </c>
      <c r="JE89" s="109" t="str">
        <f t="shared" si="119"/>
        <v/>
      </c>
      <c r="JG89" s="101"/>
      <c r="JH89" s="101"/>
      <c r="JI89" s="102" t="str">
        <f t="shared" si="120"/>
        <v/>
      </c>
      <c r="JJ89" s="103" t="str">
        <f t="shared" si="121"/>
        <v/>
      </c>
      <c r="JK89" s="104" t="str">
        <f t="shared" si="122"/>
        <v/>
      </c>
      <c r="JL89" s="104" t="str">
        <f t="shared" si="123"/>
        <v/>
      </c>
      <c r="JM89" s="105" t="str">
        <f t="shared" si="124"/>
        <v/>
      </c>
      <c r="JN89" s="106" t="str">
        <f t="shared" si="125"/>
        <v/>
      </c>
      <c r="JO89" s="107" t="str">
        <f t="shared" si="126"/>
        <v/>
      </c>
      <c r="JP89" s="108" t="str">
        <f t="shared" si="127"/>
        <v/>
      </c>
      <c r="JQ89" s="109" t="str">
        <f t="shared" si="128"/>
        <v/>
      </c>
      <c r="JS89" s="101"/>
      <c r="JT89" s="101"/>
      <c r="JU89" s="102" t="str">
        <f t="shared" si="129"/>
        <v/>
      </c>
      <c r="JV89" s="103" t="str">
        <f t="shared" si="130"/>
        <v/>
      </c>
      <c r="JW89" s="104" t="str">
        <f t="shared" si="131"/>
        <v/>
      </c>
      <c r="JX89" s="104" t="str">
        <f t="shared" si="132"/>
        <v/>
      </c>
      <c r="JY89" s="105" t="str">
        <f t="shared" si="133"/>
        <v/>
      </c>
      <c r="JZ89" s="106" t="str">
        <f t="shared" si="134"/>
        <v/>
      </c>
      <c r="KA89" s="107" t="str">
        <f t="shared" si="135"/>
        <v/>
      </c>
      <c r="KB89" s="108" t="str">
        <f t="shared" si="136"/>
        <v/>
      </c>
      <c r="KC89" s="109" t="str">
        <f t="shared" si="137"/>
        <v/>
      </c>
      <c r="KE89" s="101"/>
      <c r="KF89" s="101"/>
    </row>
    <row r="90" spans="1:292" ht="13.5" customHeight="1">
      <c r="A90" s="20"/>
      <c r="B90" s="101"/>
      <c r="C90" s="101"/>
      <c r="E90" s="102" t="str">
        <f t="shared" si="147"/>
        <v/>
      </c>
      <c r="F90" s="103" t="str">
        <f t="shared" si="148"/>
        <v/>
      </c>
      <c r="G90" s="104" t="str">
        <f t="shared" si="149"/>
        <v/>
      </c>
      <c r="H90" s="104" t="str">
        <f t="shared" si="150"/>
        <v/>
      </c>
      <c r="I90" s="105" t="str">
        <f t="shared" si="151"/>
        <v/>
      </c>
      <c r="J90" s="106" t="str">
        <f t="shared" si="152"/>
        <v/>
      </c>
      <c r="K90" s="107" t="str">
        <f t="shared" si="153"/>
        <v/>
      </c>
      <c r="L90" s="108" t="str">
        <f t="shared" si="154"/>
        <v/>
      </c>
      <c r="M90" s="109" t="str">
        <f t="shared" si="155"/>
        <v/>
      </c>
      <c r="N90" s="113"/>
      <c r="O90" s="113"/>
      <c r="P90" s="101"/>
      <c r="Q90" s="102" t="str">
        <f t="shared" si="156"/>
        <v/>
      </c>
      <c r="R90" s="103" t="str">
        <f t="shared" si="157"/>
        <v/>
      </c>
      <c r="S90" s="104" t="str">
        <f t="shared" si="158"/>
        <v/>
      </c>
      <c r="T90" s="104" t="str">
        <f t="shared" si="159"/>
        <v/>
      </c>
      <c r="U90" s="105" t="str">
        <f t="shared" si="160"/>
        <v/>
      </c>
      <c r="V90" s="106" t="str">
        <f t="shared" si="161"/>
        <v/>
      </c>
      <c r="W90" s="107" t="str">
        <f t="shared" si="162"/>
        <v/>
      </c>
      <c r="X90" s="108" t="str">
        <f t="shared" si="163"/>
        <v/>
      </c>
      <c r="Y90" s="109" t="str">
        <f t="shared" si="164"/>
        <v/>
      </c>
      <c r="Z90" s="113"/>
      <c r="AA90" s="113"/>
      <c r="AB90" s="101"/>
      <c r="AC90" s="102" t="str">
        <f t="shared" si="165"/>
        <v/>
      </c>
      <c r="AD90" s="103" t="str">
        <f t="shared" si="166"/>
        <v/>
      </c>
      <c r="AE90" s="104" t="str">
        <f t="shared" si="167"/>
        <v/>
      </c>
      <c r="AF90" s="104" t="str">
        <f t="shared" si="168"/>
        <v/>
      </c>
      <c r="AG90" s="105" t="str">
        <f t="shared" si="169"/>
        <v/>
      </c>
      <c r="AH90" s="106" t="str">
        <f t="shared" si="170"/>
        <v/>
      </c>
      <c r="AI90" s="107" t="str">
        <f t="shared" si="171"/>
        <v/>
      </c>
      <c r="AJ90" s="108" t="str">
        <f t="shared" si="172"/>
        <v/>
      </c>
      <c r="AK90" s="109" t="str">
        <f t="shared" si="173"/>
        <v/>
      </c>
      <c r="AL90" s="113"/>
      <c r="AM90" s="113"/>
      <c r="AN90" s="101"/>
      <c r="AO90" s="102" t="str">
        <f t="shared" si="174"/>
        <v/>
      </c>
      <c r="AP90" s="103" t="str">
        <f t="shared" si="175"/>
        <v/>
      </c>
      <c r="AQ90" s="104" t="str">
        <f t="shared" si="176"/>
        <v/>
      </c>
      <c r="AR90" s="104" t="str">
        <f t="shared" si="177"/>
        <v/>
      </c>
      <c r="AS90" s="105" t="str">
        <f t="shared" si="178"/>
        <v/>
      </c>
      <c r="AT90" s="106" t="str">
        <f t="shared" si="179"/>
        <v/>
      </c>
      <c r="AU90" s="107" t="str">
        <f t="shared" si="180"/>
        <v/>
      </c>
      <c r="AV90" s="108" t="str">
        <f t="shared" si="181"/>
        <v/>
      </c>
      <c r="AW90" s="109" t="str">
        <f t="shared" si="182"/>
        <v/>
      </c>
      <c r="AX90" s="113"/>
      <c r="AY90" s="113"/>
      <c r="AZ90" s="101"/>
      <c r="BA90" s="102" t="str">
        <f t="shared" si="183"/>
        <v/>
      </c>
      <c r="BB90" s="103" t="str">
        <f t="shared" si="184"/>
        <v/>
      </c>
      <c r="BC90" s="104" t="str">
        <f t="shared" si="185"/>
        <v/>
      </c>
      <c r="BD90" s="104" t="str">
        <f t="shared" si="186"/>
        <v/>
      </c>
      <c r="BE90" s="105" t="str">
        <f t="shared" si="187"/>
        <v/>
      </c>
      <c r="BF90" s="106" t="str">
        <f t="shared" si="188"/>
        <v/>
      </c>
      <c r="BG90" s="107" t="str">
        <f t="shared" si="189"/>
        <v/>
      </c>
      <c r="BH90" s="108" t="str">
        <f t="shared" si="190"/>
        <v/>
      </c>
      <c r="BI90" s="109" t="str">
        <f t="shared" si="191"/>
        <v/>
      </c>
      <c r="BJ90" s="113"/>
      <c r="BK90" s="113"/>
      <c r="BL90" s="101"/>
      <c r="BM90" s="102" t="str">
        <f t="shared" si="192"/>
        <v/>
      </c>
      <c r="BN90" s="103" t="str">
        <f t="shared" si="193"/>
        <v/>
      </c>
      <c r="BO90" s="104" t="str">
        <f t="shared" si="194"/>
        <v/>
      </c>
      <c r="BP90" s="104" t="str">
        <f t="shared" si="195"/>
        <v/>
      </c>
      <c r="BQ90" s="105" t="str">
        <f t="shared" si="196"/>
        <v/>
      </c>
      <c r="BR90" s="106" t="str">
        <f t="shared" si="197"/>
        <v/>
      </c>
      <c r="BS90" s="107" t="str">
        <f t="shared" si="198"/>
        <v/>
      </c>
      <c r="BT90" s="108" t="str">
        <f t="shared" si="199"/>
        <v/>
      </c>
      <c r="BU90" s="109" t="str">
        <f t="shared" si="200"/>
        <v/>
      </c>
      <c r="BV90" s="113"/>
      <c r="BW90" s="113"/>
      <c r="BX90" s="101"/>
      <c r="BY90" s="102" t="str">
        <f t="shared" si="201"/>
        <v/>
      </c>
      <c r="BZ90" s="103" t="str">
        <f t="shared" si="202"/>
        <v/>
      </c>
      <c r="CA90" s="104" t="str">
        <f t="shared" si="203"/>
        <v/>
      </c>
      <c r="CB90" s="104" t="str">
        <f t="shared" si="204"/>
        <v/>
      </c>
      <c r="CC90" s="105" t="str">
        <f t="shared" si="205"/>
        <v/>
      </c>
      <c r="CD90" s="106" t="str">
        <f t="shared" si="206"/>
        <v/>
      </c>
      <c r="CE90" s="107" t="str">
        <f t="shared" si="207"/>
        <v/>
      </c>
      <c r="CF90" s="108" t="str">
        <f t="shared" si="208"/>
        <v/>
      </c>
      <c r="CG90" s="109" t="str">
        <f t="shared" si="209"/>
        <v/>
      </c>
      <c r="CH90" s="113"/>
      <c r="CI90" s="113"/>
      <c r="CJ90" s="101"/>
      <c r="CK90" s="102" t="str">
        <f t="shared" si="210"/>
        <v/>
      </c>
      <c r="CL90" s="103" t="str">
        <f t="shared" si="211"/>
        <v/>
      </c>
      <c r="CM90" s="104" t="str">
        <f t="shared" si="212"/>
        <v/>
      </c>
      <c r="CN90" s="104" t="str">
        <f t="shared" si="213"/>
        <v/>
      </c>
      <c r="CO90" s="105" t="str">
        <f t="shared" si="214"/>
        <v/>
      </c>
      <c r="CP90" s="106" t="str">
        <f t="shared" si="215"/>
        <v/>
      </c>
      <c r="CQ90" s="107" t="str">
        <f t="shared" si="216"/>
        <v/>
      </c>
      <c r="CR90" s="108" t="str">
        <f t="shared" si="217"/>
        <v/>
      </c>
      <c r="CS90" s="109" t="str">
        <f t="shared" si="218"/>
        <v/>
      </c>
      <c r="CT90" s="113"/>
      <c r="CU90" s="113"/>
      <c r="CV90" s="101"/>
      <c r="CW90" s="102" t="str">
        <f t="shared" si="219"/>
        <v/>
      </c>
      <c r="CX90" s="103" t="str">
        <f t="shared" si="220"/>
        <v/>
      </c>
      <c r="CY90" s="104" t="str">
        <f t="shared" si="221"/>
        <v/>
      </c>
      <c r="CZ90" s="104" t="str">
        <f t="shared" si="222"/>
        <v/>
      </c>
      <c r="DA90" s="105" t="str">
        <f t="shared" si="223"/>
        <v/>
      </c>
      <c r="DB90" s="106" t="str">
        <f t="shared" si="224"/>
        <v/>
      </c>
      <c r="DC90" s="107" t="str">
        <f t="shared" si="225"/>
        <v/>
      </c>
      <c r="DD90" s="108" t="str">
        <f t="shared" si="226"/>
        <v/>
      </c>
      <c r="DE90" s="109" t="str">
        <f t="shared" si="227"/>
        <v/>
      </c>
      <c r="DF90" s="113"/>
      <c r="DG90" s="113"/>
      <c r="DH90" s="101"/>
      <c r="DI90" s="102" t="str">
        <f t="shared" si="4"/>
        <v/>
      </c>
      <c r="DJ90" s="103" t="str">
        <f t="shared" si="5"/>
        <v/>
      </c>
      <c r="DK90" s="104" t="str">
        <f t="shared" si="6"/>
        <v/>
      </c>
      <c r="DL90" s="104" t="str">
        <f t="shared" si="7"/>
        <v/>
      </c>
      <c r="DM90" s="105" t="str">
        <f t="shared" si="8"/>
        <v/>
      </c>
      <c r="DN90" s="106" t="str">
        <f t="shared" si="9"/>
        <v/>
      </c>
      <c r="DO90" s="107" t="str">
        <f t="shared" si="10"/>
        <v/>
      </c>
      <c r="DP90" s="108" t="str">
        <f t="shared" si="11"/>
        <v/>
      </c>
      <c r="DQ90" s="109" t="str">
        <f t="shared" si="12"/>
        <v/>
      </c>
      <c r="DR90" s="113"/>
      <c r="DS90" s="113"/>
      <c r="DT90" s="101"/>
      <c r="DU90" s="102" t="str">
        <f t="shared" si="13"/>
        <v/>
      </c>
      <c r="DV90" s="103" t="str">
        <f t="shared" si="14"/>
        <v/>
      </c>
      <c r="DW90" s="104" t="str">
        <f t="shared" si="15"/>
        <v/>
      </c>
      <c r="DX90" s="104" t="str">
        <f t="shared" si="16"/>
        <v/>
      </c>
      <c r="DY90" s="105" t="str">
        <f t="shared" si="17"/>
        <v/>
      </c>
      <c r="DZ90" s="106" t="str">
        <f t="shared" si="18"/>
        <v/>
      </c>
      <c r="EA90" s="107" t="str">
        <f t="shared" si="19"/>
        <v/>
      </c>
      <c r="EB90" s="108" t="str">
        <f t="shared" si="20"/>
        <v/>
      </c>
      <c r="EC90" s="109" t="str">
        <f t="shared" si="21"/>
        <v/>
      </c>
      <c r="ED90" s="113"/>
      <c r="EE90" s="113"/>
      <c r="EF90" s="101"/>
      <c r="EG90" s="102" t="str">
        <f t="shared" si="22"/>
        <v/>
      </c>
      <c r="EH90" s="103" t="str">
        <f t="shared" si="23"/>
        <v/>
      </c>
      <c r="EI90" s="104" t="str">
        <f t="shared" si="24"/>
        <v/>
      </c>
      <c r="EJ90" s="104" t="str">
        <f t="shared" si="25"/>
        <v/>
      </c>
      <c r="EK90" s="105" t="str">
        <f t="shared" si="26"/>
        <v/>
      </c>
      <c r="EL90" s="106" t="str">
        <f t="shared" si="27"/>
        <v/>
      </c>
      <c r="EM90" s="107" t="str">
        <f t="shared" si="28"/>
        <v/>
      </c>
      <c r="EN90" s="108" t="str">
        <f t="shared" si="29"/>
        <v/>
      </c>
      <c r="EO90" s="109" t="str">
        <f t="shared" si="30"/>
        <v/>
      </c>
      <c r="EP90" s="113"/>
      <c r="EQ90" s="113"/>
      <c r="ER90" s="101"/>
      <c r="ES90" s="102" t="str">
        <f t="shared" si="31"/>
        <v/>
      </c>
      <c r="ET90" s="103" t="str">
        <f t="shared" si="32"/>
        <v/>
      </c>
      <c r="EU90" s="104" t="str">
        <f t="shared" si="33"/>
        <v/>
      </c>
      <c r="EV90" s="104" t="str">
        <f t="shared" si="34"/>
        <v/>
      </c>
      <c r="EW90" s="105" t="str">
        <f t="shared" si="35"/>
        <v/>
      </c>
      <c r="EX90" s="106" t="str">
        <f t="shared" si="36"/>
        <v/>
      </c>
      <c r="EY90" s="107" t="str">
        <f t="shared" si="37"/>
        <v/>
      </c>
      <c r="EZ90" s="108" t="str">
        <f t="shared" si="38"/>
        <v/>
      </c>
      <c r="FA90" s="109" t="str">
        <f t="shared" si="39"/>
        <v/>
      </c>
      <c r="FB90" s="113"/>
      <c r="FC90" s="113"/>
      <c r="FD90" s="101"/>
      <c r="FE90" s="102" t="str">
        <f t="shared" si="40"/>
        <v/>
      </c>
      <c r="FF90" s="103" t="str">
        <f t="shared" si="41"/>
        <v/>
      </c>
      <c r="FG90" s="104" t="str">
        <f t="shared" si="42"/>
        <v/>
      </c>
      <c r="FH90" s="104" t="str">
        <f t="shared" si="43"/>
        <v/>
      </c>
      <c r="FI90" s="105" t="str">
        <f t="shared" si="44"/>
        <v/>
      </c>
      <c r="FJ90" s="106" t="str">
        <f t="shared" si="45"/>
        <v/>
      </c>
      <c r="FK90" s="107" t="str">
        <f t="shared" si="46"/>
        <v/>
      </c>
      <c r="FL90" s="108" t="str">
        <f t="shared" si="47"/>
        <v/>
      </c>
      <c r="FM90" s="109" t="str">
        <f t="shared" si="48"/>
        <v/>
      </c>
      <c r="FN90" s="113"/>
      <c r="FO90" s="113"/>
      <c r="FP90" s="101"/>
      <c r="FQ90" s="102" t="str">
        <f>IF(FU90="","",#REF!)</f>
        <v/>
      </c>
      <c r="FR90" s="103" t="str">
        <f t="shared" si="49"/>
        <v/>
      </c>
      <c r="FS90" s="104" t="str">
        <f t="shared" si="50"/>
        <v/>
      </c>
      <c r="FT90" s="104" t="str">
        <f t="shared" si="51"/>
        <v/>
      </c>
      <c r="FU90" s="105" t="str">
        <f t="shared" si="52"/>
        <v/>
      </c>
      <c r="FV90" s="106" t="str">
        <f t="shared" si="53"/>
        <v/>
      </c>
      <c r="FW90" s="107" t="str">
        <f t="shared" si="54"/>
        <v/>
      </c>
      <c r="FX90" s="108" t="str">
        <f t="shared" si="55"/>
        <v/>
      </c>
      <c r="FY90" s="109" t="str">
        <f t="shared" si="56"/>
        <v/>
      </c>
      <c r="FZ90" s="113"/>
      <c r="GA90" s="113"/>
      <c r="GB90" s="101"/>
      <c r="GC90" s="102" t="str">
        <f t="shared" si="57"/>
        <v/>
      </c>
      <c r="GD90" s="103" t="str">
        <f t="shared" si="58"/>
        <v/>
      </c>
      <c r="GE90" s="104" t="str">
        <f t="shared" si="59"/>
        <v/>
      </c>
      <c r="GF90" s="104" t="str">
        <f t="shared" si="60"/>
        <v/>
      </c>
      <c r="GG90" s="105" t="str">
        <f t="shared" si="61"/>
        <v/>
      </c>
      <c r="GH90" s="106" t="str">
        <f t="shared" si="62"/>
        <v/>
      </c>
      <c r="GI90" s="107" t="str">
        <f t="shared" si="63"/>
        <v/>
      </c>
      <c r="GJ90" s="108" t="str">
        <f t="shared" si="64"/>
        <v/>
      </c>
      <c r="GK90" s="109" t="str">
        <f t="shared" si="65"/>
        <v/>
      </c>
      <c r="GL90" s="113"/>
      <c r="GM90" s="113"/>
      <c r="GN90" s="101"/>
      <c r="GO90" s="102" t="str">
        <f t="shared" si="66"/>
        <v/>
      </c>
      <c r="GP90" s="103" t="str">
        <f t="shared" si="67"/>
        <v/>
      </c>
      <c r="GQ90" s="104" t="str">
        <f t="shared" si="68"/>
        <v/>
      </c>
      <c r="GR90" s="104" t="str">
        <f t="shared" si="69"/>
        <v/>
      </c>
      <c r="GS90" s="105" t="str">
        <f t="shared" si="70"/>
        <v/>
      </c>
      <c r="GT90" s="106" t="str">
        <f t="shared" si="71"/>
        <v/>
      </c>
      <c r="GU90" s="107" t="str">
        <f t="shared" si="72"/>
        <v/>
      </c>
      <c r="GV90" s="108" t="str">
        <f t="shared" si="73"/>
        <v/>
      </c>
      <c r="GW90" s="109" t="str">
        <f t="shared" si="74"/>
        <v/>
      </c>
      <c r="GX90" s="113"/>
      <c r="GY90" s="113"/>
      <c r="GZ90" s="101"/>
      <c r="HA90" s="102" t="str">
        <f t="shared" si="75"/>
        <v/>
      </c>
      <c r="HB90" s="103" t="str">
        <f t="shared" si="76"/>
        <v/>
      </c>
      <c r="HC90" s="104" t="str">
        <f t="shared" si="77"/>
        <v/>
      </c>
      <c r="HD90" s="104" t="str">
        <f t="shared" si="78"/>
        <v/>
      </c>
      <c r="HE90" s="105" t="str">
        <f t="shared" si="79"/>
        <v/>
      </c>
      <c r="HF90" s="106" t="str">
        <f t="shared" si="80"/>
        <v/>
      </c>
      <c r="HG90" s="107" t="str">
        <f t="shared" si="81"/>
        <v/>
      </c>
      <c r="HH90" s="108" t="str">
        <f t="shared" si="82"/>
        <v/>
      </c>
      <c r="HI90" s="109" t="str">
        <f t="shared" si="83"/>
        <v/>
      </c>
      <c r="HJ90" s="113"/>
      <c r="HK90" s="113"/>
      <c r="HL90" s="101"/>
      <c r="HM90" s="102" t="str">
        <f t="shared" si="84"/>
        <v/>
      </c>
      <c r="HN90" s="103" t="str">
        <f t="shared" si="85"/>
        <v/>
      </c>
      <c r="HO90" s="104" t="str">
        <f t="shared" si="86"/>
        <v/>
      </c>
      <c r="HP90" s="104" t="str">
        <f t="shared" si="87"/>
        <v/>
      </c>
      <c r="HQ90" s="105" t="str">
        <f t="shared" si="88"/>
        <v/>
      </c>
      <c r="HR90" s="106" t="str">
        <f t="shared" si="89"/>
        <v/>
      </c>
      <c r="HS90" s="107" t="str">
        <f t="shared" si="90"/>
        <v/>
      </c>
      <c r="HT90" s="108" t="str">
        <f t="shared" si="91"/>
        <v/>
      </c>
      <c r="HU90" s="109" t="str">
        <f t="shared" si="92"/>
        <v/>
      </c>
      <c r="HV90" s="113"/>
      <c r="HW90" s="113"/>
      <c r="HX90" s="101"/>
      <c r="HY90" s="102" t="str">
        <f t="shared" si="93"/>
        <v/>
      </c>
      <c r="HZ90" s="103" t="str">
        <f t="shared" si="94"/>
        <v/>
      </c>
      <c r="IA90" s="104" t="str">
        <f t="shared" si="95"/>
        <v/>
      </c>
      <c r="IB90" s="104" t="str">
        <f t="shared" si="96"/>
        <v/>
      </c>
      <c r="IC90" s="105" t="str">
        <f t="shared" si="97"/>
        <v/>
      </c>
      <c r="ID90" s="106" t="str">
        <f t="shared" si="98"/>
        <v/>
      </c>
      <c r="IE90" s="107" t="str">
        <f t="shared" si="99"/>
        <v/>
      </c>
      <c r="IF90" s="108" t="str">
        <f t="shared" si="100"/>
        <v/>
      </c>
      <c r="IG90" s="109" t="str">
        <f t="shared" si="101"/>
        <v/>
      </c>
      <c r="IH90" s="113"/>
      <c r="II90" s="113"/>
      <c r="IJ90" s="101"/>
      <c r="IK90" s="102" t="str">
        <f t="shared" si="102"/>
        <v/>
      </c>
      <c r="IL90" s="103" t="str">
        <f t="shared" si="103"/>
        <v/>
      </c>
      <c r="IM90" s="104" t="str">
        <f t="shared" si="104"/>
        <v/>
      </c>
      <c r="IN90" s="104" t="str">
        <f t="shared" si="105"/>
        <v/>
      </c>
      <c r="IO90" s="105" t="str">
        <f t="shared" si="106"/>
        <v/>
      </c>
      <c r="IP90" s="106" t="str">
        <f t="shared" si="107"/>
        <v/>
      </c>
      <c r="IQ90" s="107" t="str">
        <f t="shared" si="108"/>
        <v/>
      </c>
      <c r="IR90" s="108" t="str">
        <f t="shared" si="109"/>
        <v/>
      </c>
      <c r="IS90" s="109" t="str">
        <f t="shared" si="110"/>
        <v/>
      </c>
      <c r="IT90" s="113"/>
      <c r="IU90" s="113"/>
      <c r="IV90" s="101"/>
      <c r="IW90" s="102" t="str">
        <f t="shared" si="111"/>
        <v/>
      </c>
      <c r="IX90" s="103" t="str">
        <f t="shared" si="112"/>
        <v/>
      </c>
      <c r="IY90" s="104" t="str">
        <f t="shared" si="113"/>
        <v/>
      </c>
      <c r="IZ90" s="104" t="str">
        <f t="shared" si="114"/>
        <v/>
      </c>
      <c r="JA90" s="105" t="str">
        <f t="shared" si="115"/>
        <v/>
      </c>
      <c r="JB90" s="106" t="str">
        <f t="shared" si="116"/>
        <v/>
      </c>
      <c r="JC90" s="107" t="str">
        <f t="shared" si="117"/>
        <v/>
      </c>
      <c r="JD90" s="108" t="str">
        <f t="shared" si="118"/>
        <v/>
      </c>
      <c r="JE90" s="109" t="str">
        <f t="shared" si="119"/>
        <v/>
      </c>
      <c r="JF90" s="113"/>
      <c r="JG90" s="113"/>
      <c r="JH90" s="101"/>
      <c r="JI90" s="102" t="str">
        <f t="shared" si="120"/>
        <v/>
      </c>
      <c r="JJ90" s="103" t="str">
        <f t="shared" si="121"/>
        <v/>
      </c>
      <c r="JK90" s="104" t="str">
        <f t="shared" si="122"/>
        <v/>
      </c>
      <c r="JL90" s="104" t="str">
        <f t="shared" si="123"/>
        <v/>
      </c>
      <c r="JM90" s="105" t="str">
        <f t="shared" si="124"/>
        <v/>
      </c>
      <c r="JN90" s="106" t="str">
        <f t="shared" si="125"/>
        <v/>
      </c>
      <c r="JO90" s="107" t="str">
        <f t="shared" si="126"/>
        <v/>
      </c>
      <c r="JP90" s="108" t="str">
        <f t="shared" si="127"/>
        <v/>
      </c>
      <c r="JQ90" s="109" t="str">
        <f t="shared" si="128"/>
        <v/>
      </c>
      <c r="JR90" s="113"/>
      <c r="JS90" s="113"/>
      <c r="JT90" s="101"/>
      <c r="JU90" s="102" t="str">
        <f t="shared" si="129"/>
        <v/>
      </c>
      <c r="JV90" s="103" t="str">
        <f t="shared" si="130"/>
        <v/>
      </c>
      <c r="JW90" s="104" t="str">
        <f t="shared" si="131"/>
        <v/>
      </c>
      <c r="JX90" s="104" t="str">
        <f t="shared" si="132"/>
        <v/>
      </c>
      <c r="JY90" s="105" t="str">
        <f t="shared" si="133"/>
        <v/>
      </c>
      <c r="JZ90" s="106" t="str">
        <f t="shared" si="134"/>
        <v/>
      </c>
      <c r="KA90" s="107" t="str">
        <f t="shared" si="135"/>
        <v/>
      </c>
      <c r="KB90" s="108" t="str">
        <f t="shared" si="136"/>
        <v/>
      </c>
      <c r="KC90" s="109" t="str">
        <f t="shared" si="137"/>
        <v/>
      </c>
      <c r="KD90" s="113"/>
      <c r="KE90" s="113"/>
      <c r="KF90" s="101"/>
    </row>
    <row r="91" spans="1:292" ht="13.5" customHeight="1">
      <c r="A91" s="20"/>
      <c r="B91" s="101"/>
      <c r="C91" s="101"/>
      <c r="E91" s="102" t="str">
        <f t="shared" si="147"/>
        <v/>
      </c>
      <c r="F91" s="103" t="str">
        <f t="shared" si="148"/>
        <v/>
      </c>
      <c r="G91" s="104" t="str">
        <f t="shared" si="149"/>
        <v/>
      </c>
      <c r="H91" s="104" t="str">
        <f t="shared" si="150"/>
        <v/>
      </c>
      <c r="I91" s="105" t="str">
        <f t="shared" si="151"/>
        <v/>
      </c>
      <c r="J91" s="106" t="str">
        <f t="shared" si="152"/>
        <v/>
      </c>
      <c r="K91" s="107" t="str">
        <f t="shared" si="153"/>
        <v/>
      </c>
      <c r="L91" s="108" t="str">
        <f t="shared" si="154"/>
        <v/>
      </c>
      <c r="M91" s="109" t="str">
        <f t="shared" si="155"/>
        <v/>
      </c>
      <c r="O91" s="101"/>
      <c r="P91" s="101"/>
      <c r="Q91" s="102" t="str">
        <f t="shared" si="156"/>
        <v/>
      </c>
      <c r="R91" s="103" t="str">
        <f t="shared" si="157"/>
        <v/>
      </c>
      <c r="S91" s="104" t="str">
        <f t="shared" si="158"/>
        <v/>
      </c>
      <c r="T91" s="104" t="str">
        <f t="shared" si="159"/>
        <v/>
      </c>
      <c r="U91" s="105" t="str">
        <f t="shared" si="160"/>
        <v/>
      </c>
      <c r="V91" s="106" t="str">
        <f t="shared" si="161"/>
        <v/>
      </c>
      <c r="W91" s="107" t="str">
        <f t="shared" si="162"/>
        <v/>
      </c>
      <c r="X91" s="108" t="str">
        <f t="shared" si="163"/>
        <v/>
      </c>
      <c r="Y91" s="109" t="str">
        <f t="shared" si="164"/>
        <v/>
      </c>
      <c r="AA91" s="101"/>
      <c r="AB91" s="101"/>
      <c r="AC91" s="102" t="str">
        <f t="shared" si="165"/>
        <v/>
      </c>
      <c r="AD91" s="103" t="str">
        <f t="shared" si="166"/>
        <v/>
      </c>
      <c r="AE91" s="104" t="str">
        <f t="shared" si="167"/>
        <v/>
      </c>
      <c r="AF91" s="104" t="str">
        <f t="shared" si="168"/>
        <v/>
      </c>
      <c r="AG91" s="105" t="str">
        <f t="shared" si="169"/>
        <v/>
      </c>
      <c r="AH91" s="106" t="str">
        <f t="shared" si="170"/>
        <v/>
      </c>
      <c r="AI91" s="107" t="str">
        <f t="shared" si="171"/>
        <v/>
      </c>
      <c r="AJ91" s="108" t="str">
        <f t="shared" si="172"/>
        <v/>
      </c>
      <c r="AK91" s="109" t="str">
        <f t="shared" si="173"/>
        <v/>
      </c>
      <c r="AM91" s="101"/>
      <c r="AN91" s="101"/>
      <c r="AO91" s="102" t="str">
        <f t="shared" si="174"/>
        <v/>
      </c>
      <c r="AP91" s="103" t="str">
        <f t="shared" si="175"/>
        <v/>
      </c>
      <c r="AQ91" s="104" t="str">
        <f t="shared" si="176"/>
        <v/>
      </c>
      <c r="AR91" s="104" t="str">
        <f t="shared" si="177"/>
        <v/>
      </c>
      <c r="AS91" s="105" t="str">
        <f t="shared" si="178"/>
        <v/>
      </c>
      <c r="AT91" s="106" t="str">
        <f t="shared" si="179"/>
        <v/>
      </c>
      <c r="AU91" s="107" t="str">
        <f t="shared" si="180"/>
        <v/>
      </c>
      <c r="AV91" s="108" t="str">
        <f t="shared" si="181"/>
        <v/>
      </c>
      <c r="AW91" s="109" t="str">
        <f t="shared" si="182"/>
        <v/>
      </c>
      <c r="AY91" s="101"/>
      <c r="AZ91" s="101"/>
      <c r="BA91" s="102" t="str">
        <f t="shared" si="183"/>
        <v/>
      </c>
      <c r="BB91" s="103" t="str">
        <f t="shared" si="184"/>
        <v/>
      </c>
      <c r="BC91" s="104" t="str">
        <f t="shared" si="185"/>
        <v/>
      </c>
      <c r="BD91" s="104" t="str">
        <f t="shared" si="186"/>
        <v/>
      </c>
      <c r="BE91" s="105" t="str">
        <f t="shared" si="187"/>
        <v/>
      </c>
      <c r="BF91" s="106" t="str">
        <f t="shared" si="188"/>
        <v/>
      </c>
      <c r="BG91" s="107" t="str">
        <f t="shared" si="189"/>
        <v/>
      </c>
      <c r="BH91" s="108" t="str">
        <f t="shared" si="190"/>
        <v/>
      </c>
      <c r="BI91" s="109" t="str">
        <f t="shared" si="191"/>
        <v/>
      </c>
      <c r="BK91" s="101"/>
      <c r="BL91" s="101"/>
      <c r="BM91" s="102" t="str">
        <f t="shared" si="192"/>
        <v/>
      </c>
      <c r="BN91" s="103" t="str">
        <f t="shared" si="193"/>
        <v/>
      </c>
      <c r="BO91" s="104" t="str">
        <f t="shared" si="194"/>
        <v/>
      </c>
      <c r="BP91" s="104" t="str">
        <f t="shared" si="195"/>
        <v/>
      </c>
      <c r="BQ91" s="105" t="str">
        <f t="shared" si="196"/>
        <v/>
      </c>
      <c r="BR91" s="106" t="str">
        <f t="shared" si="197"/>
        <v/>
      </c>
      <c r="BS91" s="107" t="str">
        <f t="shared" si="198"/>
        <v/>
      </c>
      <c r="BT91" s="108" t="str">
        <f t="shared" si="199"/>
        <v/>
      </c>
      <c r="BU91" s="109" t="str">
        <f t="shared" si="200"/>
        <v/>
      </c>
      <c r="BW91" s="101"/>
      <c r="BX91" s="101"/>
      <c r="BY91" s="102" t="str">
        <f t="shared" si="201"/>
        <v/>
      </c>
      <c r="BZ91" s="103" t="str">
        <f t="shared" si="202"/>
        <v/>
      </c>
      <c r="CA91" s="104" t="str">
        <f t="shared" si="203"/>
        <v/>
      </c>
      <c r="CB91" s="104" t="str">
        <f t="shared" si="204"/>
        <v/>
      </c>
      <c r="CC91" s="105" t="str">
        <f t="shared" si="205"/>
        <v/>
      </c>
      <c r="CD91" s="106" t="str">
        <f t="shared" si="206"/>
        <v/>
      </c>
      <c r="CE91" s="107" t="str">
        <f t="shared" si="207"/>
        <v/>
      </c>
      <c r="CF91" s="108" t="str">
        <f t="shared" si="208"/>
        <v/>
      </c>
      <c r="CG91" s="109" t="str">
        <f t="shared" si="209"/>
        <v/>
      </c>
      <c r="CI91" s="101"/>
      <c r="CJ91" s="101"/>
      <c r="CK91" s="102" t="str">
        <f t="shared" si="210"/>
        <v/>
      </c>
      <c r="CL91" s="103" t="str">
        <f t="shared" si="211"/>
        <v/>
      </c>
      <c r="CM91" s="104" t="str">
        <f t="shared" si="212"/>
        <v/>
      </c>
      <c r="CN91" s="104" t="str">
        <f t="shared" si="213"/>
        <v/>
      </c>
      <c r="CO91" s="105" t="str">
        <f t="shared" si="214"/>
        <v/>
      </c>
      <c r="CP91" s="106" t="str">
        <f t="shared" si="215"/>
        <v/>
      </c>
      <c r="CQ91" s="107" t="str">
        <f t="shared" si="216"/>
        <v/>
      </c>
      <c r="CR91" s="108" t="str">
        <f t="shared" si="217"/>
        <v/>
      </c>
      <c r="CS91" s="109" t="str">
        <f t="shared" si="218"/>
        <v/>
      </c>
      <c r="CU91" s="101"/>
      <c r="CV91" s="101"/>
      <c r="CW91" s="102" t="str">
        <f t="shared" si="219"/>
        <v/>
      </c>
      <c r="CX91" s="103" t="str">
        <f t="shared" si="220"/>
        <v/>
      </c>
      <c r="CY91" s="104" t="str">
        <f t="shared" si="221"/>
        <v/>
      </c>
      <c r="CZ91" s="104" t="str">
        <f t="shared" si="222"/>
        <v/>
      </c>
      <c r="DA91" s="105" t="str">
        <f t="shared" si="223"/>
        <v/>
      </c>
      <c r="DB91" s="106" t="str">
        <f t="shared" si="224"/>
        <v/>
      </c>
      <c r="DC91" s="107" t="str">
        <f t="shared" si="225"/>
        <v/>
      </c>
      <c r="DD91" s="108" t="str">
        <f t="shared" si="226"/>
        <v/>
      </c>
      <c r="DE91" s="109" t="str">
        <f t="shared" si="227"/>
        <v/>
      </c>
      <c r="DG91" s="101"/>
      <c r="DH91" s="101"/>
      <c r="DI91" s="102" t="str">
        <f t="shared" si="4"/>
        <v/>
      </c>
      <c r="DJ91" s="103" t="str">
        <f t="shared" si="5"/>
        <v/>
      </c>
      <c r="DK91" s="104" t="str">
        <f t="shared" si="6"/>
        <v/>
      </c>
      <c r="DL91" s="104" t="str">
        <f t="shared" si="7"/>
        <v/>
      </c>
      <c r="DM91" s="105" t="str">
        <f t="shared" si="8"/>
        <v/>
      </c>
      <c r="DN91" s="106" t="str">
        <f t="shared" si="9"/>
        <v/>
      </c>
      <c r="DO91" s="107" t="str">
        <f t="shared" si="10"/>
        <v/>
      </c>
      <c r="DP91" s="108" t="str">
        <f t="shared" si="11"/>
        <v/>
      </c>
      <c r="DQ91" s="109" t="str">
        <f t="shared" si="12"/>
        <v/>
      </c>
      <c r="DS91" s="101"/>
      <c r="DT91" s="101"/>
      <c r="DU91" s="102" t="str">
        <f t="shared" si="13"/>
        <v/>
      </c>
      <c r="DV91" s="103" t="str">
        <f t="shared" si="14"/>
        <v/>
      </c>
      <c r="DW91" s="104" t="str">
        <f t="shared" si="15"/>
        <v/>
      </c>
      <c r="DX91" s="104" t="str">
        <f t="shared" si="16"/>
        <v/>
      </c>
      <c r="DY91" s="105" t="str">
        <f t="shared" si="17"/>
        <v/>
      </c>
      <c r="DZ91" s="106" t="str">
        <f t="shared" si="18"/>
        <v/>
      </c>
      <c r="EA91" s="107" t="str">
        <f t="shared" si="19"/>
        <v/>
      </c>
      <c r="EB91" s="108" t="str">
        <f t="shared" si="20"/>
        <v/>
      </c>
      <c r="EC91" s="109" t="str">
        <f t="shared" si="21"/>
        <v/>
      </c>
      <c r="EE91" s="101"/>
      <c r="EF91" s="101"/>
      <c r="EG91" s="102" t="str">
        <f t="shared" si="22"/>
        <v/>
      </c>
      <c r="EH91" s="103" t="str">
        <f t="shared" si="23"/>
        <v/>
      </c>
      <c r="EI91" s="104" t="str">
        <f t="shared" si="24"/>
        <v/>
      </c>
      <c r="EJ91" s="104" t="str">
        <f t="shared" si="25"/>
        <v/>
      </c>
      <c r="EK91" s="105" t="str">
        <f t="shared" si="26"/>
        <v/>
      </c>
      <c r="EL91" s="106" t="str">
        <f t="shared" si="27"/>
        <v/>
      </c>
      <c r="EM91" s="107" t="str">
        <f t="shared" si="28"/>
        <v/>
      </c>
      <c r="EN91" s="108" t="str">
        <f t="shared" si="29"/>
        <v/>
      </c>
      <c r="EO91" s="109" t="str">
        <f t="shared" si="30"/>
        <v/>
      </c>
      <c r="EQ91" s="101"/>
      <c r="ER91" s="101"/>
      <c r="ES91" s="102" t="str">
        <f t="shared" si="31"/>
        <v/>
      </c>
      <c r="ET91" s="103" t="str">
        <f t="shared" si="32"/>
        <v/>
      </c>
      <c r="EU91" s="104" t="str">
        <f t="shared" si="33"/>
        <v/>
      </c>
      <c r="EV91" s="104" t="str">
        <f t="shared" si="34"/>
        <v/>
      </c>
      <c r="EW91" s="105" t="str">
        <f t="shared" si="35"/>
        <v/>
      </c>
      <c r="EX91" s="106" t="str">
        <f t="shared" si="36"/>
        <v/>
      </c>
      <c r="EY91" s="107" t="str">
        <f t="shared" si="37"/>
        <v/>
      </c>
      <c r="EZ91" s="108" t="str">
        <f t="shared" si="38"/>
        <v/>
      </c>
      <c r="FA91" s="109" t="str">
        <f t="shared" si="39"/>
        <v/>
      </c>
      <c r="FC91" s="101"/>
      <c r="FD91" s="101"/>
      <c r="FE91" s="102" t="str">
        <f t="shared" si="40"/>
        <v/>
      </c>
      <c r="FF91" s="103" t="str">
        <f t="shared" si="41"/>
        <v/>
      </c>
      <c r="FG91" s="104" t="str">
        <f t="shared" si="42"/>
        <v/>
      </c>
      <c r="FH91" s="104" t="str">
        <f t="shared" si="43"/>
        <v/>
      </c>
      <c r="FI91" s="105" t="str">
        <f t="shared" si="44"/>
        <v/>
      </c>
      <c r="FJ91" s="106" t="str">
        <f t="shared" si="45"/>
        <v/>
      </c>
      <c r="FK91" s="107" t="str">
        <f t="shared" si="46"/>
        <v/>
      </c>
      <c r="FL91" s="108" t="str">
        <f t="shared" si="47"/>
        <v/>
      </c>
      <c r="FM91" s="109" t="str">
        <f t="shared" si="48"/>
        <v/>
      </c>
      <c r="FO91" s="101"/>
      <c r="FP91" s="101"/>
      <c r="FQ91" s="102" t="str">
        <f>IF(FU91="","",#REF!)</f>
        <v/>
      </c>
      <c r="FR91" s="103" t="str">
        <f t="shared" si="49"/>
        <v/>
      </c>
      <c r="FS91" s="104" t="str">
        <f t="shared" si="50"/>
        <v/>
      </c>
      <c r="FT91" s="104" t="str">
        <f t="shared" si="51"/>
        <v/>
      </c>
      <c r="FU91" s="105" t="str">
        <f t="shared" si="52"/>
        <v/>
      </c>
      <c r="FV91" s="106" t="str">
        <f t="shared" si="53"/>
        <v/>
      </c>
      <c r="FW91" s="107" t="str">
        <f t="shared" si="54"/>
        <v/>
      </c>
      <c r="FX91" s="108" t="str">
        <f t="shared" si="55"/>
        <v/>
      </c>
      <c r="FY91" s="109" t="str">
        <f t="shared" si="56"/>
        <v/>
      </c>
      <c r="GA91" s="101"/>
      <c r="GB91" s="101"/>
      <c r="GC91" s="102" t="str">
        <f t="shared" si="57"/>
        <v/>
      </c>
      <c r="GD91" s="103" t="str">
        <f t="shared" si="58"/>
        <v/>
      </c>
      <c r="GE91" s="104" t="str">
        <f t="shared" si="59"/>
        <v/>
      </c>
      <c r="GF91" s="104" t="str">
        <f t="shared" si="60"/>
        <v/>
      </c>
      <c r="GG91" s="105" t="str">
        <f t="shared" si="61"/>
        <v/>
      </c>
      <c r="GH91" s="106" t="str">
        <f t="shared" si="62"/>
        <v/>
      </c>
      <c r="GI91" s="107" t="str">
        <f t="shared" si="63"/>
        <v/>
      </c>
      <c r="GJ91" s="108" t="str">
        <f t="shared" si="64"/>
        <v/>
      </c>
      <c r="GK91" s="109" t="str">
        <f t="shared" si="65"/>
        <v/>
      </c>
      <c r="GM91" s="101"/>
      <c r="GN91" s="101"/>
      <c r="GO91" s="102" t="str">
        <f t="shared" si="66"/>
        <v/>
      </c>
      <c r="GP91" s="103" t="str">
        <f t="shared" si="67"/>
        <v/>
      </c>
      <c r="GQ91" s="104" t="str">
        <f t="shared" si="68"/>
        <v/>
      </c>
      <c r="GR91" s="104" t="str">
        <f t="shared" si="69"/>
        <v/>
      </c>
      <c r="GS91" s="105" t="str">
        <f t="shared" si="70"/>
        <v/>
      </c>
      <c r="GT91" s="106" t="str">
        <f t="shared" si="71"/>
        <v/>
      </c>
      <c r="GU91" s="107" t="str">
        <f t="shared" si="72"/>
        <v/>
      </c>
      <c r="GV91" s="108" t="str">
        <f t="shared" si="73"/>
        <v/>
      </c>
      <c r="GW91" s="109" t="str">
        <f t="shared" si="74"/>
        <v/>
      </c>
      <c r="GY91" s="101"/>
      <c r="GZ91" s="101"/>
      <c r="HA91" s="102" t="str">
        <f t="shared" si="75"/>
        <v/>
      </c>
      <c r="HB91" s="103" t="str">
        <f t="shared" si="76"/>
        <v/>
      </c>
      <c r="HC91" s="104" t="str">
        <f t="shared" si="77"/>
        <v/>
      </c>
      <c r="HD91" s="104" t="str">
        <f t="shared" si="78"/>
        <v/>
      </c>
      <c r="HE91" s="105" t="str">
        <f t="shared" si="79"/>
        <v/>
      </c>
      <c r="HF91" s="106" t="str">
        <f t="shared" si="80"/>
        <v/>
      </c>
      <c r="HG91" s="107" t="str">
        <f t="shared" si="81"/>
        <v/>
      </c>
      <c r="HH91" s="108" t="str">
        <f t="shared" si="82"/>
        <v/>
      </c>
      <c r="HI91" s="109" t="str">
        <f t="shared" si="83"/>
        <v/>
      </c>
      <c r="HK91" s="101"/>
      <c r="HL91" s="101"/>
      <c r="HM91" s="102" t="str">
        <f t="shared" si="84"/>
        <v/>
      </c>
      <c r="HN91" s="103" t="str">
        <f t="shared" si="85"/>
        <v/>
      </c>
      <c r="HO91" s="104" t="str">
        <f t="shared" si="86"/>
        <v/>
      </c>
      <c r="HP91" s="104" t="str">
        <f t="shared" si="87"/>
        <v/>
      </c>
      <c r="HQ91" s="105" t="str">
        <f t="shared" si="88"/>
        <v/>
      </c>
      <c r="HR91" s="106" t="str">
        <f t="shared" si="89"/>
        <v/>
      </c>
      <c r="HS91" s="107" t="str">
        <f t="shared" si="90"/>
        <v/>
      </c>
      <c r="HT91" s="108" t="str">
        <f t="shared" si="91"/>
        <v/>
      </c>
      <c r="HU91" s="109" t="str">
        <f t="shared" si="92"/>
        <v/>
      </c>
      <c r="HW91" s="101"/>
      <c r="HX91" s="101"/>
      <c r="HY91" s="102" t="str">
        <f t="shared" si="93"/>
        <v/>
      </c>
      <c r="HZ91" s="103" t="str">
        <f t="shared" si="94"/>
        <v/>
      </c>
      <c r="IA91" s="104" t="str">
        <f t="shared" si="95"/>
        <v/>
      </c>
      <c r="IB91" s="104" t="str">
        <f t="shared" si="96"/>
        <v/>
      </c>
      <c r="IC91" s="105" t="str">
        <f t="shared" si="97"/>
        <v/>
      </c>
      <c r="ID91" s="106" t="str">
        <f t="shared" si="98"/>
        <v/>
      </c>
      <c r="IE91" s="107" t="str">
        <f t="shared" si="99"/>
        <v/>
      </c>
      <c r="IF91" s="108" t="str">
        <f t="shared" si="100"/>
        <v/>
      </c>
      <c r="IG91" s="109" t="str">
        <f t="shared" si="101"/>
        <v/>
      </c>
      <c r="II91" s="101"/>
      <c r="IJ91" s="101"/>
      <c r="IK91" s="102" t="str">
        <f t="shared" si="102"/>
        <v/>
      </c>
      <c r="IL91" s="103" t="str">
        <f t="shared" si="103"/>
        <v/>
      </c>
      <c r="IM91" s="104" t="str">
        <f t="shared" si="104"/>
        <v/>
      </c>
      <c r="IN91" s="104" t="str">
        <f t="shared" si="105"/>
        <v/>
      </c>
      <c r="IO91" s="105" t="str">
        <f t="shared" si="106"/>
        <v/>
      </c>
      <c r="IP91" s="106" t="str">
        <f t="shared" si="107"/>
        <v/>
      </c>
      <c r="IQ91" s="107" t="str">
        <f t="shared" si="108"/>
        <v/>
      </c>
      <c r="IR91" s="108" t="str">
        <f t="shared" si="109"/>
        <v/>
      </c>
      <c r="IS91" s="109" t="str">
        <f t="shared" si="110"/>
        <v/>
      </c>
      <c r="IU91" s="101"/>
      <c r="IV91" s="101"/>
      <c r="IW91" s="102" t="str">
        <f t="shared" si="111"/>
        <v/>
      </c>
      <c r="IX91" s="103" t="str">
        <f t="shared" si="112"/>
        <v/>
      </c>
      <c r="IY91" s="104" t="str">
        <f t="shared" si="113"/>
        <v/>
      </c>
      <c r="IZ91" s="104" t="str">
        <f t="shared" si="114"/>
        <v/>
      </c>
      <c r="JA91" s="105" t="str">
        <f t="shared" si="115"/>
        <v/>
      </c>
      <c r="JB91" s="106" t="str">
        <f t="shared" si="116"/>
        <v/>
      </c>
      <c r="JC91" s="107" t="str">
        <f t="shared" si="117"/>
        <v/>
      </c>
      <c r="JD91" s="108" t="str">
        <f t="shared" si="118"/>
        <v/>
      </c>
      <c r="JE91" s="109" t="str">
        <f t="shared" si="119"/>
        <v/>
      </c>
      <c r="JG91" s="101"/>
      <c r="JH91" s="101"/>
      <c r="JI91" s="102" t="str">
        <f t="shared" si="120"/>
        <v/>
      </c>
      <c r="JJ91" s="103" t="str">
        <f t="shared" si="121"/>
        <v/>
      </c>
      <c r="JK91" s="104" t="str">
        <f t="shared" si="122"/>
        <v/>
      </c>
      <c r="JL91" s="104" t="str">
        <f t="shared" si="123"/>
        <v/>
      </c>
      <c r="JM91" s="105" t="str">
        <f t="shared" si="124"/>
        <v/>
      </c>
      <c r="JN91" s="106" t="str">
        <f t="shared" si="125"/>
        <v/>
      </c>
      <c r="JO91" s="107" t="str">
        <f t="shared" si="126"/>
        <v/>
      </c>
      <c r="JP91" s="108" t="str">
        <f t="shared" si="127"/>
        <v/>
      </c>
      <c r="JQ91" s="109" t="str">
        <f t="shared" si="128"/>
        <v/>
      </c>
      <c r="JS91" s="101"/>
      <c r="JT91" s="101"/>
      <c r="JU91" s="102" t="str">
        <f t="shared" si="129"/>
        <v/>
      </c>
      <c r="JV91" s="103" t="str">
        <f t="shared" si="130"/>
        <v/>
      </c>
      <c r="JW91" s="104" t="str">
        <f t="shared" si="131"/>
        <v/>
      </c>
      <c r="JX91" s="104" t="str">
        <f t="shared" si="132"/>
        <v/>
      </c>
      <c r="JY91" s="105" t="str">
        <f t="shared" si="133"/>
        <v/>
      </c>
      <c r="JZ91" s="106" t="str">
        <f t="shared" si="134"/>
        <v/>
      </c>
      <c r="KA91" s="107" t="str">
        <f t="shared" si="135"/>
        <v/>
      </c>
      <c r="KB91" s="108" t="str">
        <f t="shared" si="136"/>
        <v/>
      </c>
      <c r="KC91" s="109" t="str">
        <f t="shared" si="137"/>
        <v/>
      </c>
      <c r="KE91" s="101"/>
      <c r="KF91" s="101"/>
    </row>
    <row r="92" spans="1:292" ht="13.5" customHeight="1">
      <c r="A92" s="20"/>
      <c r="B92" s="101"/>
      <c r="C92" s="101"/>
      <c r="E92" s="102" t="str">
        <f t="shared" si="147"/>
        <v/>
      </c>
      <c r="F92" s="103" t="str">
        <f t="shared" si="148"/>
        <v/>
      </c>
      <c r="G92" s="104" t="str">
        <f t="shared" si="149"/>
        <v/>
      </c>
      <c r="H92" s="104" t="str">
        <f t="shared" si="150"/>
        <v/>
      </c>
      <c r="I92" s="105" t="str">
        <f t="shared" si="151"/>
        <v/>
      </c>
      <c r="J92" s="106" t="str">
        <f t="shared" si="152"/>
        <v/>
      </c>
      <c r="K92" s="107" t="str">
        <f t="shared" si="153"/>
        <v/>
      </c>
      <c r="L92" s="108" t="str">
        <f t="shared" si="154"/>
        <v/>
      </c>
      <c r="M92" s="109" t="str">
        <f t="shared" si="155"/>
        <v/>
      </c>
      <c r="O92" s="101"/>
      <c r="P92" s="101"/>
      <c r="Q92" s="102" t="str">
        <f t="shared" si="156"/>
        <v/>
      </c>
      <c r="R92" s="103" t="str">
        <f t="shared" si="157"/>
        <v/>
      </c>
      <c r="S92" s="104" t="str">
        <f t="shared" si="158"/>
        <v/>
      </c>
      <c r="T92" s="104" t="str">
        <f t="shared" si="159"/>
        <v/>
      </c>
      <c r="U92" s="105" t="str">
        <f t="shared" si="160"/>
        <v/>
      </c>
      <c r="V92" s="106" t="str">
        <f t="shared" si="161"/>
        <v/>
      </c>
      <c r="W92" s="107" t="str">
        <f t="shared" si="162"/>
        <v/>
      </c>
      <c r="X92" s="108" t="str">
        <f t="shared" si="163"/>
        <v/>
      </c>
      <c r="Y92" s="109" t="str">
        <f t="shared" si="164"/>
        <v/>
      </c>
      <c r="AA92" s="101"/>
      <c r="AB92" s="101"/>
      <c r="AC92" s="102" t="str">
        <f t="shared" si="165"/>
        <v/>
      </c>
      <c r="AD92" s="103" t="str">
        <f t="shared" si="166"/>
        <v/>
      </c>
      <c r="AE92" s="104" t="str">
        <f t="shared" si="167"/>
        <v/>
      </c>
      <c r="AF92" s="104" t="str">
        <f t="shared" si="168"/>
        <v/>
      </c>
      <c r="AG92" s="105" t="str">
        <f t="shared" si="169"/>
        <v/>
      </c>
      <c r="AH92" s="106" t="str">
        <f t="shared" si="170"/>
        <v/>
      </c>
      <c r="AI92" s="107" t="str">
        <f t="shared" si="171"/>
        <v/>
      </c>
      <c r="AJ92" s="108" t="str">
        <f t="shared" si="172"/>
        <v/>
      </c>
      <c r="AK92" s="109" t="str">
        <f t="shared" si="173"/>
        <v/>
      </c>
      <c r="AM92" s="101"/>
      <c r="AN92" s="101"/>
      <c r="AO92" s="102" t="str">
        <f t="shared" si="174"/>
        <v/>
      </c>
      <c r="AP92" s="103" t="str">
        <f t="shared" si="175"/>
        <v/>
      </c>
      <c r="AQ92" s="104" t="str">
        <f t="shared" si="176"/>
        <v/>
      </c>
      <c r="AR92" s="104" t="str">
        <f t="shared" si="177"/>
        <v/>
      </c>
      <c r="AS92" s="105" t="str">
        <f t="shared" si="178"/>
        <v/>
      </c>
      <c r="AT92" s="106" t="str">
        <f t="shared" si="179"/>
        <v/>
      </c>
      <c r="AU92" s="107" t="str">
        <f t="shared" si="180"/>
        <v/>
      </c>
      <c r="AV92" s="108" t="str">
        <f t="shared" si="181"/>
        <v/>
      </c>
      <c r="AW92" s="109" t="str">
        <f t="shared" si="182"/>
        <v/>
      </c>
      <c r="AY92" s="101"/>
      <c r="AZ92" s="101"/>
      <c r="BA92" s="102" t="str">
        <f t="shared" si="183"/>
        <v/>
      </c>
      <c r="BB92" s="103" t="str">
        <f t="shared" si="184"/>
        <v/>
      </c>
      <c r="BC92" s="104" t="str">
        <f t="shared" si="185"/>
        <v/>
      </c>
      <c r="BD92" s="104" t="str">
        <f t="shared" si="186"/>
        <v/>
      </c>
      <c r="BE92" s="105" t="str">
        <f t="shared" si="187"/>
        <v/>
      </c>
      <c r="BF92" s="106" t="str">
        <f t="shared" si="188"/>
        <v/>
      </c>
      <c r="BG92" s="107" t="str">
        <f t="shared" si="189"/>
        <v/>
      </c>
      <c r="BH92" s="108" t="str">
        <f t="shared" si="190"/>
        <v/>
      </c>
      <c r="BI92" s="109" t="str">
        <f t="shared" si="191"/>
        <v/>
      </c>
      <c r="BK92" s="101"/>
      <c r="BL92" s="101"/>
      <c r="BM92" s="102" t="str">
        <f t="shared" si="192"/>
        <v/>
      </c>
      <c r="BN92" s="103" t="str">
        <f t="shared" si="193"/>
        <v/>
      </c>
      <c r="BO92" s="104" t="str">
        <f t="shared" si="194"/>
        <v/>
      </c>
      <c r="BP92" s="104" t="str">
        <f t="shared" si="195"/>
        <v/>
      </c>
      <c r="BQ92" s="105" t="str">
        <f t="shared" si="196"/>
        <v/>
      </c>
      <c r="BR92" s="106" t="str">
        <f t="shared" si="197"/>
        <v/>
      </c>
      <c r="BS92" s="107" t="str">
        <f t="shared" si="198"/>
        <v/>
      </c>
      <c r="BT92" s="108" t="str">
        <f t="shared" si="199"/>
        <v/>
      </c>
      <c r="BU92" s="109" t="str">
        <f t="shared" si="200"/>
        <v/>
      </c>
      <c r="BW92" s="101"/>
      <c r="BX92" s="101"/>
      <c r="BY92" s="102" t="str">
        <f t="shared" si="201"/>
        <v/>
      </c>
      <c r="BZ92" s="103" t="str">
        <f t="shared" si="202"/>
        <v/>
      </c>
      <c r="CA92" s="104" t="str">
        <f t="shared" si="203"/>
        <v/>
      </c>
      <c r="CB92" s="104" t="str">
        <f t="shared" si="204"/>
        <v/>
      </c>
      <c r="CC92" s="105" t="str">
        <f t="shared" si="205"/>
        <v/>
      </c>
      <c r="CD92" s="106" t="str">
        <f t="shared" si="206"/>
        <v/>
      </c>
      <c r="CE92" s="107" t="str">
        <f t="shared" si="207"/>
        <v/>
      </c>
      <c r="CF92" s="108" t="str">
        <f t="shared" si="208"/>
        <v/>
      </c>
      <c r="CG92" s="109" t="str">
        <f t="shared" si="209"/>
        <v/>
      </c>
      <c r="CI92" s="101"/>
      <c r="CJ92" s="101"/>
      <c r="CK92" s="102" t="str">
        <f t="shared" si="210"/>
        <v/>
      </c>
      <c r="CL92" s="103" t="str">
        <f t="shared" si="211"/>
        <v/>
      </c>
      <c r="CM92" s="104" t="str">
        <f t="shared" si="212"/>
        <v/>
      </c>
      <c r="CN92" s="104" t="str">
        <f t="shared" si="213"/>
        <v/>
      </c>
      <c r="CO92" s="105" t="str">
        <f t="shared" si="214"/>
        <v/>
      </c>
      <c r="CP92" s="106" t="str">
        <f t="shared" si="215"/>
        <v/>
      </c>
      <c r="CQ92" s="107" t="str">
        <f t="shared" si="216"/>
        <v/>
      </c>
      <c r="CR92" s="108" t="str">
        <f t="shared" si="217"/>
        <v/>
      </c>
      <c r="CS92" s="109" t="str">
        <f t="shared" si="218"/>
        <v/>
      </c>
      <c r="CU92" s="101"/>
      <c r="CV92" s="101"/>
      <c r="CW92" s="102" t="str">
        <f t="shared" si="219"/>
        <v/>
      </c>
      <c r="CX92" s="103" t="str">
        <f t="shared" si="220"/>
        <v/>
      </c>
      <c r="CY92" s="104" t="str">
        <f t="shared" si="221"/>
        <v/>
      </c>
      <c r="CZ92" s="104" t="str">
        <f t="shared" si="222"/>
        <v/>
      </c>
      <c r="DA92" s="105" t="str">
        <f t="shared" si="223"/>
        <v/>
      </c>
      <c r="DB92" s="106" t="str">
        <f t="shared" si="224"/>
        <v/>
      </c>
      <c r="DC92" s="107" t="str">
        <f t="shared" si="225"/>
        <v/>
      </c>
      <c r="DD92" s="108" t="str">
        <f t="shared" si="226"/>
        <v/>
      </c>
      <c r="DE92" s="109" t="str">
        <f t="shared" si="227"/>
        <v/>
      </c>
      <c r="DG92" s="101"/>
      <c r="DH92" s="101"/>
      <c r="DI92" s="102" t="str">
        <f t="shared" si="4"/>
        <v/>
      </c>
      <c r="DJ92" s="103" t="str">
        <f t="shared" si="5"/>
        <v/>
      </c>
      <c r="DK92" s="104" t="str">
        <f t="shared" si="6"/>
        <v/>
      </c>
      <c r="DL92" s="104" t="str">
        <f t="shared" si="7"/>
        <v/>
      </c>
      <c r="DM92" s="105" t="str">
        <f t="shared" si="8"/>
        <v/>
      </c>
      <c r="DN92" s="106" t="str">
        <f t="shared" si="9"/>
        <v/>
      </c>
      <c r="DO92" s="107" t="str">
        <f t="shared" si="10"/>
        <v/>
      </c>
      <c r="DP92" s="108" t="str">
        <f t="shared" si="11"/>
        <v/>
      </c>
      <c r="DQ92" s="109" t="str">
        <f t="shared" si="12"/>
        <v/>
      </c>
      <c r="DS92" s="101"/>
      <c r="DT92" s="101"/>
      <c r="DU92" s="102" t="str">
        <f t="shared" si="13"/>
        <v/>
      </c>
      <c r="DV92" s="103" t="str">
        <f t="shared" si="14"/>
        <v/>
      </c>
      <c r="DW92" s="104" t="str">
        <f t="shared" si="15"/>
        <v/>
      </c>
      <c r="DX92" s="104" t="str">
        <f t="shared" si="16"/>
        <v/>
      </c>
      <c r="DY92" s="105" t="str">
        <f t="shared" si="17"/>
        <v/>
      </c>
      <c r="DZ92" s="106" t="str">
        <f t="shared" si="18"/>
        <v/>
      </c>
      <c r="EA92" s="107" t="str">
        <f t="shared" si="19"/>
        <v/>
      </c>
      <c r="EB92" s="108" t="str">
        <f t="shared" si="20"/>
        <v/>
      </c>
      <c r="EC92" s="109" t="str">
        <f t="shared" si="21"/>
        <v/>
      </c>
      <c r="EE92" s="101"/>
      <c r="EF92" s="101"/>
      <c r="EG92" s="102" t="str">
        <f t="shared" si="22"/>
        <v/>
      </c>
      <c r="EH92" s="103" t="str">
        <f t="shared" si="23"/>
        <v/>
      </c>
      <c r="EI92" s="104" t="str">
        <f t="shared" si="24"/>
        <v/>
      </c>
      <c r="EJ92" s="104" t="str">
        <f t="shared" si="25"/>
        <v/>
      </c>
      <c r="EK92" s="105" t="str">
        <f t="shared" si="26"/>
        <v/>
      </c>
      <c r="EL92" s="106" t="str">
        <f t="shared" si="27"/>
        <v/>
      </c>
      <c r="EM92" s="107" t="str">
        <f t="shared" si="28"/>
        <v/>
      </c>
      <c r="EN92" s="108" t="str">
        <f t="shared" si="29"/>
        <v/>
      </c>
      <c r="EO92" s="109" t="str">
        <f t="shared" si="30"/>
        <v/>
      </c>
      <c r="EQ92" s="101"/>
      <c r="ER92" s="101"/>
      <c r="ES92" s="102" t="str">
        <f t="shared" si="31"/>
        <v/>
      </c>
      <c r="ET92" s="103" t="str">
        <f t="shared" si="32"/>
        <v/>
      </c>
      <c r="EU92" s="104" t="str">
        <f t="shared" si="33"/>
        <v/>
      </c>
      <c r="EV92" s="104" t="str">
        <f t="shared" si="34"/>
        <v/>
      </c>
      <c r="EW92" s="105" t="str">
        <f t="shared" si="35"/>
        <v/>
      </c>
      <c r="EX92" s="106" t="str">
        <f t="shared" si="36"/>
        <v/>
      </c>
      <c r="EY92" s="107" t="str">
        <f t="shared" si="37"/>
        <v/>
      </c>
      <c r="EZ92" s="108" t="str">
        <f t="shared" si="38"/>
        <v/>
      </c>
      <c r="FA92" s="109" t="str">
        <f t="shared" si="39"/>
        <v/>
      </c>
      <c r="FC92" s="101"/>
      <c r="FD92" s="101"/>
      <c r="FE92" s="102" t="str">
        <f t="shared" si="40"/>
        <v/>
      </c>
      <c r="FF92" s="103" t="str">
        <f t="shared" si="41"/>
        <v/>
      </c>
      <c r="FG92" s="104" t="str">
        <f t="shared" si="42"/>
        <v/>
      </c>
      <c r="FH92" s="104" t="str">
        <f t="shared" si="43"/>
        <v/>
      </c>
      <c r="FI92" s="105" t="str">
        <f t="shared" si="44"/>
        <v/>
      </c>
      <c r="FJ92" s="106" t="str">
        <f t="shared" si="45"/>
        <v/>
      </c>
      <c r="FK92" s="107" t="str">
        <f t="shared" si="46"/>
        <v/>
      </c>
      <c r="FL92" s="108" t="str">
        <f t="shared" si="47"/>
        <v/>
      </c>
      <c r="FM92" s="109" t="str">
        <f t="shared" si="48"/>
        <v/>
      </c>
      <c r="FO92" s="101"/>
      <c r="FP92" s="101"/>
      <c r="FQ92" s="102" t="str">
        <f>IF(FU92="","",#REF!)</f>
        <v/>
      </c>
      <c r="FR92" s="103" t="str">
        <f t="shared" si="49"/>
        <v/>
      </c>
      <c r="FS92" s="104" t="str">
        <f t="shared" si="50"/>
        <v/>
      </c>
      <c r="FT92" s="104" t="str">
        <f t="shared" si="51"/>
        <v/>
      </c>
      <c r="FU92" s="105" t="str">
        <f t="shared" si="52"/>
        <v/>
      </c>
      <c r="FV92" s="106" t="str">
        <f t="shared" si="53"/>
        <v/>
      </c>
      <c r="FW92" s="107" t="str">
        <f t="shared" si="54"/>
        <v/>
      </c>
      <c r="FX92" s="108" t="str">
        <f t="shared" si="55"/>
        <v/>
      </c>
      <c r="FY92" s="109" t="str">
        <f t="shared" si="56"/>
        <v/>
      </c>
      <c r="GA92" s="101"/>
      <c r="GB92" s="101"/>
      <c r="GC92" s="102" t="str">
        <f t="shared" si="57"/>
        <v/>
      </c>
      <c r="GD92" s="103" t="str">
        <f t="shared" si="58"/>
        <v/>
      </c>
      <c r="GE92" s="104" t="str">
        <f t="shared" si="59"/>
        <v/>
      </c>
      <c r="GF92" s="104" t="str">
        <f t="shared" si="60"/>
        <v/>
      </c>
      <c r="GG92" s="105" t="str">
        <f t="shared" si="61"/>
        <v/>
      </c>
      <c r="GH92" s="106" t="str">
        <f t="shared" si="62"/>
        <v/>
      </c>
      <c r="GI92" s="107" t="str">
        <f t="shared" si="63"/>
        <v/>
      </c>
      <c r="GJ92" s="108" t="str">
        <f t="shared" si="64"/>
        <v/>
      </c>
      <c r="GK92" s="109" t="str">
        <f t="shared" si="65"/>
        <v/>
      </c>
      <c r="GM92" s="101"/>
      <c r="GN92" s="101"/>
      <c r="GO92" s="102" t="str">
        <f t="shared" si="66"/>
        <v/>
      </c>
      <c r="GP92" s="103" t="str">
        <f t="shared" si="67"/>
        <v/>
      </c>
      <c r="GQ92" s="104" t="str">
        <f t="shared" si="68"/>
        <v/>
      </c>
      <c r="GR92" s="104" t="str">
        <f t="shared" si="69"/>
        <v/>
      </c>
      <c r="GS92" s="105" t="str">
        <f t="shared" si="70"/>
        <v/>
      </c>
      <c r="GT92" s="106" t="str">
        <f t="shared" si="71"/>
        <v/>
      </c>
      <c r="GU92" s="107" t="str">
        <f t="shared" si="72"/>
        <v/>
      </c>
      <c r="GV92" s="108" t="str">
        <f t="shared" si="73"/>
        <v/>
      </c>
      <c r="GW92" s="109" t="str">
        <f t="shared" si="74"/>
        <v/>
      </c>
      <c r="GY92" s="101"/>
      <c r="GZ92" s="101"/>
      <c r="HA92" s="102" t="str">
        <f t="shared" si="75"/>
        <v/>
      </c>
      <c r="HB92" s="103" t="str">
        <f t="shared" si="76"/>
        <v/>
      </c>
      <c r="HC92" s="104" t="str">
        <f t="shared" si="77"/>
        <v/>
      </c>
      <c r="HD92" s="104" t="str">
        <f t="shared" si="78"/>
        <v/>
      </c>
      <c r="HE92" s="105" t="str">
        <f t="shared" si="79"/>
        <v/>
      </c>
      <c r="HF92" s="106" t="str">
        <f t="shared" si="80"/>
        <v/>
      </c>
      <c r="HG92" s="107" t="str">
        <f t="shared" si="81"/>
        <v/>
      </c>
      <c r="HH92" s="108" t="str">
        <f t="shared" si="82"/>
        <v/>
      </c>
      <c r="HI92" s="109" t="str">
        <f t="shared" si="83"/>
        <v/>
      </c>
      <c r="HK92" s="101"/>
      <c r="HL92" s="101"/>
      <c r="HM92" s="102" t="str">
        <f t="shared" si="84"/>
        <v/>
      </c>
      <c r="HN92" s="103" t="str">
        <f t="shared" si="85"/>
        <v/>
      </c>
      <c r="HO92" s="104" t="str">
        <f t="shared" si="86"/>
        <v/>
      </c>
      <c r="HP92" s="104" t="str">
        <f t="shared" si="87"/>
        <v/>
      </c>
      <c r="HQ92" s="105" t="str">
        <f t="shared" si="88"/>
        <v/>
      </c>
      <c r="HR92" s="106" t="str">
        <f t="shared" si="89"/>
        <v/>
      </c>
      <c r="HS92" s="107" t="str">
        <f t="shared" si="90"/>
        <v/>
      </c>
      <c r="HT92" s="108" t="str">
        <f t="shared" si="91"/>
        <v/>
      </c>
      <c r="HU92" s="109" t="str">
        <f t="shared" si="92"/>
        <v/>
      </c>
      <c r="HW92" s="101"/>
      <c r="HX92" s="101"/>
      <c r="HY92" s="102" t="str">
        <f t="shared" si="93"/>
        <v/>
      </c>
      <c r="HZ92" s="103" t="str">
        <f t="shared" si="94"/>
        <v/>
      </c>
      <c r="IA92" s="104" t="str">
        <f t="shared" si="95"/>
        <v/>
      </c>
      <c r="IB92" s="104" t="str">
        <f t="shared" si="96"/>
        <v/>
      </c>
      <c r="IC92" s="105" t="str">
        <f t="shared" si="97"/>
        <v/>
      </c>
      <c r="ID92" s="106" t="str">
        <f t="shared" si="98"/>
        <v/>
      </c>
      <c r="IE92" s="107" t="str">
        <f t="shared" si="99"/>
        <v/>
      </c>
      <c r="IF92" s="108" t="str">
        <f t="shared" si="100"/>
        <v/>
      </c>
      <c r="IG92" s="109" t="str">
        <f t="shared" si="101"/>
        <v/>
      </c>
      <c r="II92" s="101"/>
      <c r="IJ92" s="101"/>
      <c r="IK92" s="102" t="str">
        <f t="shared" si="102"/>
        <v/>
      </c>
      <c r="IL92" s="103" t="str">
        <f t="shared" si="103"/>
        <v/>
      </c>
      <c r="IM92" s="104" t="str">
        <f t="shared" si="104"/>
        <v/>
      </c>
      <c r="IN92" s="104" t="str">
        <f t="shared" si="105"/>
        <v/>
      </c>
      <c r="IO92" s="105" t="str">
        <f t="shared" si="106"/>
        <v/>
      </c>
      <c r="IP92" s="106" t="str">
        <f t="shared" si="107"/>
        <v/>
      </c>
      <c r="IQ92" s="107" t="str">
        <f t="shared" si="108"/>
        <v/>
      </c>
      <c r="IR92" s="108" t="str">
        <f t="shared" si="109"/>
        <v/>
      </c>
      <c r="IS92" s="109" t="str">
        <f t="shared" si="110"/>
        <v/>
      </c>
      <c r="IU92" s="101"/>
      <c r="IV92" s="101"/>
      <c r="IW92" s="102" t="str">
        <f t="shared" si="111"/>
        <v/>
      </c>
      <c r="IX92" s="103" t="str">
        <f t="shared" si="112"/>
        <v/>
      </c>
      <c r="IY92" s="104" t="str">
        <f t="shared" si="113"/>
        <v/>
      </c>
      <c r="IZ92" s="104" t="str">
        <f t="shared" si="114"/>
        <v/>
      </c>
      <c r="JA92" s="105" t="str">
        <f t="shared" si="115"/>
        <v/>
      </c>
      <c r="JB92" s="106" t="str">
        <f t="shared" si="116"/>
        <v/>
      </c>
      <c r="JC92" s="107" t="str">
        <f t="shared" si="117"/>
        <v/>
      </c>
      <c r="JD92" s="108" t="str">
        <f t="shared" si="118"/>
        <v/>
      </c>
      <c r="JE92" s="109" t="str">
        <f t="shared" si="119"/>
        <v/>
      </c>
      <c r="JG92" s="101"/>
      <c r="JH92" s="101"/>
      <c r="JI92" s="102" t="str">
        <f t="shared" si="120"/>
        <v/>
      </c>
      <c r="JJ92" s="103" t="str">
        <f t="shared" si="121"/>
        <v/>
      </c>
      <c r="JK92" s="104" t="str">
        <f t="shared" si="122"/>
        <v/>
      </c>
      <c r="JL92" s="104" t="str">
        <f t="shared" si="123"/>
        <v/>
      </c>
      <c r="JM92" s="105" t="str">
        <f t="shared" si="124"/>
        <v/>
      </c>
      <c r="JN92" s="106" t="str">
        <f t="shared" si="125"/>
        <v/>
      </c>
      <c r="JO92" s="107" t="str">
        <f t="shared" si="126"/>
        <v/>
      </c>
      <c r="JP92" s="108" t="str">
        <f t="shared" si="127"/>
        <v/>
      </c>
      <c r="JQ92" s="109" t="str">
        <f t="shared" si="128"/>
        <v/>
      </c>
      <c r="JS92" s="101"/>
      <c r="JT92" s="101"/>
      <c r="JU92" s="102" t="str">
        <f t="shared" si="129"/>
        <v/>
      </c>
      <c r="JV92" s="103" t="str">
        <f t="shared" si="130"/>
        <v/>
      </c>
      <c r="JW92" s="104" t="str">
        <f t="shared" si="131"/>
        <v/>
      </c>
      <c r="JX92" s="104" t="str">
        <f t="shared" si="132"/>
        <v/>
      </c>
      <c r="JY92" s="105" t="str">
        <f t="shared" si="133"/>
        <v/>
      </c>
      <c r="JZ92" s="106" t="str">
        <f t="shared" si="134"/>
        <v/>
      </c>
      <c r="KA92" s="107" t="str">
        <f t="shared" si="135"/>
        <v/>
      </c>
      <c r="KB92" s="108" t="str">
        <f t="shared" si="136"/>
        <v/>
      </c>
      <c r="KC92" s="109" t="str">
        <f t="shared" si="137"/>
        <v/>
      </c>
      <c r="KE92" s="101"/>
      <c r="KF92" s="101"/>
    </row>
    <row r="93" spans="1:292" ht="13.5" customHeight="1">
      <c r="A93" s="20"/>
      <c r="B93" s="101"/>
      <c r="E93" s="102" t="str">
        <f t="shared" si="147"/>
        <v/>
      </c>
      <c r="F93" s="103" t="str">
        <f t="shared" si="148"/>
        <v/>
      </c>
      <c r="G93" s="104" t="str">
        <f t="shared" si="149"/>
        <v/>
      </c>
      <c r="H93" s="104" t="str">
        <f t="shared" si="150"/>
        <v/>
      </c>
      <c r="I93" s="105" t="str">
        <f t="shared" si="151"/>
        <v/>
      </c>
      <c r="J93" s="106" t="str">
        <f t="shared" si="152"/>
        <v/>
      </c>
      <c r="K93" s="107" t="str">
        <f t="shared" si="153"/>
        <v/>
      </c>
      <c r="L93" s="108" t="str">
        <f t="shared" si="154"/>
        <v/>
      </c>
      <c r="M93" s="109" t="str">
        <f t="shared" si="155"/>
        <v/>
      </c>
      <c r="O93" s="101"/>
      <c r="P93" s="101"/>
      <c r="Q93" s="102" t="str">
        <f t="shared" si="156"/>
        <v/>
      </c>
      <c r="R93" s="103" t="str">
        <f t="shared" si="157"/>
        <v/>
      </c>
      <c r="S93" s="104" t="str">
        <f t="shared" si="158"/>
        <v/>
      </c>
      <c r="T93" s="104" t="str">
        <f t="shared" si="159"/>
        <v/>
      </c>
      <c r="U93" s="105" t="str">
        <f t="shared" si="160"/>
        <v/>
      </c>
      <c r="V93" s="106" t="str">
        <f t="shared" si="161"/>
        <v/>
      </c>
      <c r="W93" s="107" t="str">
        <f t="shared" si="162"/>
        <v/>
      </c>
      <c r="X93" s="108" t="str">
        <f t="shared" si="163"/>
        <v/>
      </c>
      <c r="Y93" s="109" t="str">
        <f t="shared" si="164"/>
        <v/>
      </c>
      <c r="AA93" s="101"/>
      <c r="AB93" s="101"/>
      <c r="AC93" s="102" t="str">
        <f t="shared" si="165"/>
        <v/>
      </c>
      <c r="AD93" s="103" t="str">
        <f t="shared" si="166"/>
        <v/>
      </c>
      <c r="AE93" s="104" t="str">
        <f t="shared" si="167"/>
        <v/>
      </c>
      <c r="AF93" s="104" t="str">
        <f t="shared" si="168"/>
        <v/>
      </c>
      <c r="AG93" s="105" t="str">
        <f t="shared" si="169"/>
        <v/>
      </c>
      <c r="AH93" s="106" t="str">
        <f t="shared" si="170"/>
        <v/>
      </c>
      <c r="AI93" s="107" t="str">
        <f t="shared" si="171"/>
        <v/>
      </c>
      <c r="AJ93" s="108" t="str">
        <f t="shared" si="172"/>
        <v/>
      </c>
      <c r="AK93" s="109" t="str">
        <f t="shared" si="173"/>
        <v/>
      </c>
      <c r="AM93" s="101"/>
      <c r="AN93" s="101"/>
      <c r="AO93" s="102" t="str">
        <f t="shared" si="174"/>
        <v/>
      </c>
      <c r="AP93" s="103" t="str">
        <f t="shared" si="175"/>
        <v/>
      </c>
      <c r="AQ93" s="104" t="str">
        <f t="shared" si="176"/>
        <v/>
      </c>
      <c r="AR93" s="104" t="str">
        <f t="shared" si="177"/>
        <v/>
      </c>
      <c r="AS93" s="105" t="str">
        <f t="shared" si="178"/>
        <v/>
      </c>
      <c r="AT93" s="106" t="str">
        <f t="shared" si="179"/>
        <v/>
      </c>
      <c r="AU93" s="107" t="str">
        <f t="shared" si="180"/>
        <v/>
      </c>
      <c r="AV93" s="108" t="str">
        <f t="shared" si="181"/>
        <v/>
      </c>
      <c r="AW93" s="109" t="str">
        <f t="shared" si="182"/>
        <v/>
      </c>
      <c r="AY93" s="101"/>
      <c r="AZ93" s="101"/>
      <c r="BA93" s="102" t="str">
        <f t="shared" si="183"/>
        <v/>
      </c>
      <c r="BB93" s="103" t="str">
        <f t="shared" si="184"/>
        <v/>
      </c>
      <c r="BC93" s="104" t="str">
        <f t="shared" si="185"/>
        <v/>
      </c>
      <c r="BD93" s="104" t="str">
        <f t="shared" si="186"/>
        <v/>
      </c>
      <c r="BE93" s="105" t="str">
        <f t="shared" si="187"/>
        <v/>
      </c>
      <c r="BF93" s="106" t="str">
        <f t="shared" si="188"/>
        <v/>
      </c>
      <c r="BG93" s="107" t="str">
        <f t="shared" si="189"/>
        <v/>
      </c>
      <c r="BH93" s="108" t="str">
        <f t="shared" si="190"/>
        <v/>
      </c>
      <c r="BI93" s="109" t="str">
        <f t="shared" si="191"/>
        <v/>
      </c>
      <c r="BK93" s="101"/>
      <c r="BL93" s="101"/>
      <c r="BM93" s="102" t="str">
        <f t="shared" si="192"/>
        <v/>
      </c>
      <c r="BN93" s="103" t="str">
        <f t="shared" si="193"/>
        <v/>
      </c>
      <c r="BO93" s="104" t="str">
        <f t="shared" si="194"/>
        <v/>
      </c>
      <c r="BP93" s="104" t="str">
        <f t="shared" si="195"/>
        <v/>
      </c>
      <c r="BQ93" s="105" t="str">
        <f t="shared" si="196"/>
        <v/>
      </c>
      <c r="BR93" s="106" t="str">
        <f t="shared" si="197"/>
        <v/>
      </c>
      <c r="BS93" s="107" t="str">
        <f t="shared" si="198"/>
        <v/>
      </c>
      <c r="BT93" s="108" t="str">
        <f t="shared" si="199"/>
        <v/>
      </c>
      <c r="BU93" s="109" t="str">
        <f t="shared" si="200"/>
        <v/>
      </c>
      <c r="BW93" s="101"/>
      <c r="BX93" s="101"/>
      <c r="BY93" s="102" t="str">
        <f t="shared" si="201"/>
        <v/>
      </c>
      <c r="BZ93" s="103" t="str">
        <f t="shared" si="202"/>
        <v/>
      </c>
      <c r="CA93" s="104" t="str">
        <f t="shared" si="203"/>
        <v/>
      </c>
      <c r="CB93" s="104" t="str">
        <f t="shared" si="204"/>
        <v/>
      </c>
      <c r="CC93" s="105" t="str">
        <f t="shared" si="205"/>
        <v/>
      </c>
      <c r="CD93" s="106" t="str">
        <f t="shared" si="206"/>
        <v/>
      </c>
      <c r="CE93" s="107" t="str">
        <f t="shared" si="207"/>
        <v/>
      </c>
      <c r="CF93" s="108" t="str">
        <f t="shared" si="208"/>
        <v/>
      </c>
      <c r="CG93" s="109" t="str">
        <f t="shared" si="209"/>
        <v/>
      </c>
      <c r="CI93" s="101"/>
      <c r="CJ93" s="101"/>
      <c r="CK93" s="102" t="str">
        <f t="shared" si="210"/>
        <v/>
      </c>
      <c r="CL93" s="103" t="str">
        <f t="shared" si="211"/>
        <v/>
      </c>
      <c r="CM93" s="104" t="str">
        <f t="shared" si="212"/>
        <v/>
      </c>
      <c r="CN93" s="104" t="str">
        <f t="shared" si="213"/>
        <v/>
      </c>
      <c r="CO93" s="105" t="str">
        <f t="shared" si="214"/>
        <v/>
      </c>
      <c r="CP93" s="106" t="str">
        <f t="shared" si="215"/>
        <v/>
      </c>
      <c r="CQ93" s="107" t="str">
        <f t="shared" si="216"/>
        <v/>
      </c>
      <c r="CR93" s="108" t="str">
        <f t="shared" si="217"/>
        <v/>
      </c>
      <c r="CS93" s="109" t="str">
        <f t="shared" si="218"/>
        <v/>
      </c>
      <c r="CU93" s="101"/>
      <c r="CV93" s="101"/>
      <c r="CW93" s="102" t="str">
        <f t="shared" si="219"/>
        <v/>
      </c>
      <c r="CX93" s="103" t="str">
        <f t="shared" si="220"/>
        <v/>
      </c>
      <c r="CY93" s="104" t="str">
        <f t="shared" si="221"/>
        <v/>
      </c>
      <c r="CZ93" s="104" t="str">
        <f t="shared" si="222"/>
        <v/>
      </c>
      <c r="DA93" s="105" t="str">
        <f t="shared" si="223"/>
        <v/>
      </c>
      <c r="DB93" s="106" t="str">
        <f t="shared" si="224"/>
        <v/>
      </c>
      <c r="DC93" s="107" t="str">
        <f t="shared" si="225"/>
        <v/>
      </c>
      <c r="DD93" s="108" t="str">
        <f t="shared" si="226"/>
        <v/>
      </c>
      <c r="DE93" s="109" t="str">
        <f t="shared" si="227"/>
        <v/>
      </c>
      <c r="DG93" s="101"/>
      <c r="DH93" s="101"/>
      <c r="DI93" s="102" t="str">
        <f t="shared" si="4"/>
        <v/>
      </c>
      <c r="DJ93" s="103" t="str">
        <f t="shared" si="5"/>
        <v/>
      </c>
      <c r="DK93" s="104" t="str">
        <f t="shared" si="6"/>
        <v/>
      </c>
      <c r="DL93" s="104" t="str">
        <f t="shared" si="7"/>
        <v/>
      </c>
      <c r="DM93" s="105" t="str">
        <f t="shared" si="8"/>
        <v/>
      </c>
      <c r="DN93" s="106" t="str">
        <f t="shared" si="9"/>
        <v/>
      </c>
      <c r="DO93" s="107" t="str">
        <f t="shared" si="10"/>
        <v/>
      </c>
      <c r="DP93" s="108" t="str">
        <f t="shared" si="11"/>
        <v/>
      </c>
      <c r="DQ93" s="109" t="str">
        <f t="shared" si="12"/>
        <v/>
      </c>
      <c r="DS93" s="101"/>
      <c r="DT93" s="101"/>
      <c r="DU93" s="102" t="str">
        <f t="shared" si="13"/>
        <v/>
      </c>
      <c r="DV93" s="103" t="str">
        <f t="shared" si="14"/>
        <v/>
      </c>
      <c r="DW93" s="104" t="str">
        <f t="shared" si="15"/>
        <v/>
      </c>
      <c r="DX93" s="104" t="str">
        <f t="shared" si="16"/>
        <v/>
      </c>
      <c r="DY93" s="105" t="str">
        <f t="shared" si="17"/>
        <v/>
      </c>
      <c r="DZ93" s="106" t="str">
        <f t="shared" si="18"/>
        <v/>
      </c>
      <c r="EA93" s="107" t="str">
        <f t="shared" si="19"/>
        <v/>
      </c>
      <c r="EB93" s="108" t="str">
        <f t="shared" si="20"/>
        <v/>
      </c>
      <c r="EC93" s="109" t="str">
        <f t="shared" si="21"/>
        <v/>
      </c>
      <c r="EE93" s="101"/>
      <c r="EF93" s="101"/>
      <c r="EG93" s="102" t="str">
        <f t="shared" si="22"/>
        <v/>
      </c>
      <c r="EH93" s="103" t="str">
        <f t="shared" si="23"/>
        <v/>
      </c>
      <c r="EI93" s="104" t="str">
        <f t="shared" si="24"/>
        <v/>
      </c>
      <c r="EJ93" s="104" t="str">
        <f t="shared" si="25"/>
        <v/>
      </c>
      <c r="EK93" s="105" t="str">
        <f t="shared" si="26"/>
        <v/>
      </c>
      <c r="EL93" s="106" t="str">
        <f t="shared" si="27"/>
        <v/>
      </c>
      <c r="EM93" s="107" t="str">
        <f t="shared" si="28"/>
        <v/>
      </c>
      <c r="EN93" s="108" t="str">
        <f t="shared" si="29"/>
        <v/>
      </c>
      <c r="EO93" s="109" t="str">
        <f t="shared" si="30"/>
        <v/>
      </c>
      <c r="EQ93" s="101"/>
      <c r="ER93" s="101"/>
      <c r="ES93" s="102" t="str">
        <f t="shared" si="31"/>
        <v/>
      </c>
      <c r="ET93" s="103" t="str">
        <f t="shared" si="32"/>
        <v/>
      </c>
      <c r="EU93" s="104" t="str">
        <f t="shared" si="33"/>
        <v/>
      </c>
      <c r="EV93" s="104" t="str">
        <f t="shared" si="34"/>
        <v/>
      </c>
      <c r="EW93" s="105" t="str">
        <f t="shared" si="35"/>
        <v/>
      </c>
      <c r="EX93" s="106" t="str">
        <f t="shared" si="36"/>
        <v/>
      </c>
      <c r="EY93" s="107" t="str">
        <f t="shared" si="37"/>
        <v/>
      </c>
      <c r="EZ93" s="108" t="str">
        <f t="shared" si="38"/>
        <v/>
      </c>
      <c r="FA93" s="109" t="str">
        <f t="shared" si="39"/>
        <v/>
      </c>
      <c r="FC93" s="101"/>
      <c r="FD93" s="101"/>
      <c r="FE93" s="102" t="str">
        <f t="shared" si="40"/>
        <v/>
      </c>
      <c r="FF93" s="103" t="str">
        <f t="shared" si="41"/>
        <v/>
      </c>
      <c r="FG93" s="104" t="str">
        <f t="shared" si="42"/>
        <v/>
      </c>
      <c r="FH93" s="104" t="str">
        <f t="shared" si="43"/>
        <v/>
      </c>
      <c r="FI93" s="105" t="str">
        <f t="shared" si="44"/>
        <v/>
      </c>
      <c r="FJ93" s="106" t="str">
        <f t="shared" si="45"/>
        <v/>
      </c>
      <c r="FK93" s="107" t="str">
        <f t="shared" si="46"/>
        <v/>
      </c>
      <c r="FL93" s="108" t="str">
        <f t="shared" si="47"/>
        <v/>
      </c>
      <c r="FM93" s="109" t="str">
        <f t="shared" si="48"/>
        <v/>
      </c>
      <c r="FO93" s="101"/>
      <c r="FP93" s="101"/>
      <c r="FQ93" s="102" t="str">
        <f>IF(FU93="","",#REF!)</f>
        <v/>
      </c>
      <c r="FR93" s="103" t="str">
        <f t="shared" si="49"/>
        <v/>
      </c>
      <c r="FS93" s="104" t="str">
        <f t="shared" si="50"/>
        <v/>
      </c>
      <c r="FT93" s="104" t="str">
        <f t="shared" si="51"/>
        <v/>
      </c>
      <c r="FU93" s="105" t="str">
        <f t="shared" si="52"/>
        <v/>
      </c>
      <c r="FV93" s="106" t="str">
        <f t="shared" si="53"/>
        <v/>
      </c>
      <c r="FW93" s="107" t="str">
        <f t="shared" si="54"/>
        <v/>
      </c>
      <c r="FX93" s="108" t="str">
        <f t="shared" si="55"/>
        <v/>
      </c>
      <c r="FY93" s="109" t="str">
        <f t="shared" si="56"/>
        <v/>
      </c>
      <c r="GA93" s="101"/>
      <c r="GB93" s="101"/>
      <c r="GC93" s="102" t="str">
        <f t="shared" si="57"/>
        <v/>
      </c>
      <c r="GD93" s="103" t="str">
        <f t="shared" si="58"/>
        <v/>
      </c>
      <c r="GE93" s="104" t="str">
        <f t="shared" si="59"/>
        <v/>
      </c>
      <c r="GF93" s="104" t="str">
        <f t="shared" si="60"/>
        <v/>
      </c>
      <c r="GG93" s="105" t="str">
        <f t="shared" si="61"/>
        <v/>
      </c>
      <c r="GH93" s="106" t="str">
        <f t="shared" si="62"/>
        <v/>
      </c>
      <c r="GI93" s="107" t="str">
        <f t="shared" si="63"/>
        <v/>
      </c>
      <c r="GJ93" s="108" t="str">
        <f t="shared" si="64"/>
        <v/>
      </c>
      <c r="GK93" s="109" t="str">
        <f t="shared" si="65"/>
        <v/>
      </c>
      <c r="GM93" s="101"/>
      <c r="GN93" s="101"/>
      <c r="GO93" s="102" t="str">
        <f t="shared" si="66"/>
        <v/>
      </c>
      <c r="GP93" s="103" t="str">
        <f t="shared" si="67"/>
        <v/>
      </c>
      <c r="GQ93" s="104" t="str">
        <f t="shared" si="68"/>
        <v/>
      </c>
      <c r="GR93" s="104" t="str">
        <f t="shared" si="69"/>
        <v/>
      </c>
      <c r="GS93" s="105" t="str">
        <f t="shared" si="70"/>
        <v/>
      </c>
      <c r="GT93" s="106" t="str">
        <f t="shared" si="71"/>
        <v/>
      </c>
      <c r="GU93" s="107" t="str">
        <f t="shared" si="72"/>
        <v/>
      </c>
      <c r="GV93" s="108" t="str">
        <f t="shared" si="73"/>
        <v/>
      </c>
      <c r="GW93" s="109" t="str">
        <f t="shared" si="74"/>
        <v/>
      </c>
      <c r="GY93" s="101"/>
      <c r="GZ93" s="101"/>
      <c r="HA93" s="102" t="str">
        <f t="shared" si="75"/>
        <v/>
      </c>
      <c r="HB93" s="103" t="str">
        <f t="shared" si="76"/>
        <v/>
      </c>
      <c r="HC93" s="104" t="str">
        <f t="shared" si="77"/>
        <v/>
      </c>
      <c r="HD93" s="104" t="str">
        <f t="shared" si="78"/>
        <v/>
      </c>
      <c r="HE93" s="105" t="str">
        <f t="shared" si="79"/>
        <v/>
      </c>
      <c r="HF93" s="106" t="str">
        <f t="shared" si="80"/>
        <v/>
      </c>
      <c r="HG93" s="107" t="str">
        <f t="shared" si="81"/>
        <v/>
      </c>
      <c r="HH93" s="108" t="str">
        <f t="shared" si="82"/>
        <v/>
      </c>
      <c r="HI93" s="109" t="str">
        <f t="shared" si="83"/>
        <v/>
      </c>
      <c r="HK93" s="101"/>
      <c r="HL93" s="101"/>
      <c r="HM93" s="102" t="str">
        <f t="shared" si="84"/>
        <v/>
      </c>
      <c r="HN93" s="103" t="str">
        <f t="shared" si="85"/>
        <v/>
      </c>
      <c r="HO93" s="104" t="str">
        <f t="shared" si="86"/>
        <v/>
      </c>
      <c r="HP93" s="104" t="str">
        <f t="shared" si="87"/>
        <v/>
      </c>
      <c r="HQ93" s="105" t="str">
        <f t="shared" si="88"/>
        <v/>
      </c>
      <c r="HR93" s="106" t="str">
        <f t="shared" si="89"/>
        <v/>
      </c>
      <c r="HS93" s="107" t="str">
        <f t="shared" si="90"/>
        <v/>
      </c>
      <c r="HT93" s="108" t="str">
        <f t="shared" si="91"/>
        <v/>
      </c>
      <c r="HU93" s="109" t="str">
        <f t="shared" si="92"/>
        <v/>
      </c>
      <c r="HW93" s="101"/>
      <c r="HX93" s="101"/>
      <c r="HY93" s="102" t="str">
        <f t="shared" si="93"/>
        <v/>
      </c>
      <c r="HZ93" s="103" t="str">
        <f t="shared" si="94"/>
        <v/>
      </c>
      <c r="IA93" s="104" t="str">
        <f t="shared" si="95"/>
        <v/>
      </c>
      <c r="IB93" s="104" t="str">
        <f t="shared" si="96"/>
        <v/>
      </c>
      <c r="IC93" s="105" t="str">
        <f t="shared" si="97"/>
        <v/>
      </c>
      <c r="ID93" s="106" t="str">
        <f t="shared" si="98"/>
        <v/>
      </c>
      <c r="IE93" s="107" t="str">
        <f t="shared" si="99"/>
        <v/>
      </c>
      <c r="IF93" s="108" t="str">
        <f t="shared" si="100"/>
        <v/>
      </c>
      <c r="IG93" s="109" t="str">
        <f t="shared" si="101"/>
        <v/>
      </c>
      <c r="II93" s="101"/>
      <c r="IJ93" s="101"/>
      <c r="IK93" s="102" t="str">
        <f t="shared" si="102"/>
        <v/>
      </c>
      <c r="IL93" s="103" t="str">
        <f t="shared" si="103"/>
        <v/>
      </c>
      <c r="IM93" s="104" t="str">
        <f t="shared" si="104"/>
        <v/>
      </c>
      <c r="IN93" s="104" t="str">
        <f t="shared" si="105"/>
        <v/>
      </c>
      <c r="IO93" s="105" t="str">
        <f t="shared" si="106"/>
        <v/>
      </c>
      <c r="IP93" s="106" t="str">
        <f t="shared" si="107"/>
        <v/>
      </c>
      <c r="IQ93" s="107" t="str">
        <f t="shared" si="108"/>
        <v/>
      </c>
      <c r="IR93" s="108" t="str">
        <f t="shared" si="109"/>
        <v/>
      </c>
      <c r="IS93" s="109" t="str">
        <f t="shared" si="110"/>
        <v/>
      </c>
      <c r="IU93" s="101"/>
      <c r="IV93" s="101"/>
      <c r="IW93" s="102" t="str">
        <f t="shared" si="111"/>
        <v/>
      </c>
      <c r="IX93" s="103" t="str">
        <f t="shared" si="112"/>
        <v/>
      </c>
      <c r="IY93" s="104" t="str">
        <f t="shared" si="113"/>
        <v/>
      </c>
      <c r="IZ93" s="104" t="str">
        <f t="shared" si="114"/>
        <v/>
      </c>
      <c r="JA93" s="105" t="str">
        <f t="shared" si="115"/>
        <v/>
      </c>
      <c r="JB93" s="106" t="str">
        <f t="shared" si="116"/>
        <v/>
      </c>
      <c r="JC93" s="107" t="str">
        <f t="shared" si="117"/>
        <v/>
      </c>
      <c r="JD93" s="108" t="str">
        <f t="shared" si="118"/>
        <v/>
      </c>
      <c r="JE93" s="109" t="str">
        <f t="shared" si="119"/>
        <v/>
      </c>
      <c r="JG93" s="101"/>
      <c r="JH93" s="101"/>
      <c r="JI93" s="102" t="str">
        <f t="shared" si="120"/>
        <v/>
      </c>
      <c r="JJ93" s="103" t="str">
        <f t="shared" si="121"/>
        <v/>
      </c>
      <c r="JK93" s="104" t="str">
        <f t="shared" si="122"/>
        <v/>
      </c>
      <c r="JL93" s="104" t="str">
        <f t="shared" si="123"/>
        <v/>
      </c>
      <c r="JM93" s="105" t="str">
        <f t="shared" si="124"/>
        <v/>
      </c>
      <c r="JN93" s="106" t="str">
        <f t="shared" si="125"/>
        <v/>
      </c>
      <c r="JO93" s="107" t="str">
        <f t="shared" si="126"/>
        <v/>
      </c>
      <c r="JP93" s="108" t="str">
        <f t="shared" si="127"/>
        <v/>
      </c>
      <c r="JQ93" s="109" t="str">
        <f t="shared" si="128"/>
        <v/>
      </c>
      <c r="JS93" s="101"/>
      <c r="JT93" s="101"/>
      <c r="JU93" s="102" t="str">
        <f t="shared" si="129"/>
        <v/>
      </c>
      <c r="JV93" s="103" t="str">
        <f t="shared" si="130"/>
        <v/>
      </c>
      <c r="JW93" s="104" t="str">
        <f t="shared" si="131"/>
        <v/>
      </c>
      <c r="JX93" s="104" t="str">
        <f t="shared" si="132"/>
        <v/>
      </c>
      <c r="JY93" s="105" t="str">
        <f t="shared" si="133"/>
        <v/>
      </c>
      <c r="JZ93" s="106" t="str">
        <f t="shared" si="134"/>
        <v/>
      </c>
      <c r="KA93" s="107" t="str">
        <f t="shared" si="135"/>
        <v/>
      </c>
      <c r="KB93" s="108" t="str">
        <f t="shared" si="136"/>
        <v/>
      </c>
      <c r="KC93" s="109" t="str">
        <f t="shared" si="137"/>
        <v/>
      </c>
      <c r="KE93" s="101"/>
      <c r="KF93" s="101"/>
    </row>
    <row r="94" spans="1:292" ht="13.5" customHeight="1">
      <c r="A94" s="20"/>
      <c r="B94" s="101"/>
      <c r="E94" s="102" t="str">
        <f t="shared" si="147"/>
        <v/>
      </c>
      <c r="F94" s="103" t="str">
        <f t="shared" si="148"/>
        <v/>
      </c>
      <c r="G94" s="104" t="str">
        <f t="shared" si="149"/>
        <v/>
      </c>
      <c r="H94" s="104" t="str">
        <f t="shared" si="150"/>
        <v/>
      </c>
      <c r="I94" s="105" t="str">
        <f t="shared" si="151"/>
        <v/>
      </c>
      <c r="J94" s="106" t="str">
        <f t="shared" si="152"/>
        <v/>
      </c>
      <c r="K94" s="107" t="str">
        <f t="shared" si="153"/>
        <v/>
      </c>
      <c r="L94" s="108" t="str">
        <f t="shared" si="154"/>
        <v/>
      </c>
      <c r="M94" s="109" t="str">
        <f t="shared" si="155"/>
        <v/>
      </c>
      <c r="O94" s="4"/>
      <c r="P94" s="101"/>
      <c r="Q94" s="102" t="str">
        <f t="shared" si="156"/>
        <v/>
      </c>
      <c r="R94" s="103" t="str">
        <f t="shared" si="157"/>
        <v/>
      </c>
      <c r="S94" s="104" t="str">
        <f t="shared" si="158"/>
        <v/>
      </c>
      <c r="T94" s="104" t="str">
        <f t="shared" si="159"/>
        <v/>
      </c>
      <c r="U94" s="105" t="str">
        <f t="shared" si="160"/>
        <v/>
      </c>
      <c r="V94" s="106" t="str">
        <f t="shared" si="161"/>
        <v/>
      </c>
      <c r="W94" s="107" t="str">
        <f t="shared" si="162"/>
        <v/>
      </c>
      <c r="X94" s="108" t="str">
        <f t="shared" si="163"/>
        <v/>
      </c>
      <c r="Y94" s="109" t="str">
        <f t="shared" si="164"/>
        <v/>
      </c>
      <c r="AA94" s="4"/>
      <c r="AB94" s="101"/>
      <c r="AC94" s="102" t="str">
        <f t="shared" si="165"/>
        <v/>
      </c>
      <c r="AD94" s="103" t="str">
        <f t="shared" si="166"/>
        <v/>
      </c>
      <c r="AE94" s="104" t="str">
        <f t="shared" si="167"/>
        <v/>
      </c>
      <c r="AF94" s="104" t="str">
        <f t="shared" si="168"/>
        <v/>
      </c>
      <c r="AG94" s="105" t="str">
        <f t="shared" si="169"/>
        <v/>
      </c>
      <c r="AH94" s="106" t="str">
        <f t="shared" si="170"/>
        <v/>
      </c>
      <c r="AI94" s="107" t="str">
        <f t="shared" si="171"/>
        <v/>
      </c>
      <c r="AJ94" s="108" t="str">
        <f t="shared" si="172"/>
        <v/>
      </c>
      <c r="AK94" s="109" t="str">
        <f t="shared" si="173"/>
        <v/>
      </c>
      <c r="AM94" s="4"/>
      <c r="AN94" s="101"/>
      <c r="AO94" s="102" t="str">
        <f t="shared" si="174"/>
        <v/>
      </c>
      <c r="AP94" s="103" t="str">
        <f t="shared" si="175"/>
        <v/>
      </c>
      <c r="AQ94" s="104" t="str">
        <f t="shared" si="176"/>
        <v/>
      </c>
      <c r="AR94" s="104" t="str">
        <f t="shared" si="177"/>
        <v/>
      </c>
      <c r="AS94" s="105" t="str">
        <f t="shared" si="178"/>
        <v/>
      </c>
      <c r="AT94" s="106" t="str">
        <f t="shared" si="179"/>
        <v/>
      </c>
      <c r="AU94" s="107" t="str">
        <f t="shared" si="180"/>
        <v/>
      </c>
      <c r="AV94" s="108" t="str">
        <f t="shared" si="181"/>
        <v/>
      </c>
      <c r="AW94" s="109" t="str">
        <f t="shared" si="182"/>
        <v/>
      </c>
      <c r="AY94" s="4"/>
      <c r="AZ94" s="101"/>
      <c r="BA94" s="102" t="str">
        <f t="shared" si="183"/>
        <v/>
      </c>
      <c r="BB94" s="103" t="str">
        <f t="shared" si="184"/>
        <v/>
      </c>
      <c r="BC94" s="104" t="str">
        <f t="shared" si="185"/>
        <v/>
      </c>
      <c r="BD94" s="104" t="str">
        <f t="shared" si="186"/>
        <v/>
      </c>
      <c r="BE94" s="105" t="str">
        <f t="shared" si="187"/>
        <v/>
      </c>
      <c r="BF94" s="106" t="str">
        <f t="shared" si="188"/>
        <v/>
      </c>
      <c r="BG94" s="107" t="str">
        <f t="shared" si="189"/>
        <v/>
      </c>
      <c r="BH94" s="108" t="str">
        <f t="shared" si="190"/>
        <v/>
      </c>
      <c r="BI94" s="109" t="str">
        <f t="shared" si="191"/>
        <v/>
      </c>
      <c r="BK94" s="4"/>
      <c r="BL94" s="101"/>
      <c r="BM94" s="102" t="str">
        <f t="shared" si="192"/>
        <v/>
      </c>
      <c r="BN94" s="103" t="str">
        <f t="shared" si="193"/>
        <v/>
      </c>
      <c r="BO94" s="104" t="str">
        <f t="shared" si="194"/>
        <v/>
      </c>
      <c r="BP94" s="104" t="str">
        <f t="shared" si="195"/>
        <v/>
      </c>
      <c r="BQ94" s="105" t="str">
        <f t="shared" si="196"/>
        <v/>
      </c>
      <c r="BR94" s="106" t="str">
        <f t="shared" si="197"/>
        <v/>
      </c>
      <c r="BS94" s="107" t="str">
        <f t="shared" si="198"/>
        <v/>
      </c>
      <c r="BT94" s="108" t="str">
        <f t="shared" si="199"/>
        <v/>
      </c>
      <c r="BU94" s="109" t="str">
        <f t="shared" si="200"/>
        <v/>
      </c>
      <c r="BW94" s="4"/>
      <c r="BX94" s="101"/>
      <c r="BY94" s="102" t="str">
        <f t="shared" si="201"/>
        <v/>
      </c>
      <c r="BZ94" s="103" t="str">
        <f t="shared" si="202"/>
        <v/>
      </c>
      <c r="CA94" s="104" t="str">
        <f t="shared" si="203"/>
        <v/>
      </c>
      <c r="CB94" s="104" t="str">
        <f t="shared" si="204"/>
        <v/>
      </c>
      <c r="CC94" s="105" t="str">
        <f t="shared" si="205"/>
        <v/>
      </c>
      <c r="CD94" s="106" t="str">
        <f t="shared" si="206"/>
        <v/>
      </c>
      <c r="CE94" s="107" t="str">
        <f t="shared" si="207"/>
        <v/>
      </c>
      <c r="CF94" s="108" t="str">
        <f t="shared" si="208"/>
        <v/>
      </c>
      <c r="CG94" s="109" t="str">
        <f t="shared" si="209"/>
        <v/>
      </c>
      <c r="CI94" s="4"/>
      <c r="CJ94" s="101"/>
      <c r="CK94" s="102" t="str">
        <f t="shared" si="210"/>
        <v/>
      </c>
      <c r="CL94" s="103" t="str">
        <f t="shared" si="211"/>
        <v/>
      </c>
      <c r="CM94" s="104" t="str">
        <f t="shared" si="212"/>
        <v/>
      </c>
      <c r="CN94" s="104" t="str">
        <f t="shared" si="213"/>
        <v/>
      </c>
      <c r="CO94" s="105" t="str">
        <f t="shared" si="214"/>
        <v/>
      </c>
      <c r="CP94" s="106" t="str">
        <f t="shared" si="215"/>
        <v/>
      </c>
      <c r="CQ94" s="107" t="str">
        <f t="shared" si="216"/>
        <v/>
      </c>
      <c r="CR94" s="108" t="str">
        <f t="shared" si="217"/>
        <v/>
      </c>
      <c r="CS94" s="109" t="str">
        <f t="shared" si="218"/>
        <v/>
      </c>
      <c r="CU94" s="4"/>
      <c r="CV94" s="101"/>
      <c r="CW94" s="102" t="str">
        <f t="shared" si="219"/>
        <v/>
      </c>
      <c r="CX94" s="103" t="str">
        <f t="shared" si="220"/>
        <v/>
      </c>
      <c r="CY94" s="104" t="str">
        <f t="shared" si="221"/>
        <v/>
      </c>
      <c r="CZ94" s="104" t="str">
        <f t="shared" si="222"/>
        <v/>
      </c>
      <c r="DA94" s="105" t="str">
        <f t="shared" si="223"/>
        <v/>
      </c>
      <c r="DB94" s="106" t="str">
        <f t="shared" si="224"/>
        <v/>
      </c>
      <c r="DC94" s="107" t="str">
        <f t="shared" si="225"/>
        <v/>
      </c>
      <c r="DD94" s="108" t="str">
        <f t="shared" si="226"/>
        <v/>
      </c>
      <c r="DE94" s="109" t="str">
        <f t="shared" si="227"/>
        <v/>
      </c>
      <c r="DG94" s="4"/>
      <c r="DH94" s="101"/>
      <c r="DI94" s="102" t="str">
        <f t="shared" si="4"/>
        <v/>
      </c>
      <c r="DJ94" s="103" t="str">
        <f t="shared" si="5"/>
        <v/>
      </c>
      <c r="DK94" s="104" t="str">
        <f t="shared" si="6"/>
        <v/>
      </c>
      <c r="DL94" s="104" t="str">
        <f t="shared" si="7"/>
        <v/>
      </c>
      <c r="DM94" s="105" t="str">
        <f t="shared" si="8"/>
        <v/>
      </c>
      <c r="DN94" s="106" t="str">
        <f t="shared" si="9"/>
        <v/>
      </c>
      <c r="DO94" s="107" t="str">
        <f t="shared" si="10"/>
        <v/>
      </c>
      <c r="DP94" s="108" t="str">
        <f t="shared" si="11"/>
        <v/>
      </c>
      <c r="DQ94" s="109" t="str">
        <f t="shared" si="12"/>
        <v/>
      </c>
      <c r="DS94" s="4"/>
      <c r="DT94" s="101"/>
      <c r="DU94" s="102" t="str">
        <f t="shared" si="13"/>
        <v/>
      </c>
      <c r="DV94" s="103" t="str">
        <f t="shared" si="14"/>
        <v/>
      </c>
      <c r="DW94" s="104" t="str">
        <f t="shared" si="15"/>
        <v/>
      </c>
      <c r="DX94" s="104" t="str">
        <f t="shared" si="16"/>
        <v/>
      </c>
      <c r="DY94" s="105" t="str">
        <f t="shared" si="17"/>
        <v/>
      </c>
      <c r="DZ94" s="106" t="str">
        <f t="shared" si="18"/>
        <v/>
      </c>
      <c r="EA94" s="107" t="str">
        <f t="shared" si="19"/>
        <v/>
      </c>
      <c r="EB94" s="108" t="str">
        <f t="shared" si="20"/>
        <v/>
      </c>
      <c r="EC94" s="109" t="str">
        <f t="shared" si="21"/>
        <v/>
      </c>
      <c r="EE94" s="4"/>
      <c r="EF94" s="101"/>
      <c r="EG94" s="102" t="str">
        <f t="shared" si="22"/>
        <v/>
      </c>
      <c r="EH94" s="103" t="str">
        <f t="shared" si="23"/>
        <v/>
      </c>
      <c r="EI94" s="104" t="str">
        <f t="shared" si="24"/>
        <v/>
      </c>
      <c r="EJ94" s="104" t="str">
        <f t="shared" si="25"/>
        <v/>
      </c>
      <c r="EK94" s="105" t="str">
        <f t="shared" si="26"/>
        <v/>
      </c>
      <c r="EL94" s="106" t="str">
        <f t="shared" si="27"/>
        <v/>
      </c>
      <c r="EM94" s="107" t="str">
        <f t="shared" si="28"/>
        <v/>
      </c>
      <c r="EN94" s="108" t="str">
        <f t="shared" si="29"/>
        <v/>
      </c>
      <c r="EO94" s="109" t="str">
        <f t="shared" si="30"/>
        <v/>
      </c>
      <c r="EQ94" s="4"/>
      <c r="ER94" s="101"/>
      <c r="ES94" s="102" t="str">
        <f t="shared" si="31"/>
        <v/>
      </c>
      <c r="ET94" s="103" t="str">
        <f t="shared" si="32"/>
        <v/>
      </c>
      <c r="EU94" s="104" t="str">
        <f t="shared" si="33"/>
        <v/>
      </c>
      <c r="EV94" s="104" t="str">
        <f t="shared" si="34"/>
        <v/>
      </c>
      <c r="EW94" s="105" t="str">
        <f t="shared" si="35"/>
        <v/>
      </c>
      <c r="EX94" s="106" t="str">
        <f t="shared" si="36"/>
        <v/>
      </c>
      <c r="EY94" s="107" t="str">
        <f t="shared" si="37"/>
        <v/>
      </c>
      <c r="EZ94" s="108" t="str">
        <f t="shared" si="38"/>
        <v/>
      </c>
      <c r="FA94" s="109" t="str">
        <f t="shared" si="39"/>
        <v/>
      </c>
      <c r="FC94" s="4"/>
      <c r="FD94" s="101"/>
      <c r="FE94" s="102" t="str">
        <f t="shared" si="40"/>
        <v/>
      </c>
      <c r="FF94" s="103" t="str">
        <f t="shared" si="41"/>
        <v/>
      </c>
      <c r="FG94" s="104" t="str">
        <f t="shared" si="42"/>
        <v/>
      </c>
      <c r="FH94" s="104" t="str">
        <f t="shared" si="43"/>
        <v/>
      </c>
      <c r="FI94" s="105" t="str">
        <f t="shared" si="44"/>
        <v/>
      </c>
      <c r="FJ94" s="106" t="str">
        <f t="shared" si="45"/>
        <v/>
      </c>
      <c r="FK94" s="107" t="str">
        <f t="shared" si="46"/>
        <v/>
      </c>
      <c r="FL94" s="108" t="str">
        <f t="shared" si="47"/>
        <v/>
      </c>
      <c r="FM94" s="109" t="str">
        <f t="shared" si="48"/>
        <v/>
      </c>
      <c r="FO94" s="4"/>
      <c r="FP94" s="101"/>
      <c r="FQ94" s="102" t="str">
        <f>IF(FU94="","",#REF!)</f>
        <v/>
      </c>
      <c r="FR94" s="103" t="str">
        <f t="shared" si="49"/>
        <v/>
      </c>
      <c r="FS94" s="104" t="str">
        <f t="shared" si="50"/>
        <v/>
      </c>
      <c r="FT94" s="104" t="str">
        <f t="shared" si="51"/>
        <v/>
      </c>
      <c r="FU94" s="105" t="str">
        <f t="shared" si="52"/>
        <v/>
      </c>
      <c r="FV94" s="106" t="str">
        <f t="shared" si="53"/>
        <v/>
      </c>
      <c r="FW94" s="107" t="str">
        <f t="shared" si="54"/>
        <v/>
      </c>
      <c r="FX94" s="108" t="str">
        <f t="shared" si="55"/>
        <v/>
      </c>
      <c r="FY94" s="109" t="str">
        <f t="shared" si="56"/>
        <v/>
      </c>
      <c r="GA94" s="4"/>
      <c r="GB94" s="101"/>
      <c r="GC94" s="102" t="str">
        <f t="shared" si="57"/>
        <v/>
      </c>
      <c r="GD94" s="103" t="str">
        <f t="shared" si="58"/>
        <v/>
      </c>
      <c r="GE94" s="104" t="str">
        <f t="shared" si="59"/>
        <v/>
      </c>
      <c r="GF94" s="104" t="str">
        <f t="shared" si="60"/>
        <v/>
      </c>
      <c r="GG94" s="105" t="str">
        <f t="shared" si="61"/>
        <v/>
      </c>
      <c r="GH94" s="106" t="str">
        <f t="shared" si="62"/>
        <v/>
      </c>
      <c r="GI94" s="107" t="str">
        <f t="shared" si="63"/>
        <v/>
      </c>
      <c r="GJ94" s="108" t="str">
        <f t="shared" si="64"/>
        <v/>
      </c>
      <c r="GK94" s="109" t="str">
        <f t="shared" si="65"/>
        <v/>
      </c>
      <c r="GM94" s="4"/>
      <c r="GN94" s="101"/>
      <c r="GO94" s="102" t="str">
        <f t="shared" si="66"/>
        <v/>
      </c>
      <c r="GP94" s="103" t="str">
        <f t="shared" si="67"/>
        <v/>
      </c>
      <c r="GQ94" s="104" t="str">
        <f t="shared" si="68"/>
        <v/>
      </c>
      <c r="GR94" s="104" t="str">
        <f t="shared" si="69"/>
        <v/>
      </c>
      <c r="GS94" s="105" t="str">
        <f t="shared" si="70"/>
        <v/>
      </c>
      <c r="GT94" s="106" t="str">
        <f t="shared" si="71"/>
        <v/>
      </c>
      <c r="GU94" s="107" t="str">
        <f t="shared" si="72"/>
        <v/>
      </c>
      <c r="GV94" s="108" t="str">
        <f t="shared" si="73"/>
        <v/>
      </c>
      <c r="GW94" s="109" t="str">
        <f t="shared" si="74"/>
        <v/>
      </c>
      <c r="GY94" s="4"/>
      <c r="GZ94" s="101"/>
      <c r="HA94" s="102" t="str">
        <f t="shared" si="75"/>
        <v/>
      </c>
      <c r="HB94" s="103" t="str">
        <f t="shared" si="76"/>
        <v/>
      </c>
      <c r="HC94" s="104" t="str">
        <f t="shared" si="77"/>
        <v/>
      </c>
      <c r="HD94" s="104" t="str">
        <f t="shared" si="78"/>
        <v/>
      </c>
      <c r="HE94" s="105" t="str">
        <f t="shared" si="79"/>
        <v/>
      </c>
      <c r="HF94" s="106" t="str">
        <f t="shared" si="80"/>
        <v/>
      </c>
      <c r="HG94" s="107" t="str">
        <f t="shared" si="81"/>
        <v/>
      </c>
      <c r="HH94" s="108" t="str">
        <f t="shared" si="82"/>
        <v/>
      </c>
      <c r="HI94" s="109" t="str">
        <f t="shared" si="83"/>
        <v/>
      </c>
      <c r="HK94" s="4"/>
      <c r="HL94" s="101"/>
      <c r="HM94" s="102" t="str">
        <f t="shared" si="84"/>
        <v/>
      </c>
      <c r="HN94" s="103" t="str">
        <f t="shared" si="85"/>
        <v/>
      </c>
      <c r="HO94" s="104" t="str">
        <f t="shared" si="86"/>
        <v/>
      </c>
      <c r="HP94" s="104" t="str">
        <f t="shared" si="87"/>
        <v/>
      </c>
      <c r="HQ94" s="105" t="str">
        <f t="shared" si="88"/>
        <v/>
      </c>
      <c r="HR94" s="106" t="str">
        <f t="shared" si="89"/>
        <v/>
      </c>
      <c r="HS94" s="107" t="str">
        <f t="shared" si="90"/>
        <v/>
      </c>
      <c r="HT94" s="108" t="str">
        <f t="shared" si="91"/>
        <v/>
      </c>
      <c r="HU94" s="109" t="str">
        <f t="shared" si="92"/>
        <v/>
      </c>
      <c r="HW94" s="4"/>
      <c r="HX94" s="101"/>
      <c r="HY94" s="102" t="str">
        <f t="shared" si="93"/>
        <v/>
      </c>
      <c r="HZ94" s="103" t="str">
        <f t="shared" si="94"/>
        <v/>
      </c>
      <c r="IA94" s="104" t="str">
        <f t="shared" si="95"/>
        <v/>
      </c>
      <c r="IB94" s="104" t="str">
        <f t="shared" si="96"/>
        <v/>
      </c>
      <c r="IC94" s="105" t="str">
        <f t="shared" si="97"/>
        <v/>
      </c>
      <c r="ID94" s="106" t="str">
        <f t="shared" si="98"/>
        <v/>
      </c>
      <c r="IE94" s="107" t="str">
        <f t="shared" si="99"/>
        <v/>
      </c>
      <c r="IF94" s="108" t="str">
        <f t="shared" si="100"/>
        <v/>
      </c>
      <c r="IG94" s="109" t="str">
        <f t="shared" si="101"/>
        <v/>
      </c>
      <c r="II94" s="4"/>
      <c r="IJ94" s="101"/>
      <c r="IK94" s="102" t="str">
        <f t="shared" si="102"/>
        <v/>
      </c>
      <c r="IL94" s="103" t="str">
        <f t="shared" si="103"/>
        <v/>
      </c>
      <c r="IM94" s="104" t="str">
        <f t="shared" si="104"/>
        <v/>
      </c>
      <c r="IN94" s="104" t="str">
        <f t="shared" si="105"/>
        <v/>
      </c>
      <c r="IO94" s="105" t="str">
        <f t="shared" si="106"/>
        <v/>
      </c>
      <c r="IP94" s="106" t="str">
        <f t="shared" si="107"/>
        <v/>
      </c>
      <c r="IQ94" s="107" t="str">
        <f t="shared" si="108"/>
        <v/>
      </c>
      <c r="IR94" s="108" t="str">
        <f t="shared" si="109"/>
        <v/>
      </c>
      <c r="IS94" s="109" t="str">
        <f t="shared" si="110"/>
        <v/>
      </c>
      <c r="IU94" s="4"/>
      <c r="IV94" s="101"/>
      <c r="IW94" s="102" t="str">
        <f t="shared" si="111"/>
        <v/>
      </c>
      <c r="IX94" s="103" t="str">
        <f t="shared" si="112"/>
        <v/>
      </c>
      <c r="IY94" s="104" t="str">
        <f t="shared" si="113"/>
        <v/>
      </c>
      <c r="IZ94" s="104" t="str">
        <f t="shared" si="114"/>
        <v/>
      </c>
      <c r="JA94" s="105" t="str">
        <f t="shared" si="115"/>
        <v/>
      </c>
      <c r="JB94" s="106" t="str">
        <f t="shared" si="116"/>
        <v/>
      </c>
      <c r="JC94" s="107" t="str">
        <f t="shared" si="117"/>
        <v/>
      </c>
      <c r="JD94" s="108" t="str">
        <f t="shared" si="118"/>
        <v/>
      </c>
      <c r="JE94" s="109" t="str">
        <f t="shared" si="119"/>
        <v/>
      </c>
      <c r="JG94" s="4"/>
      <c r="JH94" s="101"/>
      <c r="JI94" s="102" t="str">
        <f t="shared" si="120"/>
        <v/>
      </c>
      <c r="JJ94" s="103" t="str">
        <f t="shared" si="121"/>
        <v/>
      </c>
      <c r="JK94" s="104" t="str">
        <f t="shared" si="122"/>
        <v/>
      </c>
      <c r="JL94" s="104" t="str">
        <f t="shared" si="123"/>
        <v/>
      </c>
      <c r="JM94" s="105" t="str">
        <f t="shared" si="124"/>
        <v/>
      </c>
      <c r="JN94" s="106" t="str">
        <f t="shared" si="125"/>
        <v/>
      </c>
      <c r="JO94" s="107" t="str">
        <f t="shared" si="126"/>
        <v/>
      </c>
      <c r="JP94" s="108" t="str">
        <f t="shared" si="127"/>
        <v/>
      </c>
      <c r="JQ94" s="109" t="str">
        <f t="shared" si="128"/>
        <v/>
      </c>
      <c r="JS94" s="4"/>
      <c r="JT94" s="101"/>
      <c r="JU94" s="102" t="str">
        <f t="shared" si="129"/>
        <v/>
      </c>
      <c r="JV94" s="103" t="str">
        <f t="shared" si="130"/>
        <v/>
      </c>
      <c r="JW94" s="104" t="str">
        <f t="shared" si="131"/>
        <v/>
      </c>
      <c r="JX94" s="104" t="str">
        <f t="shared" si="132"/>
        <v/>
      </c>
      <c r="JY94" s="105" t="str">
        <f t="shared" si="133"/>
        <v/>
      </c>
      <c r="JZ94" s="106" t="str">
        <f t="shared" si="134"/>
        <v/>
      </c>
      <c r="KA94" s="107" t="str">
        <f t="shared" si="135"/>
        <v/>
      </c>
      <c r="KB94" s="108" t="str">
        <f t="shared" si="136"/>
        <v/>
      </c>
      <c r="KC94" s="109" t="str">
        <f t="shared" si="137"/>
        <v/>
      </c>
      <c r="KE94" s="4"/>
      <c r="KF94" s="101"/>
    </row>
    <row r="95" spans="1:292" ht="13.5" customHeight="1">
      <c r="A95" s="20"/>
      <c r="B95" s="101"/>
      <c r="E95" s="102" t="str">
        <f t="shared" si="147"/>
        <v/>
      </c>
      <c r="F95" s="103" t="str">
        <f t="shared" si="148"/>
        <v/>
      </c>
      <c r="G95" s="104" t="str">
        <f t="shared" si="149"/>
        <v/>
      </c>
      <c r="H95" s="104" t="str">
        <f t="shared" si="150"/>
        <v/>
      </c>
      <c r="I95" s="105" t="str">
        <f t="shared" si="151"/>
        <v/>
      </c>
      <c r="J95" s="106" t="str">
        <f t="shared" si="152"/>
        <v/>
      </c>
      <c r="K95" s="107" t="str">
        <f t="shared" si="153"/>
        <v/>
      </c>
      <c r="L95" s="108" t="str">
        <f t="shared" si="154"/>
        <v/>
      </c>
      <c r="M95" s="109" t="str">
        <f t="shared" si="155"/>
        <v/>
      </c>
      <c r="O95" s="4"/>
      <c r="P95" s="101"/>
      <c r="Q95" s="102" t="str">
        <f t="shared" si="156"/>
        <v/>
      </c>
      <c r="R95" s="103" t="str">
        <f t="shared" si="157"/>
        <v/>
      </c>
      <c r="S95" s="104" t="str">
        <f t="shared" si="158"/>
        <v/>
      </c>
      <c r="T95" s="104" t="str">
        <f t="shared" si="159"/>
        <v/>
      </c>
      <c r="U95" s="105" t="str">
        <f t="shared" si="160"/>
        <v/>
      </c>
      <c r="V95" s="106" t="str">
        <f t="shared" si="161"/>
        <v/>
      </c>
      <c r="W95" s="107" t="str">
        <f t="shared" si="162"/>
        <v/>
      </c>
      <c r="X95" s="108" t="str">
        <f t="shared" si="163"/>
        <v/>
      </c>
      <c r="Y95" s="109" t="str">
        <f t="shared" si="164"/>
        <v/>
      </c>
      <c r="AA95" s="4"/>
      <c r="AB95" s="101"/>
      <c r="AC95" s="102" t="str">
        <f t="shared" si="165"/>
        <v/>
      </c>
      <c r="AD95" s="103" t="str">
        <f t="shared" si="166"/>
        <v/>
      </c>
      <c r="AE95" s="104" t="str">
        <f t="shared" si="167"/>
        <v/>
      </c>
      <c r="AF95" s="104" t="str">
        <f t="shared" si="168"/>
        <v/>
      </c>
      <c r="AG95" s="105" t="str">
        <f t="shared" si="169"/>
        <v/>
      </c>
      <c r="AH95" s="106" t="str">
        <f t="shared" si="170"/>
        <v/>
      </c>
      <c r="AI95" s="107" t="str">
        <f t="shared" si="171"/>
        <v/>
      </c>
      <c r="AJ95" s="108" t="str">
        <f t="shared" si="172"/>
        <v/>
      </c>
      <c r="AK95" s="109" t="str">
        <f t="shared" si="173"/>
        <v/>
      </c>
      <c r="AM95" s="4"/>
      <c r="AN95" s="101"/>
      <c r="AO95" s="102" t="str">
        <f t="shared" si="174"/>
        <v/>
      </c>
      <c r="AP95" s="103" t="str">
        <f t="shared" si="175"/>
        <v/>
      </c>
      <c r="AQ95" s="104" t="str">
        <f t="shared" si="176"/>
        <v/>
      </c>
      <c r="AR95" s="104" t="str">
        <f t="shared" si="177"/>
        <v/>
      </c>
      <c r="AS95" s="105" t="str">
        <f t="shared" si="178"/>
        <v/>
      </c>
      <c r="AT95" s="106" t="str">
        <f t="shared" si="179"/>
        <v/>
      </c>
      <c r="AU95" s="107" t="str">
        <f t="shared" si="180"/>
        <v/>
      </c>
      <c r="AV95" s="108" t="str">
        <f t="shared" si="181"/>
        <v/>
      </c>
      <c r="AW95" s="109" t="str">
        <f t="shared" si="182"/>
        <v/>
      </c>
      <c r="AY95" s="4"/>
      <c r="AZ95" s="101"/>
      <c r="BA95" s="102" t="str">
        <f t="shared" si="183"/>
        <v/>
      </c>
      <c r="BB95" s="103" t="str">
        <f t="shared" si="184"/>
        <v/>
      </c>
      <c r="BC95" s="104" t="str">
        <f t="shared" si="185"/>
        <v/>
      </c>
      <c r="BD95" s="104" t="str">
        <f t="shared" si="186"/>
        <v/>
      </c>
      <c r="BE95" s="105" t="str">
        <f t="shared" si="187"/>
        <v/>
      </c>
      <c r="BF95" s="106" t="str">
        <f t="shared" si="188"/>
        <v/>
      </c>
      <c r="BG95" s="107" t="str">
        <f t="shared" si="189"/>
        <v/>
      </c>
      <c r="BH95" s="108" t="str">
        <f t="shared" si="190"/>
        <v/>
      </c>
      <c r="BI95" s="109" t="str">
        <f t="shared" si="191"/>
        <v/>
      </c>
      <c r="BK95" s="4"/>
      <c r="BL95" s="101"/>
      <c r="BM95" s="102" t="str">
        <f t="shared" si="192"/>
        <v/>
      </c>
      <c r="BN95" s="103" t="str">
        <f t="shared" si="193"/>
        <v/>
      </c>
      <c r="BO95" s="104" t="str">
        <f t="shared" si="194"/>
        <v/>
      </c>
      <c r="BP95" s="104" t="str">
        <f t="shared" si="195"/>
        <v/>
      </c>
      <c r="BQ95" s="105" t="str">
        <f t="shared" si="196"/>
        <v/>
      </c>
      <c r="BR95" s="106" t="str">
        <f t="shared" si="197"/>
        <v/>
      </c>
      <c r="BS95" s="107" t="str">
        <f t="shared" si="198"/>
        <v/>
      </c>
      <c r="BT95" s="108" t="str">
        <f t="shared" si="199"/>
        <v/>
      </c>
      <c r="BU95" s="109" t="str">
        <f t="shared" si="200"/>
        <v/>
      </c>
      <c r="BW95" s="4"/>
      <c r="BX95" s="101"/>
      <c r="BY95" s="102" t="str">
        <f t="shared" si="201"/>
        <v/>
      </c>
      <c r="BZ95" s="103" t="str">
        <f t="shared" si="202"/>
        <v/>
      </c>
      <c r="CA95" s="104" t="str">
        <f t="shared" si="203"/>
        <v/>
      </c>
      <c r="CB95" s="104" t="str">
        <f t="shared" si="204"/>
        <v/>
      </c>
      <c r="CC95" s="105" t="str">
        <f t="shared" si="205"/>
        <v/>
      </c>
      <c r="CD95" s="106" t="str">
        <f t="shared" si="206"/>
        <v/>
      </c>
      <c r="CE95" s="107" t="str">
        <f t="shared" si="207"/>
        <v/>
      </c>
      <c r="CF95" s="108" t="str">
        <f t="shared" si="208"/>
        <v/>
      </c>
      <c r="CG95" s="109" t="str">
        <f t="shared" si="209"/>
        <v/>
      </c>
      <c r="CI95" s="4"/>
      <c r="CJ95" s="101"/>
      <c r="CK95" s="102" t="str">
        <f t="shared" si="210"/>
        <v/>
      </c>
      <c r="CL95" s="103" t="str">
        <f t="shared" si="211"/>
        <v/>
      </c>
      <c r="CM95" s="104" t="str">
        <f t="shared" si="212"/>
        <v/>
      </c>
      <c r="CN95" s="104" t="str">
        <f t="shared" si="213"/>
        <v/>
      </c>
      <c r="CO95" s="105" t="str">
        <f t="shared" si="214"/>
        <v/>
      </c>
      <c r="CP95" s="106" t="str">
        <f t="shared" si="215"/>
        <v/>
      </c>
      <c r="CQ95" s="107" t="str">
        <f t="shared" si="216"/>
        <v/>
      </c>
      <c r="CR95" s="108" t="str">
        <f t="shared" si="217"/>
        <v/>
      </c>
      <c r="CS95" s="109" t="str">
        <f t="shared" si="218"/>
        <v/>
      </c>
      <c r="CU95" s="4"/>
      <c r="CV95" s="101"/>
      <c r="CW95" s="102" t="str">
        <f t="shared" si="219"/>
        <v/>
      </c>
      <c r="CX95" s="103" t="str">
        <f t="shared" si="220"/>
        <v/>
      </c>
      <c r="CY95" s="104" t="str">
        <f t="shared" si="221"/>
        <v/>
      </c>
      <c r="CZ95" s="104" t="str">
        <f t="shared" si="222"/>
        <v/>
      </c>
      <c r="DA95" s="105" t="str">
        <f t="shared" si="223"/>
        <v/>
      </c>
      <c r="DB95" s="106" t="str">
        <f t="shared" si="224"/>
        <v/>
      </c>
      <c r="DC95" s="107" t="str">
        <f t="shared" si="225"/>
        <v/>
      </c>
      <c r="DD95" s="108" t="str">
        <f t="shared" si="226"/>
        <v/>
      </c>
      <c r="DE95" s="109" t="str">
        <f t="shared" si="227"/>
        <v/>
      </c>
      <c r="DG95" s="4"/>
      <c r="DH95" s="101"/>
      <c r="DI95" s="102" t="str">
        <f t="shared" si="4"/>
        <v/>
      </c>
      <c r="DJ95" s="103" t="str">
        <f t="shared" si="5"/>
        <v/>
      </c>
      <c r="DK95" s="104" t="str">
        <f t="shared" si="6"/>
        <v/>
      </c>
      <c r="DL95" s="104" t="str">
        <f t="shared" si="7"/>
        <v/>
      </c>
      <c r="DM95" s="105" t="str">
        <f t="shared" si="8"/>
        <v/>
      </c>
      <c r="DN95" s="106" t="str">
        <f t="shared" si="9"/>
        <v/>
      </c>
      <c r="DO95" s="107" t="str">
        <f t="shared" si="10"/>
        <v/>
      </c>
      <c r="DP95" s="108" t="str">
        <f t="shared" si="11"/>
        <v/>
      </c>
      <c r="DQ95" s="109" t="str">
        <f t="shared" si="12"/>
        <v/>
      </c>
      <c r="DS95" s="4"/>
      <c r="DT95" s="101"/>
      <c r="DU95" s="102" t="str">
        <f t="shared" si="13"/>
        <v/>
      </c>
      <c r="DV95" s="103" t="str">
        <f t="shared" si="14"/>
        <v/>
      </c>
      <c r="DW95" s="104" t="str">
        <f t="shared" si="15"/>
        <v/>
      </c>
      <c r="DX95" s="104" t="str">
        <f t="shared" si="16"/>
        <v/>
      </c>
      <c r="DY95" s="105" t="str">
        <f t="shared" si="17"/>
        <v/>
      </c>
      <c r="DZ95" s="106" t="str">
        <f t="shared" si="18"/>
        <v/>
      </c>
      <c r="EA95" s="107" t="str">
        <f t="shared" si="19"/>
        <v/>
      </c>
      <c r="EB95" s="108" t="str">
        <f t="shared" si="20"/>
        <v/>
      </c>
      <c r="EC95" s="109" t="str">
        <f t="shared" si="21"/>
        <v/>
      </c>
      <c r="EE95" s="4"/>
      <c r="EF95" s="101"/>
      <c r="EG95" s="102" t="str">
        <f t="shared" si="22"/>
        <v/>
      </c>
      <c r="EH95" s="103" t="str">
        <f t="shared" si="23"/>
        <v/>
      </c>
      <c r="EI95" s="104" t="str">
        <f t="shared" si="24"/>
        <v/>
      </c>
      <c r="EJ95" s="104" t="str">
        <f t="shared" si="25"/>
        <v/>
      </c>
      <c r="EK95" s="105" t="str">
        <f t="shared" si="26"/>
        <v/>
      </c>
      <c r="EL95" s="106" t="str">
        <f t="shared" si="27"/>
        <v/>
      </c>
      <c r="EM95" s="107" t="str">
        <f t="shared" si="28"/>
        <v/>
      </c>
      <c r="EN95" s="108" t="str">
        <f t="shared" si="29"/>
        <v/>
      </c>
      <c r="EO95" s="109" t="str">
        <f t="shared" si="30"/>
        <v/>
      </c>
      <c r="EQ95" s="4"/>
      <c r="ER95" s="101"/>
      <c r="ES95" s="102" t="str">
        <f t="shared" si="31"/>
        <v/>
      </c>
      <c r="ET95" s="103" t="str">
        <f t="shared" si="32"/>
        <v/>
      </c>
      <c r="EU95" s="104" t="str">
        <f t="shared" si="33"/>
        <v/>
      </c>
      <c r="EV95" s="104" t="str">
        <f t="shared" si="34"/>
        <v/>
      </c>
      <c r="EW95" s="105" t="str">
        <f t="shared" si="35"/>
        <v/>
      </c>
      <c r="EX95" s="106" t="str">
        <f t="shared" si="36"/>
        <v/>
      </c>
      <c r="EY95" s="107" t="str">
        <f t="shared" si="37"/>
        <v/>
      </c>
      <c r="EZ95" s="108" t="str">
        <f t="shared" si="38"/>
        <v/>
      </c>
      <c r="FA95" s="109" t="str">
        <f t="shared" si="39"/>
        <v/>
      </c>
      <c r="FC95" s="4"/>
      <c r="FD95" s="101"/>
      <c r="FE95" s="102" t="str">
        <f t="shared" si="40"/>
        <v/>
      </c>
      <c r="FF95" s="103" t="str">
        <f t="shared" si="41"/>
        <v/>
      </c>
      <c r="FG95" s="104" t="str">
        <f t="shared" si="42"/>
        <v/>
      </c>
      <c r="FH95" s="104" t="str">
        <f t="shared" si="43"/>
        <v/>
      </c>
      <c r="FI95" s="105" t="str">
        <f t="shared" si="44"/>
        <v/>
      </c>
      <c r="FJ95" s="106" t="str">
        <f t="shared" si="45"/>
        <v/>
      </c>
      <c r="FK95" s="107" t="str">
        <f t="shared" si="46"/>
        <v/>
      </c>
      <c r="FL95" s="108" t="str">
        <f t="shared" si="47"/>
        <v/>
      </c>
      <c r="FM95" s="109" t="str">
        <f t="shared" si="48"/>
        <v/>
      </c>
      <c r="FO95" s="4"/>
      <c r="FP95" s="101"/>
      <c r="FQ95" s="102" t="str">
        <f>IF(FU95="","",#REF!)</f>
        <v/>
      </c>
      <c r="FR95" s="103" t="str">
        <f t="shared" si="49"/>
        <v/>
      </c>
      <c r="FS95" s="104" t="str">
        <f t="shared" si="50"/>
        <v/>
      </c>
      <c r="FT95" s="104" t="str">
        <f t="shared" si="51"/>
        <v/>
      </c>
      <c r="FU95" s="105" t="str">
        <f t="shared" si="52"/>
        <v/>
      </c>
      <c r="FV95" s="106" t="str">
        <f t="shared" si="53"/>
        <v/>
      </c>
      <c r="FW95" s="107" t="str">
        <f t="shared" si="54"/>
        <v/>
      </c>
      <c r="FX95" s="108" t="str">
        <f t="shared" si="55"/>
        <v/>
      </c>
      <c r="FY95" s="109" t="str">
        <f t="shared" si="56"/>
        <v/>
      </c>
      <c r="GA95" s="4"/>
      <c r="GB95" s="101"/>
      <c r="GC95" s="102" t="str">
        <f t="shared" si="57"/>
        <v/>
      </c>
      <c r="GD95" s="103" t="str">
        <f t="shared" si="58"/>
        <v/>
      </c>
      <c r="GE95" s="104" t="str">
        <f t="shared" si="59"/>
        <v/>
      </c>
      <c r="GF95" s="104" t="str">
        <f t="shared" si="60"/>
        <v/>
      </c>
      <c r="GG95" s="105" t="str">
        <f t="shared" si="61"/>
        <v/>
      </c>
      <c r="GH95" s="106" t="str">
        <f t="shared" si="62"/>
        <v/>
      </c>
      <c r="GI95" s="107" t="str">
        <f t="shared" si="63"/>
        <v/>
      </c>
      <c r="GJ95" s="108" t="str">
        <f t="shared" si="64"/>
        <v/>
      </c>
      <c r="GK95" s="109" t="str">
        <f t="shared" si="65"/>
        <v/>
      </c>
      <c r="GM95" s="4"/>
      <c r="GN95" s="101"/>
      <c r="GO95" s="102" t="str">
        <f t="shared" si="66"/>
        <v/>
      </c>
      <c r="GP95" s="103" t="str">
        <f t="shared" si="67"/>
        <v/>
      </c>
      <c r="GQ95" s="104" t="str">
        <f t="shared" si="68"/>
        <v/>
      </c>
      <c r="GR95" s="104" t="str">
        <f t="shared" si="69"/>
        <v/>
      </c>
      <c r="GS95" s="105" t="str">
        <f t="shared" si="70"/>
        <v/>
      </c>
      <c r="GT95" s="106" t="str">
        <f t="shared" si="71"/>
        <v/>
      </c>
      <c r="GU95" s="107" t="str">
        <f t="shared" si="72"/>
        <v/>
      </c>
      <c r="GV95" s="108" t="str">
        <f t="shared" si="73"/>
        <v/>
      </c>
      <c r="GW95" s="109" t="str">
        <f t="shared" si="74"/>
        <v/>
      </c>
      <c r="GY95" s="4"/>
      <c r="GZ95" s="101"/>
      <c r="HA95" s="102" t="str">
        <f t="shared" si="75"/>
        <v/>
      </c>
      <c r="HB95" s="103" t="str">
        <f t="shared" si="76"/>
        <v/>
      </c>
      <c r="HC95" s="104" t="str">
        <f t="shared" si="77"/>
        <v/>
      </c>
      <c r="HD95" s="104" t="str">
        <f t="shared" si="78"/>
        <v/>
      </c>
      <c r="HE95" s="105" t="str">
        <f t="shared" si="79"/>
        <v/>
      </c>
      <c r="HF95" s="106" t="str">
        <f t="shared" si="80"/>
        <v/>
      </c>
      <c r="HG95" s="107" t="str">
        <f t="shared" si="81"/>
        <v/>
      </c>
      <c r="HH95" s="108" t="str">
        <f t="shared" si="82"/>
        <v/>
      </c>
      <c r="HI95" s="109" t="str">
        <f t="shared" si="83"/>
        <v/>
      </c>
      <c r="HK95" s="4"/>
      <c r="HL95" s="101"/>
      <c r="HM95" s="102" t="str">
        <f t="shared" si="84"/>
        <v/>
      </c>
      <c r="HN95" s="103" t="str">
        <f t="shared" si="85"/>
        <v/>
      </c>
      <c r="HO95" s="104" t="str">
        <f t="shared" si="86"/>
        <v/>
      </c>
      <c r="HP95" s="104" t="str">
        <f t="shared" si="87"/>
        <v/>
      </c>
      <c r="HQ95" s="105" t="str">
        <f t="shared" si="88"/>
        <v/>
      </c>
      <c r="HR95" s="106" t="str">
        <f t="shared" si="89"/>
        <v/>
      </c>
      <c r="HS95" s="107" t="str">
        <f t="shared" si="90"/>
        <v/>
      </c>
      <c r="HT95" s="108" t="str">
        <f t="shared" si="91"/>
        <v/>
      </c>
      <c r="HU95" s="109" t="str">
        <f t="shared" si="92"/>
        <v/>
      </c>
      <c r="HW95" s="4"/>
      <c r="HX95" s="101"/>
      <c r="HY95" s="102" t="str">
        <f t="shared" si="93"/>
        <v/>
      </c>
      <c r="HZ95" s="103" t="str">
        <f t="shared" si="94"/>
        <v/>
      </c>
      <c r="IA95" s="104" t="str">
        <f t="shared" si="95"/>
        <v/>
      </c>
      <c r="IB95" s="104" t="str">
        <f t="shared" si="96"/>
        <v/>
      </c>
      <c r="IC95" s="105" t="str">
        <f t="shared" si="97"/>
        <v/>
      </c>
      <c r="ID95" s="106" t="str">
        <f t="shared" si="98"/>
        <v/>
      </c>
      <c r="IE95" s="107" t="str">
        <f t="shared" si="99"/>
        <v/>
      </c>
      <c r="IF95" s="108" t="str">
        <f t="shared" si="100"/>
        <v/>
      </c>
      <c r="IG95" s="109" t="str">
        <f t="shared" si="101"/>
        <v/>
      </c>
      <c r="II95" s="4"/>
      <c r="IJ95" s="101"/>
      <c r="IK95" s="102" t="str">
        <f t="shared" si="102"/>
        <v/>
      </c>
      <c r="IL95" s="103" t="str">
        <f t="shared" si="103"/>
        <v/>
      </c>
      <c r="IM95" s="104" t="str">
        <f t="shared" si="104"/>
        <v/>
      </c>
      <c r="IN95" s="104" t="str">
        <f t="shared" si="105"/>
        <v/>
      </c>
      <c r="IO95" s="105" t="str">
        <f t="shared" si="106"/>
        <v/>
      </c>
      <c r="IP95" s="106" t="str">
        <f t="shared" si="107"/>
        <v/>
      </c>
      <c r="IQ95" s="107" t="str">
        <f t="shared" si="108"/>
        <v/>
      </c>
      <c r="IR95" s="108" t="str">
        <f t="shared" si="109"/>
        <v/>
      </c>
      <c r="IS95" s="109" t="str">
        <f t="shared" si="110"/>
        <v/>
      </c>
      <c r="IU95" s="4"/>
      <c r="IV95" s="101"/>
      <c r="IW95" s="102" t="str">
        <f t="shared" si="111"/>
        <v/>
      </c>
      <c r="IX95" s="103" t="str">
        <f t="shared" si="112"/>
        <v/>
      </c>
      <c r="IY95" s="104" t="str">
        <f t="shared" si="113"/>
        <v/>
      </c>
      <c r="IZ95" s="104" t="str">
        <f t="shared" si="114"/>
        <v/>
      </c>
      <c r="JA95" s="105" t="str">
        <f t="shared" si="115"/>
        <v/>
      </c>
      <c r="JB95" s="106" t="str">
        <f t="shared" si="116"/>
        <v/>
      </c>
      <c r="JC95" s="107" t="str">
        <f t="shared" si="117"/>
        <v/>
      </c>
      <c r="JD95" s="108" t="str">
        <f t="shared" si="118"/>
        <v/>
      </c>
      <c r="JE95" s="109" t="str">
        <f t="shared" si="119"/>
        <v/>
      </c>
      <c r="JG95" s="4"/>
      <c r="JH95" s="101"/>
      <c r="JI95" s="102" t="str">
        <f t="shared" si="120"/>
        <v/>
      </c>
      <c r="JJ95" s="103" t="str">
        <f t="shared" si="121"/>
        <v/>
      </c>
      <c r="JK95" s="104" t="str">
        <f t="shared" si="122"/>
        <v/>
      </c>
      <c r="JL95" s="104" t="str">
        <f t="shared" si="123"/>
        <v/>
      </c>
      <c r="JM95" s="105" t="str">
        <f t="shared" si="124"/>
        <v/>
      </c>
      <c r="JN95" s="106" t="str">
        <f t="shared" si="125"/>
        <v/>
      </c>
      <c r="JO95" s="107" t="str">
        <f t="shared" si="126"/>
        <v/>
      </c>
      <c r="JP95" s="108" t="str">
        <f t="shared" si="127"/>
        <v/>
      </c>
      <c r="JQ95" s="109" t="str">
        <f t="shared" si="128"/>
        <v/>
      </c>
      <c r="JS95" s="4"/>
      <c r="JT95" s="101"/>
      <c r="JU95" s="102" t="str">
        <f t="shared" si="129"/>
        <v/>
      </c>
      <c r="JV95" s="103" t="str">
        <f t="shared" si="130"/>
        <v/>
      </c>
      <c r="JW95" s="104" t="str">
        <f t="shared" si="131"/>
        <v/>
      </c>
      <c r="JX95" s="104" t="str">
        <f t="shared" si="132"/>
        <v/>
      </c>
      <c r="JY95" s="105" t="str">
        <f t="shared" si="133"/>
        <v/>
      </c>
      <c r="JZ95" s="106" t="str">
        <f t="shared" si="134"/>
        <v/>
      </c>
      <c r="KA95" s="107" t="str">
        <f t="shared" si="135"/>
        <v/>
      </c>
      <c r="KB95" s="108" t="str">
        <f t="shared" si="136"/>
        <v/>
      </c>
      <c r="KC95" s="109" t="str">
        <f t="shared" si="137"/>
        <v/>
      </c>
      <c r="KE95" s="4"/>
      <c r="KF95" s="101"/>
    </row>
    <row r="96" spans="1:292" ht="13.5" customHeight="1">
      <c r="A96" s="20"/>
      <c r="B96" s="101"/>
      <c r="C96" s="101"/>
      <c r="E96" s="102" t="str">
        <f t="shared" si="147"/>
        <v/>
      </c>
      <c r="F96" s="103" t="str">
        <f t="shared" si="148"/>
        <v/>
      </c>
      <c r="G96" s="104" t="str">
        <f t="shared" si="149"/>
        <v/>
      </c>
      <c r="H96" s="104" t="str">
        <f t="shared" si="150"/>
        <v/>
      </c>
      <c r="I96" s="105" t="str">
        <f t="shared" si="151"/>
        <v/>
      </c>
      <c r="J96" s="106" t="str">
        <f t="shared" si="152"/>
        <v/>
      </c>
      <c r="K96" s="107" t="str">
        <f t="shared" si="153"/>
        <v/>
      </c>
      <c r="L96" s="108" t="str">
        <f t="shared" si="154"/>
        <v/>
      </c>
      <c r="M96" s="109" t="str">
        <f t="shared" si="155"/>
        <v/>
      </c>
      <c r="O96" s="4"/>
      <c r="P96" s="101"/>
      <c r="Q96" s="102" t="str">
        <f t="shared" si="156"/>
        <v/>
      </c>
      <c r="R96" s="103" t="str">
        <f t="shared" si="157"/>
        <v/>
      </c>
      <c r="S96" s="104" t="str">
        <f t="shared" si="158"/>
        <v/>
      </c>
      <c r="T96" s="104" t="str">
        <f t="shared" si="159"/>
        <v/>
      </c>
      <c r="U96" s="105" t="str">
        <f t="shared" si="160"/>
        <v/>
      </c>
      <c r="V96" s="106" t="str">
        <f t="shared" si="161"/>
        <v/>
      </c>
      <c r="W96" s="107" t="str">
        <f t="shared" si="162"/>
        <v/>
      </c>
      <c r="X96" s="108" t="str">
        <f t="shared" si="163"/>
        <v/>
      </c>
      <c r="Y96" s="109" t="str">
        <f t="shared" si="164"/>
        <v/>
      </c>
      <c r="AA96" s="4"/>
      <c r="AB96" s="101"/>
      <c r="AC96" s="102" t="str">
        <f t="shared" si="165"/>
        <v/>
      </c>
      <c r="AD96" s="103" t="str">
        <f t="shared" si="166"/>
        <v/>
      </c>
      <c r="AE96" s="104" t="str">
        <f t="shared" si="167"/>
        <v/>
      </c>
      <c r="AF96" s="104" t="str">
        <f t="shared" si="168"/>
        <v/>
      </c>
      <c r="AG96" s="105" t="str">
        <f t="shared" si="169"/>
        <v/>
      </c>
      <c r="AH96" s="106" t="str">
        <f t="shared" si="170"/>
        <v/>
      </c>
      <c r="AI96" s="107" t="str">
        <f t="shared" si="171"/>
        <v/>
      </c>
      <c r="AJ96" s="108" t="str">
        <f t="shared" si="172"/>
        <v/>
      </c>
      <c r="AK96" s="109" t="str">
        <f t="shared" si="173"/>
        <v/>
      </c>
      <c r="AM96" s="4"/>
      <c r="AN96" s="101"/>
      <c r="AO96" s="102" t="str">
        <f t="shared" si="174"/>
        <v/>
      </c>
      <c r="AP96" s="103" t="str">
        <f t="shared" si="175"/>
        <v/>
      </c>
      <c r="AQ96" s="104" t="str">
        <f t="shared" si="176"/>
        <v/>
      </c>
      <c r="AR96" s="104" t="str">
        <f t="shared" si="177"/>
        <v/>
      </c>
      <c r="AS96" s="105" t="str">
        <f t="shared" si="178"/>
        <v/>
      </c>
      <c r="AT96" s="106" t="str">
        <f t="shared" si="179"/>
        <v/>
      </c>
      <c r="AU96" s="107" t="str">
        <f t="shared" si="180"/>
        <v/>
      </c>
      <c r="AV96" s="108" t="str">
        <f t="shared" si="181"/>
        <v/>
      </c>
      <c r="AW96" s="109" t="str">
        <f t="shared" si="182"/>
        <v/>
      </c>
      <c r="AY96" s="4"/>
      <c r="AZ96" s="101"/>
      <c r="BA96" s="102" t="str">
        <f t="shared" si="183"/>
        <v/>
      </c>
      <c r="BB96" s="103" t="str">
        <f t="shared" si="184"/>
        <v/>
      </c>
      <c r="BC96" s="104" t="str">
        <f t="shared" si="185"/>
        <v/>
      </c>
      <c r="BD96" s="104" t="str">
        <f t="shared" si="186"/>
        <v/>
      </c>
      <c r="BE96" s="105" t="str">
        <f t="shared" si="187"/>
        <v/>
      </c>
      <c r="BF96" s="106" t="str">
        <f t="shared" si="188"/>
        <v/>
      </c>
      <c r="BG96" s="107" t="str">
        <f t="shared" si="189"/>
        <v/>
      </c>
      <c r="BH96" s="108" t="str">
        <f t="shared" si="190"/>
        <v/>
      </c>
      <c r="BI96" s="109" t="str">
        <f t="shared" si="191"/>
        <v/>
      </c>
      <c r="BK96" s="4"/>
      <c r="BL96" s="101"/>
      <c r="BM96" s="102" t="str">
        <f t="shared" si="192"/>
        <v/>
      </c>
      <c r="BN96" s="103" t="str">
        <f t="shared" si="193"/>
        <v/>
      </c>
      <c r="BO96" s="104" t="str">
        <f t="shared" si="194"/>
        <v/>
      </c>
      <c r="BP96" s="104" t="str">
        <f t="shared" si="195"/>
        <v/>
      </c>
      <c r="BQ96" s="105" t="str">
        <f t="shared" si="196"/>
        <v/>
      </c>
      <c r="BR96" s="106" t="str">
        <f t="shared" si="197"/>
        <v/>
      </c>
      <c r="BS96" s="107" t="str">
        <f t="shared" si="198"/>
        <v/>
      </c>
      <c r="BT96" s="108" t="str">
        <f t="shared" si="199"/>
        <v/>
      </c>
      <c r="BU96" s="109" t="str">
        <f t="shared" si="200"/>
        <v/>
      </c>
      <c r="BW96" s="4"/>
      <c r="BX96" s="101"/>
      <c r="BY96" s="102" t="str">
        <f t="shared" si="201"/>
        <v/>
      </c>
      <c r="BZ96" s="103" t="str">
        <f t="shared" si="202"/>
        <v/>
      </c>
      <c r="CA96" s="104" t="str">
        <f t="shared" si="203"/>
        <v/>
      </c>
      <c r="CB96" s="104" t="str">
        <f t="shared" si="204"/>
        <v/>
      </c>
      <c r="CC96" s="105" t="str">
        <f t="shared" si="205"/>
        <v/>
      </c>
      <c r="CD96" s="106" t="str">
        <f t="shared" si="206"/>
        <v/>
      </c>
      <c r="CE96" s="107" t="str">
        <f t="shared" si="207"/>
        <v/>
      </c>
      <c r="CF96" s="108" t="str">
        <f t="shared" si="208"/>
        <v/>
      </c>
      <c r="CG96" s="109" t="str">
        <f t="shared" si="209"/>
        <v/>
      </c>
      <c r="CI96" s="4"/>
      <c r="CJ96" s="101"/>
      <c r="CK96" s="102" t="str">
        <f t="shared" si="210"/>
        <v/>
      </c>
      <c r="CL96" s="103" t="str">
        <f t="shared" si="211"/>
        <v/>
      </c>
      <c r="CM96" s="104" t="str">
        <f t="shared" si="212"/>
        <v/>
      </c>
      <c r="CN96" s="104" t="str">
        <f t="shared" si="213"/>
        <v/>
      </c>
      <c r="CO96" s="105" t="str">
        <f t="shared" si="214"/>
        <v/>
      </c>
      <c r="CP96" s="106" t="str">
        <f t="shared" si="215"/>
        <v/>
      </c>
      <c r="CQ96" s="107" t="str">
        <f t="shared" si="216"/>
        <v/>
      </c>
      <c r="CR96" s="108" t="str">
        <f t="shared" si="217"/>
        <v/>
      </c>
      <c r="CS96" s="109" t="str">
        <f t="shared" si="218"/>
        <v/>
      </c>
      <c r="CU96" s="4"/>
      <c r="CV96" s="101"/>
      <c r="CW96" s="102" t="str">
        <f t="shared" si="219"/>
        <v/>
      </c>
      <c r="CX96" s="103" t="str">
        <f t="shared" si="220"/>
        <v/>
      </c>
      <c r="CY96" s="104" t="str">
        <f t="shared" si="221"/>
        <v/>
      </c>
      <c r="CZ96" s="104" t="str">
        <f t="shared" si="222"/>
        <v/>
      </c>
      <c r="DA96" s="105" t="str">
        <f t="shared" si="223"/>
        <v/>
      </c>
      <c r="DB96" s="106" t="str">
        <f t="shared" si="224"/>
        <v/>
      </c>
      <c r="DC96" s="107" t="str">
        <f t="shared" si="225"/>
        <v/>
      </c>
      <c r="DD96" s="108" t="str">
        <f t="shared" si="226"/>
        <v/>
      </c>
      <c r="DE96" s="109" t="str">
        <f t="shared" si="227"/>
        <v/>
      </c>
      <c r="DG96" s="4"/>
      <c r="DH96" s="101"/>
      <c r="DI96" s="102" t="str">
        <f t="shared" si="4"/>
        <v/>
      </c>
      <c r="DJ96" s="103" t="str">
        <f t="shared" si="5"/>
        <v/>
      </c>
      <c r="DK96" s="104" t="str">
        <f t="shared" si="6"/>
        <v/>
      </c>
      <c r="DL96" s="104" t="str">
        <f t="shared" si="7"/>
        <v/>
      </c>
      <c r="DM96" s="105" t="str">
        <f t="shared" si="8"/>
        <v/>
      </c>
      <c r="DN96" s="106" t="str">
        <f t="shared" si="9"/>
        <v/>
      </c>
      <c r="DO96" s="107" t="str">
        <f t="shared" si="10"/>
        <v/>
      </c>
      <c r="DP96" s="108" t="str">
        <f t="shared" si="11"/>
        <v/>
      </c>
      <c r="DQ96" s="109" t="str">
        <f t="shared" si="12"/>
        <v/>
      </c>
      <c r="DS96" s="4"/>
      <c r="DT96" s="101"/>
      <c r="DU96" s="102" t="str">
        <f t="shared" si="13"/>
        <v/>
      </c>
      <c r="DV96" s="103" t="str">
        <f t="shared" si="14"/>
        <v/>
      </c>
      <c r="DW96" s="104" t="str">
        <f t="shared" si="15"/>
        <v/>
      </c>
      <c r="DX96" s="104" t="str">
        <f t="shared" si="16"/>
        <v/>
      </c>
      <c r="DY96" s="105" t="str">
        <f t="shared" si="17"/>
        <v/>
      </c>
      <c r="DZ96" s="106" t="str">
        <f t="shared" si="18"/>
        <v/>
      </c>
      <c r="EA96" s="107" t="str">
        <f t="shared" si="19"/>
        <v/>
      </c>
      <c r="EB96" s="108" t="str">
        <f t="shared" si="20"/>
        <v/>
      </c>
      <c r="EC96" s="109" t="str">
        <f t="shared" si="21"/>
        <v/>
      </c>
      <c r="EE96" s="4"/>
      <c r="EF96" s="101"/>
      <c r="EG96" s="102" t="str">
        <f t="shared" si="22"/>
        <v/>
      </c>
      <c r="EH96" s="103" t="str">
        <f t="shared" si="23"/>
        <v/>
      </c>
      <c r="EI96" s="104" t="str">
        <f t="shared" si="24"/>
        <v/>
      </c>
      <c r="EJ96" s="104" t="str">
        <f t="shared" si="25"/>
        <v/>
      </c>
      <c r="EK96" s="105" t="str">
        <f t="shared" si="26"/>
        <v/>
      </c>
      <c r="EL96" s="106" t="str">
        <f t="shared" si="27"/>
        <v/>
      </c>
      <c r="EM96" s="107" t="str">
        <f t="shared" si="28"/>
        <v/>
      </c>
      <c r="EN96" s="108" t="str">
        <f t="shared" si="29"/>
        <v/>
      </c>
      <c r="EO96" s="109" t="str">
        <f t="shared" si="30"/>
        <v/>
      </c>
      <c r="EQ96" s="4"/>
      <c r="ER96" s="101"/>
      <c r="ES96" s="102" t="str">
        <f t="shared" si="31"/>
        <v/>
      </c>
      <c r="ET96" s="103" t="str">
        <f t="shared" si="32"/>
        <v/>
      </c>
      <c r="EU96" s="104" t="str">
        <f t="shared" si="33"/>
        <v/>
      </c>
      <c r="EV96" s="104" t="str">
        <f t="shared" si="34"/>
        <v/>
      </c>
      <c r="EW96" s="105" t="str">
        <f t="shared" si="35"/>
        <v/>
      </c>
      <c r="EX96" s="106" t="str">
        <f t="shared" si="36"/>
        <v/>
      </c>
      <c r="EY96" s="107" t="str">
        <f t="shared" si="37"/>
        <v/>
      </c>
      <c r="EZ96" s="108" t="str">
        <f t="shared" si="38"/>
        <v/>
      </c>
      <c r="FA96" s="109" t="str">
        <f t="shared" si="39"/>
        <v/>
      </c>
      <c r="FC96" s="4"/>
      <c r="FD96" s="101"/>
      <c r="FE96" s="102" t="str">
        <f t="shared" si="40"/>
        <v/>
      </c>
      <c r="FF96" s="103" t="str">
        <f t="shared" si="41"/>
        <v/>
      </c>
      <c r="FG96" s="104" t="str">
        <f t="shared" si="42"/>
        <v/>
      </c>
      <c r="FH96" s="104" t="str">
        <f t="shared" si="43"/>
        <v/>
      </c>
      <c r="FI96" s="105" t="str">
        <f t="shared" si="44"/>
        <v/>
      </c>
      <c r="FJ96" s="106" t="str">
        <f t="shared" si="45"/>
        <v/>
      </c>
      <c r="FK96" s="107" t="str">
        <f t="shared" si="46"/>
        <v/>
      </c>
      <c r="FL96" s="108" t="str">
        <f t="shared" si="47"/>
        <v/>
      </c>
      <c r="FM96" s="109" t="str">
        <f t="shared" si="48"/>
        <v/>
      </c>
      <c r="FO96" s="4"/>
      <c r="FP96" s="101"/>
      <c r="FQ96" s="102" t="str">
        <f>IF(FU96="","",#REF!)</f>
        <v/>
      </c>
      <c r="FR96" s="103" t="str">
        <f t="shared" si="49"/>
        <v/>
      </c>
      <c r="FS96" s="104" t="str">
        <f t="shared" si="50"/>
        <v/>
      </c>
      <c r="FT96" s="104" t="str">
        <f t="shared" si="51"/>
        <v/>
      </c>
      <c r="FU96" s="105" t="str">
        <f t="shared" si="52"/>
        <v/>
      </c>
      <c r="FV96" s="106" t="str">
        <f t="shared" si="53"/>
        <v/>
      </c>
      <c r="FW96" s="107" t="str">
        <f t="shared" si="54"/>
        <v/>
      </c>
      <c r="FX96" s="108" t="str">
        <f t="shared" si="55"/>
        <v/>
      </c>
      <c r="FY96" s="109" t="str">
        <f t="shared" si="56"/>
        <v/>
      </c>
      <c r="GA96" s="4"/>
      <c r="GB96" s="101"/>
      <c r="GC96" s="102" t="str">
        <f t="shared" si="57"/>
        <v/>
      </c>
      <c r="GD96" s="103" t="str">
        <f t="shared" si="58"/>
        <v/>
      </c>
      <c r="GE96" s="104" t="str">
        <f t="shared" si="59"/>
        <v/>
      </c>
      <c r="GF96" s="104" t="str">
        <f t="shared" si="60"/>
        <v/>
      </c>
      <c r="GG96" s="105" t="str">
        <f t="shared" si="61"/>
        <v/>
      </c>
      <c r="GH96" s="106" t="str">
        <f t="shared" si="62"/>
        <v/>
      </c>
      <c r="GI96" s="107" t="str">
        <f t="shared" si="63"/>
        <v/>
      </c>
      <c r="GJ96" s="108" t="str">
        <f t="shared" si="64"/>
        <v/>
      </c>
      <c r="GK96" s="109" t="str">
        <f t="shared" si="65"/>
        <v/>
      </c>
      <c r="GM96" s="4"/>
      <c r="GN96" s="101"/>
      <c r="GO96" s="102" t="str">
        <f t="shared" si="66"/>
        <v/>
      </c>
      <c r="GP96" s="103" t="str">
        <f t="shared" si="67"/>
        <v/>
      </c>
      <c r="GQ96" s="104" t="str">
        <f t="shared" si="68"/>
        <v/>
      </c>
      <c r="GR96" s="104" t="str">
        <f t="shared" si="69"/>
        <v/>
      </c>
      <c r="GS96" s="105" t="str">
        <f t="shared" si="70"/>
        <v/>
      </c>
      <c r="GT96" s="106" t="str">
        <f t="shared" si="71"/>
        <v/>
      </c>
      <c r="GU96" s="107" t="str">
        <f t="shared" si="72"/>
        <v/>
      </c>
      <c r="GV96" s="108" t="str">
        <f t="shared" si="73"/>
        <v/>
      </c>
      <c r="GW96" s="109" t="str">
        <f t="shared" si="74"/>
        <v/>
      </c>
      <c r="GY96" s="4"/>
      <c r="GZ96" s="101"/>
      <c r="HA96" s="102" t="str">
        <f t="shared" si="75"/>
        <v/>
      </c>
      <c r="HB96" s="103" t="str">
        <f t="shared" si="76"/>
        <v/>
      </c>
      <c r="HC96" s="104" t="str">
        <f t="shared" si="77"/>
        <v/>
      </c>
      <c r="HD96" s="104" t="str">
        <f t="shared" si="78"/>
        <v/>
      </c>
      <c r="HE96" s="105" t="str">
        <f t="shared" si="79"/>
        <v/>
      </c>
      <c r="HF96" s="106" t="str">
        <f t="shared" si="80"/>
        <v/>
      </c>
      <c r="HG96" s="107" t="str">
        <f t="shared" si="81"/>
        <v/>
      </c>
      <c r="HH96" s="108" t="str">
        <f t="shared" si="82"/>
        <v/>
      </c>
      <c r="HI96" s="109" t="str">
        <f t="shared" si="83"/>
        <v/>
      </c>
      <c r="HK96" s="4"/>
      <c r="HL96" s="101"/>
      <c r="HM96" s="102" t="str">
        <f t="shared" si="84"/>
        <v/>
      </c>
      <c r="HN96" s="103" t="str">
        <f t="shared" si="85"/>
        <v/>
      </c>
      <c r="HO96" s="104" t="str">
        <f t="shared" si="86"/>
        <v/>
      </c>
      <c r="HP96" s="104" t="str">
        <f t="shared" si="87"/>
        <v/>
      </c>
      <c r="HQ96" s="105" t="str">
        <f t="shared" si="88"/>
        <v/>
      </c>
      <c r="HR96" s="106" t="str">
        <f t="shared" si="89"/>
        <v/>
      </c>
      <c r="HS96" s="107" t="str">
        <f t="shared" si="90"/>
        <v/>
      </c>
      <c r="HT96" s="108" t="str">
        <f t="shared" si="91"/>
        <v/>
      </c>
      <c r="HU96" s="109" t="str">
        <f t="shared" si="92"/>
        <v/>
      </c>
      <c r="HW96" s="4"/>
      <c r="HX96" s="101"/>
      <c r="HY96" s="102" t="str">
        <f t="shared" si="93"/>
        <v/>
      </c>
      <c r="HZ96" s="103" t="str">
        <f t="shared" si="94"/>
        <v/>
      </c>
      <c r="IA96" s="104" t="str">
        <f t="shared" si="95"/>
        <v/>
      </c>
      <c r="IB96" s="104" t="str">
        <f t="shared" si="96"/>
        <v/>
      </c>
      <c r="IC96" s="105" t="str">
        <f t="shared" si="97"/>
        <v/>
      </c>
      <c r="ID96" s="106" t="str">
        <f t="shared" si="98"/>
        <v/>
      </c>
      <c r="IE96" s="107" t="str">
        <f t="shared" si="99"/>
        <v/>
      </c>
      <c r="IF96" s="108" t="str">
        <f t="shared" si="100"/>
        <v/>
      </c>
      <c r="IG96" s="109" t="str">
        <f t="shared" si="101"/>
        <v/>
      </c>
      <c r="II96" s="4"/>
      <c r="IJ96" s="101"/>
      <c r="IK96" s="102" t="str">
        <f t="shared" si="102"/>
        <v/>
      </c>
      <c r="IL96" s="103" t="str">
        <f t="shared" si="103"/>
        <v/>
      </c>
      <c r="IM96" s="104" t="str">
        <f t="shared" si="104"/>
        <v/>
      </c>
      <c r="IN96" s="104" t="str">
        <f t="shared" si="105"/>
        <v/>
      </c>
      <c r="IO96" s="105" t="str">
        <f t="shared" si="106"/>
        <v/>
      </c>
      <c r="IP96" s="106" t="str">
        <f t="shared" si="107"/>
        <v/>
      </c>
      <c r="IQ96" s="107" t="str">
        <f t="shared" si="108"/>
        <v/>
      </c>
      <c r="IR96" s="108" t="str">
        <f t="shared" si="109"/>
        <v/>
      </c>
      <c r="IS96" s="109" t="str">
        <f t="shared" si="110"/>
        <v/>
      </c>
      <c r="IU96" s="4"/>
      <c r="IV96" s="101"/>
      <c r="IW96" s="102" t="str">
        <f t="shared" si="111"/>
        <v/>
      </c>
      <c r="IX96" s="103" t="str">
        <f t="shared" si="112"/>
        <v/>
      </c>
      <c r="IY96" s="104" t="str">
        <f t="shared" si="113"/>
        <v/>
      </c>
      <c r="IZ96" s="104" t="str">
        <f t="shared" si="114"/>
        <v/>
      </c>
      <c r="JA96" s="105" t="str">
        <f t="shared" si="115"/>
        <v/>
      </c>
      <c r="JB96" s="106" t="str">
        <f t="shared" si="116"/>
        <v/>
      </c>
      <c r="JC96" s="107" t="str">
        <f t="shared" si="117"/>
        <v/>
      </c>
      <c r="JD96" s="108" t="str">
        <f t="shared" si="118"/>
        <v/>
      </c>
      <c r="JE96" s="109" t="str">
        <f t="shared" si="119"/>
        <v/>
      </c>
      <c r="JG96" s="4"/>
      <c r="JH96" s="101"/>
      <c r="JI96" s="102" t="str">
        <f t="shared" si="120"/>
        <v/>
      </c>
      <c r="JJ96" s="103" t="str">
        <f t="shared" si="121"/>
        <v/>
      </c>
      <c r="JK96" s="104" t="str">
        <f t="shared" si="122"/>
        <v/>
      </c>
      <c r="JL96" s="104" t="str">
        <f t="shared" si="123"/>
        <v/>
      </c>
      <c r="JM96" s="105" t="str">
        <f t="shared" si="124"/>
        <v/>
      </c>
      <c r="JN96" s="106" t="str">
        <f t="shared" si="125"/>
        <v/>
      </c>
      <c r="JO96" s="107" t="str">
        <f t="shared" si="126"/>
        <v/>
      </c>
      <c r="JP96" s="108" t="str">
        <f t="shared" si="127"/>
        <v/>
      </c>
      <c r="JQ96" s="109" t="str">
        <f t="shared" si="128"/>
        <v/>
      </c>
      <c r="JS96" s="4"/>
      <c r="JT96" s="101"/>
      <c r="JU96" s="102" t="str">
        <f t="shared" si="129"/>
        <v/>
      </c>
      <c r="JV96" s="103" t="str">
        <f t="shared" si="130"/>
        <v/>
      </c>
      <c r="JW96" s="104" t="str">
        <f t="shared" si="131"/>
        <v/>
      </c>
      <c r="JX96" s="104" t="str">
        <f t="shared" si="132"/>
        <v/>
      </c>
      <c r="JY96" s="105" t="str">
        <f t="shared" si="133"/>
        <v/>
      </c>
      <c r="JZ96" s="106" t="str">
        <f t="shared" si="134"/>
        <v/>
      </c>
      <c r="KA96" s="107" t="str">
        <f t="shared" si="135"/>
        <v/>
      </c>
      <c r="KB96" s="108" t="str">
        <f t="shared" si="136"/>
        <v/>
      </c>
      <c r="KC96" s="109" t="str">
        <f t="shared" si="137"/>
        <v/>
      </c>
      <c r="KE96" s="4"/>
      <c r="KF96" s="101"/>
    </row>
    <row r="97" spans="1:292" ht="13.5" customHeight="1">
      <c r="A97" s="20"/>
      <c r="B97" s="101"/>
      <c r="C97" s="101"/>
      <c r="E97" s="102" t="str">
        <f t="shared" si="147"/>
        <v/>
      </c>
      <c r="F97" s="103" t="str">
        <f t="shared" si="148"/>
        <v/>
      </c>
      <c r="G97" s="104" t="str">
        <f t="shared" si="149"/>
        <v/>
      </c>
      <c r="H97" s="104" t="str">
        <f t="shared" si="150"/>
        <v/>
      </c>
      <c r="I97" s="105" t="str">
        <f t="shared" si="151"/>
        <v/>
      </c>
      <c r="J97" s="106" t="str">
        <f t="shared" si="152"/>
        <v/>
      </c>
      <c r="K97" s="107" t="str">
        <f t="shared" si="153"/>
        <v/>
      </c>
      <c r="L97" s="108" t="str">
        <f t="shared" si="154"/>
        <v/>
      </c>
      <c r="M97" s="109" t="str">
        <f t="shared" si="155"/>
        <v/>
      </c>
      <c r="O97" s="4"/>
      <c r="P97" s="101"/>
      <c r="Q97" s="102" t="str">
        <f t="shared" si="156"/>
        <v/>
      </c>
      <c r="R97" s="103" t="str">
        <f t="shared" si="157"/>
        <v/>
      </c>
      <c r="S97" s="104" t="str">
        <f t="shared" si="158"/>
        <v/>
      </c>
      <c r="T97" s="104" t="str">
        <f t="shared" si="159"/>
        <v/>
      </c>
      <c r="U97" s="105" t="str">
        <f t="shared" si="160"/>
        <v/>
      </c>
      <c r="V97" s="106" t="str">
        <f t="shared" si="161"/>
        <v/>
      </c>
      <c r="W97" s="107" t="str">
        <f t="shared" si="162"/>
        <v/>
      </c>
      <c r="X97" s="108" t="str">
        <f t="shared" si="163"/>
        <v/>
      </c>
      <c r="Y97" s="109" t="str">
        <f t="shared" si="164"/>
        <v/>
      </c>
      <c r="AA97" s="4"/>
      <c r="AB97" s="101"/>
      <c r="AC97" s="102" t="str">
        <f t="shared" si="165"/>
        <v/>
      </c>
      <c r="AD97" s="103" t="str">
        <f t="shared" si="166"/>
        <v/>
      </c>
      <c r="AE97" s="104" t="str">
        <f t="shared" si="167"/>
        <v/>
      </c>
      <c r="AF97" s="104" t="str">
        <f t="shared" si="168"/>
        <v/>
      </c>
      <c r="AG97" s="105" t="str">
        <f t="shared" si="169"/>
        <v/>
      </c>
      <c r="AH97" s="106" t="str">
        <f t="shared" si="170"/>
        <v/>
      </c>
      <c r="AI97" s="107" t="str">
        <f t="shared" si="171"/>
        <v/>
      </c>
      <c r="AJ97" s="108" t="str">
        <f t="shared" si="172"/>
        <v/>
      </c>
      <c r="AK97" s="109" t="str">
        <f t="shared" si="173"/>
        <v/>
      </c>
      <c r="AM97" s="4"/>
      <c r="AN97" s="101"/>
      <c r="AO97" s="102" t="str">
        <f t="shared" si="174"/>
        <v/>
      </c>
      <c r="AP97" s="103" t="str">
        <f t="shared" si="175"/>
        <v/>
      </c>
      <c r="AQ97" s="104" t="str">
        <f t="shared" si="176"/>
        <v/>
      </c>
      <c r="AR97" s="104" t="str">
        <f t="shared" si="177"/>
        <v/>
      </c>
      <c r="AS97" s="105" t="str">
        <f t="shared" si="178"/>
        <v/>
      </c>
      <c r="AT97" s="106" t="str">
        <f t="shared" si="179"/>
        <v/>
      </c>
      <c r="AU97" s="107" t="str">
        <f t="shared" si="180"/>
        <v/>
      </c>
      <c r="AV97" s="108" t="str">
        <f t="shared" si="181"/>
        <v/>
      </c>
      <c r="AW97" s="109" t="str">
        <f t="shared" si="182"/>
        <v/>
      </c>
      <c r="AY97" s="4"/>
      <c r="AZ97" s="101"/>
      <c r="BA97" s="102" t="str">
        <f t="shared" si="183"/>
        <v/>
      </c>
      <c r="BB97" s="103" t="str">
        <f t="shared" si="184"/>
        <v/>
      </c>
      <c r="BC97" s="104" t="str">
        <f t="shared" si="185"/>
        <v/>
      </c>
      <c r="BD97" s="104" t="str">
        <f t="shared" si="186"/>
        <v/>
      </c>
      <c r="BE97" s="105" t="str">
        <f t="shared" si="187"/>
        <v/>
      </c>
      <c r="BF97" s="106" t="str">
        <f t="shared" si="188"/>
        <v/>
      </c>
      <c r="BG97" s="107" t="str">
        <f t="shared" si="189"/>
        <v/>
      </c>
      <c r="BH97" s="108" t="str">
        <f t="shared" si="190"/>
        <v/>
      </c>
      <c r="BI97" s="109" t="str">
        <f t="shared" si="191"/>
        <v/>
      </c>
      <c r="BK97" s="4"/>
      <c r="BL97" s="101"/>
      <c r="BM97" s="102" t="str">
        <f t="shared" si="192"/>
        <v/>
      </c>
      <c r="BN97" s="103" t="str">
        <f t="shared" si="193"/>
        <v/>
      </c>
      <c r="BO97" s="104" t="str">
        <f t="shared" si="194"/>
        <v/>
      </c>
      <c r="BP97" s="104" t="str">
        <f t="shared" si="195"/>
        <v/>
      </c>
      <c r="BQ97" s="105" t="str">
        <f t="shared" si="196"/>
        <v/>
      </c>
      <c r="BR97" s="106" t="str">
        <f t="shared" si="197"/>
        <v/>
      </c>
      <c r="BS97" s="107" t="str">
        <f t="shared" si="198"/>
        <v/>
      </c>
      <c r="BT97" s="108" t="str">
        <f t="shared" si="199"/>
        <v/>
      </c>
      <c r="BU97" s="109" t="str">
        <f t="shared" si="200"/>
        <v/>
      </c>
      <c r="BW97" s="4"/>
      <c r="BX97" s="101"/>
      <c r="BY97" s="102" t="str">
        <f t="shared" si="201"/>
        <v/>
      </c>
      <c r="BZ97" s="103" t="str">
        <f t="shared" si="202"/>
        <v/>
      </c>
      <c r="CA97" s="104" t="str">
        <f t="shared" si="203"/>
        <v/>
      </c>
      <c r="CB97" s="104" t="str">
        <f t="shared" si="204"/>
        <v/>
      </c>
      <c r="CC97" s="105" t="str">
        <f t="shared" si="205"/>
        <v/>
      </c>
      <c r="CD97" s="106" t="str">
        <f t="shared" si="206"/>
        <v/>
      </c>
      <c r="CE97" s="107" t="str">
        <f t="shared" si="207"/>
        <v/>
      </c>
      <c r="CF97" s="108" t="str">
        <f t="shared" si="208"/>
        <v/>
      </c>
      <c r="CG97" s="109" t="str">
        <f t="shared" si="209"/>
        <v/>
      </c>
      <c r="CI97" s="4"/>
      <c r="CJ97" s="101"/>
      <c r="CK97" s="102" t="str">
        <f t="shared" si="210"/>
        <v/>
      </c>
      <c r="CL97" s="103" t="str">
        <f t="shared" si="211"/>
        <v/>
      </c>
      <c r="CM97" s="104" t="str">
        <f t="shared" si="212"/>
        <v/>
      </c>
      <c r="CN97" s="104" t="str">
        <f t="shared" si="213"/>
        <v/>
      </c>
      <c r="CO97" s="105" t="str">
        <f t="shared" si="214"/>
        <v/>
      </c>
      <c r="CP97" s="106" t="str">
        <f t="shared" si="215"/>
        <v/>
      </c>
      <c r="CQ97" s="107" t="str">
        <f t="shared" si="216"/>
        <v/>
      </c>
      <c r="CR97" s="108" t="str">
        <f t="shared" si="217"/>
        <v/>
      </c>
      <c r="CS97" s="109" t="str">
        <f t="shared" si="218"/>
        <v/>
      </c>
      <c r="CU97" s="4"/>
      <c r="CV97" s="101"/>
      <c r="CW97" s="102" t="str">
        <f t="shared" si="219"/>
        <v/>
      </c>
      <c r="CX97" s="103" t="str">
        <f t="shared" si="220"/>
        <v/>
      </c>
      <c r="CY97" s="104" t="str">
        <f t="shared" si="221"/>
        <v/>
      </c>
      <c r="CZ97" s="104" t="str">
        <f t="shared" si="222"/>
        <v/>
      </c>
      <c r="DA97" s="105" t="str">
        <f t="shared" si="223"/>
        <v/>
      </c>
      <c r="DB97" s="106" t="str">
        <f t="shared" si="224"/>
        <v/>
      </c>
      <c r="DC97" s="107" t="str">
        <f t="shared" si="225"/>
        <v/>
      </c>
      <c r="DD97" s="108" t="str">
        <f t="shared" si="226"/>
        <v/>
      </c>
      <c r="DE97" s="109" t="str">
        <f t="shared" si="227"/>
        <v/>
      </c>
      <c r="DG97" s="4"/>
      <c r="DH97" s="101"/>
      <c r="DI97" s="102" t="str">
        <f t="shared" si="4"/>
        <v/>
      </c>
      <c r="DJ97" s="103" t="str">
        <f t="shared" si="5"/>
        <v/>
      </c>
      <c r="DK97" s="104" t="str">
        <f t="shared" si="6"/>
        <v/>
      </c>
      <c r="DL97" s="104" t="str">
        <f t="shared" si="7"/>
        <v/>
      </c>
      <c r="DM97" s="105" t="str">
        <f t="shared" si="8"/>
        <v/>
      </c>
      <c r="DN97" s="106" t="str">
        <f t="shared" si="9"/>
        <v/>
      </c>
      <c r="DO97" s="107" t="str">
        <f t="shared" si="10"/>
        <v/>
      </c>
      <c r="DP97" s="108" t="str">
        <f t="shared" si="11"/>
        <v/>
      </c>
      <c r="DQ97" s="109" t="str">
        <f t="shared" si="12"/>
        <v/>
      </c>
      <c r="DS97" s="4"/>
      <c r="DT97" s="101"/>
      <c r="DU97" s="102" t="str">
        <f t="shared" si="13"/>
        <v/>
      </c>
      <c r="DV97" s="103" t="str">
        <f t="shared" si="14"/>
        <v/>
      </c>
      <c r="DW97" s="104" t="str">
        <f t="shared" si="15"/>
        <v/>
      </c>
      <c r="DX97" s="104" t="str">
        <f t="shared" si="16"/>
        <v/>
      </c>
      <c r="DY97" s="105" t="str">
        <f t="shared" si="17"/>
        <v/>
      </c>
      <c r="DZ97" s="106" t="str">
        <f t="shared" si="18"/>
        <v/>
      </c>
      <c r="EA97" s="107" t="str">
        <f t="shared" si="19"/>
        <v/>
      </c>
      <c r="EB97" s="108" t="str">
        <f t="shared" si="20"/>
        <v/>
      </c>
      <c r="EC97" s="109" t="str">
        <f t="shared" si="21"/>
        <v/>
      </c>
      <c r="EE97" s="4"/>
      <c r="EF97" s="101"/>
      <c r="EG97" s="102" t="str">
        <f t="shared" si="22"/>
        <v/>
      </c>
      <c r="EH97" s="103" t="str">
        <f t="shared" si="23"/>
        <v/>
      </c>
      <c r="EI97" s="104" t="str">
        <f t="shared" si="24"/>
        <v/>
      </c>
      <c r="EJ97" s="104" t="str">
        <f t="shared" si="25"/>
        <v/>
      </c>
      <c r="EK97" s="105" t="str">
        <f t="shared" si="26"/>
        <v/>
      </c>
      <c r="EL97" s="106" t="str">
        <f t="shared" si="27"/>
        <v/>
      </c>
      <c r="EM97" s="107" t="str">
        <f t="shared" si="28"/>
        <v/>
      </c>
      <c r="EN97" s="108" t="str">
        <f t="shared" si="29"/>
        <v/>
      </c>
      <c r="EO97" s="109" t="str">
        <f t="shared" si="30"/>
        <v/>
      </c>
      <c r="EQ97" s="4"/>
      <c r="ER97" s="101"/>
      <c r="ES97" s="102" t="str">
        <f t="shared" si="31"/>
        <v/>
      </c>
      <c r="ET97" s="103" t="str">
        <f t="shared" si="32"/>
        <v/>
      </c>
      <c r="EU97" s="104" t="str">
        <f t="shared" si="33"/>
        <v/>
      </c>
      <c r="EV97" s="104" t="str">
        <f t="shared" si="34"/>
        <v/>
      </c>
      <c r="EW97" s="105" t="str">
        <f t="shared" si="35"/>
        <v/>
      </c>
      <c r="EX97" s="106" t="str">
        <f t="shared" si="36"/>
        <v/>
      </c>
      <c r="EY97" s="107" t="str">
        <f t="shared" si="37"/>
        <v/>
      </c>
      <c r="EZ97" s="108" t="str">
        <f t="shared" si="38"/>
        <v/>
      </c>
      <c r="FA97" s="109" t="str">
        <f t="shared" si="39"/>
        <v/>
      </c>
      <c r="FC97" s="4"/>
      <c r="FD97" s="101"/>
      <c r="FE97" s="102" t="str">
        <f t="shared" si="40"/>
        <v/>
      </c>
      <c r="FF97" s="103" t="str">
        <f t="shared" si="41"/>
        <v/>
      </c>
      <c r="FG97" s="104" t="str">
        <f t="shared" si="42"/>
        <v/>
      </c>
      <c r="FH97" s="104" t="str">
        <f t="shared" si="43"/>
        <v/>
      </c>
      <c r="FI97" s="105" t="str">
        <f t="shared" si="44"/>
        <v/>
      </c>
      <c r="FJ97" s="106" t="str">
        <f t="shared" si="45"/>
        <v/>
      </c>
      <c r="FK97" s="107" t="str">
        <f t="shared" si="46"/>
        <v/>
      </c>
      <c r="FL97" s="108" t="str">
        <f t="shared" si="47"/>
        <v/>
      </c>
      <c r="FM97" s="109" t="str">
        <f t="shared" si="48"/>
        <v/>
      </c>
      <c r="FO97" s="4"/>
      <c r="FP97" s="101"/>
      <c r="FQ97" s="102" t="str">
        <f>IF(FU97="","",#REF!)</f>
        <v/>
      </c>
      <c r="FR97" s="103" t="str">
        <f t="shared" si="49"/>
        <v/>
      </c>
      <c r="FS97" s="104" t="str">
        <f t="shared" si="50"/>
        <v/>
      </c>
      <c r="FT97" s="104" t="str">
        <f t="shared" si="51"/>
        <v/>
      </c>
      <c r="FU97" s="105" t="str">
        <f t="shared" si="52"/>
        <v/>
      </c>
      <c r="FV97" s="106" t="str">
        <f t="shared" si="53"/>
        <v/>
      </c>
      <c r="FW97" s="107" t="str">
        <f t="shared" si="54"/>
        <v/>
      </c>
      <c r="FX97" s="108" t="str">
        <f t="shared" si="55"/>
        <v/>
      </c>
      <c r="FY97" s="109" t="str">
        <f t="shared" si="56"/>
        <v/>
      </c>
      <c r="GA97" s="4"/>
      <c r="GB97" s="101"/>
      <c r="GC97" s="102" t="str">
        <f t="shared" si="57"/>
        <v/>
      </c>
      <c r="GD97" s="103" t="str">
        <f t="shared" si="58"/>
        <v/>
      </c>
      <c r="GE97" s="104" t="str">
        <f t="shared" si="59"/>
        <v/>
      </c>
      <c r="GF97" s="104" t="str">
        <f t="shared" si="60"/>
        <v/>
      </c>
      <c r="GG97" s="105" t="str">
        <f t="shared" si="61"/>
        <v/>
      </c>
      <c r="GH97" s="106" t="str">
        <f t="shared" si="62"/>
        <v/>
      </c>
      <c r="GI97" s="107" t="str">
        <f t="shared" si="63"/>
        <v/>
      </c>
      <c r="GJ97" s="108" t="str">
        <f t="shared" si="64"/>
        <v/>
      </c>
      <c r="GK97" s="109" t="str">
        <f t="shared" si="65"/>
        <v/>
      </c>
      <c r="GM97" s="4"/>
      <c r="GN97" s="101"/>
      <c r="GO97" s="102" t="str">
        <f t="shared" si="66"/>
        <v/>
      </c>
      <c r="GP97" s="103" t="str">
        <f t="shared" si="67"/>
        <v/>
      </c>
      <c r="GQ97" s="104" t="str">
        <f t="shared" si="68"/>
        <v/>
      </c>
      <c r="GR97" s="104" t="str">
        <f t="shared" si="69"/>
        <v/>
      </c>
      <c r="GS97" s="105" t="str">
        <f t="shared" si="70"/>
        <v/>
      </c>
      <c r="GT97" s="106" t="str">
        <f t="shared" si="71"/>
        <v/>
      </c>
      <c r="GU97" s="107" t="str">
        <f t="shared" si="72"/>
        <v/>
      </c>
      <c r="GV97" s="108" t="str">
        <f t="shared" si="73"/>
        <v/>
      </c>
      <c r="GW97" s="109" t="str">
        <f t="shared" si="74"/>
        <v/>
      </c>
      <c r="GY97" s="4"/>
      <c r="GZ97" s="101"/>
      <c r="HA97" s="102" t="str">
        <f t="shared" si="75"/>
        <v/>
      </c>
      <c r="HB97" s="103" t="str">
        <f t="shared" si="76"/>
        <v/>
      </c>
      <c r="HC97" s="104" t="str">
        <f t="shared" si="77"/>
        <v/>
      </c>
      <c r="HD97" s="104" t="str">
        <f t="shared" si="78"/>
        <v/>
      </c>
      <c r="HE97" s="105" t="str">
        <f t="shared" si="79"/>
        <v/>
      </c>
      <c r="HF97" s="106" t="str">
        <f t="shared" si="80"/>
        <v/>
      </c>
      <c r="HG97" s="107" t="str">
        <f t="shared" si="81"/>
        <v/>
      </c>
      <c r="HH97" s="108" t="str">
        <f t="shared" si="82"/>
        <v/>
      </c>
      <c r="HI97" s="109" t="str">
        <f t="shared" si="83"/>
        <v/>
      </c>
      <c r="HK97" s="4"/>
      <c r="HL97" s="101"/>
      <c r="HM97" s="102" t="str">
        <f t="shared" si="84"/>
        <v/>
      </c>
      <c r="HN97" s="103" t="str">
        <f t="shared" si="85"/>
        <v/>
      </c>
      <c r="HO97" s="104" t="str">
        <f t="shared" si="86"/>
        <v/>
      </c>
      <c r="HP97" s="104" t="str">
        <f t="shared" si="87"/>
        <v/>
      </c>
      <c r="HQ97" s="105" t="str">
        <f t="shared" si="88"/>
        <v/>
      </c>
      <c r="HR97" s="106" t="str">
        <f t="shared" si="89"/>
        <v/>
      </c>
      <c r="HS97" s="107" t="str">
        <f t="shared" si="90"/>
        <v/>
      </c>
      <c r="HT97" s="108" t="str">
        <f t="shared" si="91"/>
        <v/>
      </c>
      <c r="HU97" s="109" t="str">
        <f t="shared" si="92"/>
        <v/>
      </c>
      <c r="HW97" s="4"/>
      <c r="HX97" s="101"/>
      <c r="HY97" s="102" t="str">
        <f t="shared" si="93"/>
        <v/>
      </c>
      <c r="HZ97" s="103" t="str">
        <f t="shared" si="94"/>
        <v/>
      </c>
      <c r="IA97" s="104" t="str">
        <f t="shared" si="95"/>
        <v/>
      </c>
      <c r="IB97" s="104" t="str">
        <f t="shared" si="96"/>
        <v/>
      </c>
      <c r="IC97" s="105" t="str">
        <f t="shared" si="97"/>
        <v/>
      </c>
      <c r="ID97" s="106" t="str">
        <f t="shared" si="98"/>
        <v/>
      </c>
      <c r="IE97" s="107" t="str">
        <f t="shared" si="99"/>
        <v/>
      </c>
      <c r="IF97" s="108" t="str">
        <f t="shared" si="100"/>
        <v/>
      </c>
      <c r="IG97" s="109" t="str">
        <f t="shared" si="101"/>
        <v/>
      </c>
      <c r="II97" s="4"/>
      <c r="IJ97" s="101"/>
      <c r="IK97" s="102" t="str">
        <f t="shared" si="102"/>
        <v/>
      </c>
      <c r="IL97" s="103" t="str">
        <f t="shared" si="103"/>
        <v/>
      </c>
      <c r="IM97" s="104" t="str">
        <f t="shared" si="104"/>
        <v/>
      </c>
      <c r="IN97" s="104" t="str">
        <f t="shared" si="105"/>
        <v/>
      </c>
      <c r="IO97" s="105" t="str">
        <f t="shared" si="106"/>
        <v/>
      </c>
      <c r="IP97" s="106" t="str">
        <f t="shared" si="107"/>
        <v/>
      </c>
      <c r="IQ97" s="107" t="str">
        <f t="shared" si="108"/>
        <v/>
      </c>
      <c r="IR97" s="108" t="str">
        <f t="shared" si="109"/>
        <v/>
      </c>
      <c r="IS97" s="109" t="str">
        <f t="shared" si="110"/>
        <v/>
      </c>
      <c r="IU97" s="4"/>
      <c r="IV97" s="101"/>
      <c r="IW97" s="102" t="str">
        <f t="shared" si="111"/>
        <v/>
      </c>
      <c r="IX97" s="103" t="str">
        <f t="shared" si="112"/>
        <v/>
      </c>
      <c r="IY97" s="104" t="str">
        <f t="shared" si="113"/>
        <v/>
      </c>
      <c r="IZ97" s="104" t="str">
        <f t="shared" si="114"/>
        <v/>
      </c>
      <c r="JA97" s="105" t="str">
        <f t="shared" si="115"/>
        <v/>
      </c>
      <c r="JB97" s="106" t="str">
        <f t="shared" si="116"/>
        <v/>
      </c>
      <c r="JC97" s="107" t="str">
        <f t="shared" si="117"/>
        <v/>
      </c>
      <c r="JD97" s="108" t="str">
        <f t="shared" si="118"/>
        <v/>
      </c>
      <c r="JE97" s="109" t="str">
        <f t="shared" si="119"/>
        <v/>
      </c>
      <c r="JG97" s="4"/>
      <c r="JH97" s="101"/>
      <c r="JI97" s="102" t="str">
        <f t="shared" si="120"/>
        <v/>
      </c>
      <c r="JJ97" s="103" t="str">
        <f t="shared" si="121"/>
        <v/>
      </c>
      <c r="JK97" s="104" t="str">
        <f t="shared" si="122"/>
        <v/>
      </c>
      <c r="JL97" s="104" t="str">
        <f t="shared" si="123"/>
        <v/>
      </c>
      <c r="JM97" s="105" t="str">
        <f t="shared" si="124"/>
        <v/>
      </c>
      <c r="JN97" s="106" t="str">
        <f t="shared" si="125"/>
        <v/>
      </c>
      <c r="JO97" s="107" t="str">
        <f t="shared" si="126"/>
        <v/>
      </c>
      <c r="JP97" s="108" t="str">
        <f t="shared" si="127"/>
        <v/>
      </c>
      <c r="JQ97" s="109" t="str">
        <f t="shared" si="128"/>
        <v/>
      </c>
      <c r="JS97" s="4"/>
      <c r="JT97" s="101"/>
      <c r="JU97" s="102" t="str">
        <f t="shared" si="129"/>
        <v/>
      </c>
      <c r="JV97" s="103" t="str">
        <f t="shared" si="130"/>
        <v/>
      </c>
      <c r="JW97" s="104" t="str">
        <f t="shared" si="131"/>
        <v/>
      </c>
      <c r="JX97" s="104" t="str">
        <f t="shared" si="132"/>
        <v/>
      </c>
      <c r="JY97" s="105" t="str">
        <f t="shared" si="133"/>
        <v/>
      </c>
      <c r="JZ97" s="106" t="str">
        <f t="shared" si="134"/>
        <v/>
      </c>
      <c r="KA97" s="107" t="str">
        <f t="shared" si="135"/>
        <v/>
      </c>
      <c r="KB97" s="108" t="str">
        <f t="shared" si="136"/>
        <v/>
      </c>
      <c r="KC97" s="109" t="str">
        <f t="shared" si="137"/>
        <v/>
      </c>
      <c r="KE97" s="4"/>
      <c r="KF97" s="101"/>
    </row>
    <row r="98" spans="1:292" ht="13.5" customHeight="1">
      <c r="A98" s="20"/>
      <c r="B98" s="101"/>
      <c r="C98" s="101"/>
      <c r="E98" s="102" t="str">
        <f t="shared" si="147"/>
        <v/>
      </c>
      <c r="F98" s="103" t="str">
        <f t="shared" si="148"/>
        <v/>
      </c>
      <c r="G98" s="104" t="str">
        <f t="shared" si="149"/>
        <v/>
      </c>
      <c r="H98" s="104" t="str">
        <f t="shared" si="150"/>
        <v/>
      </c>
      <c r="I98" s="105" t="str">
        <f t="shared" si="151"/>
        <v/>
      </c>
      <c r="J98" s="106" t="str">
        <f t="shared" si="152"/>
        <v/>
      </c>
      <c r="K98" s="107" t="str">
        <f t="shared" si="153"/>
        <v/>
      </c>
      <c r="L98" s="108" t="str">
        <f t="shared" si="154"/>
        <v/>
      </c>
      <c r="M98" s="109" t="str">
        <f t="shared" si="155"/>
        <v/>
      </c>
      <c r="O98" s="4"/>
      <c r="P98" s="101"/>
      <c r="Q98" s="102" t="str">
        <f t="shared" si="156"/>
        <v/>
      </c>
      <c r="R98" s="103" t="str">
        <f t="shared" si="157"/>
        <v/>
      </c>
      <c r="S98" s="104" t="str">
        <f t="shared" si="158"/>
        <v/>
      </c>
      <c r="T98" s="104" t="str">
        <f t="shared" si="159"/>
        <v/>
      </c>
      <c r="U98" s="105" t="str">
        <f t="shared" si="160"/>
        <v/>
      </c>
      <c r="V98" s="106" t="str">
        <f t="shared" si="161"/>
        <v/>
      </c>
      <c r="W98" s="107" t="str">
        <f t="shared" si="162"/>
        <v/>
      </c>
      <c r="X98" s="108" t="str">
        <f t="shared" si="163"/>
        <v/>
      </c>
      <c r="Y98" s="109" t="str">
        <f t="shared" si="164"/>
        <v/>
      </c>
      <c r="AA98" s="4"/>
      <c r="AB98" s="101"/>
      <c r="AC98" s="102" t="str">
        <f t="shared" si="165"/>
        <v/>
      </c>
      <c r="AD98" s="103" t="str">
        <f t="shared" si="166"/>
        <v/>
      </c>
      <c r="AE98" s="104" t="str">
        <f t="shared" si="167"/>
        <v/>
      </c>
      <c r="AF98" s="104" t="str">
        <f t="shared" si="168"/>
        <v/>
      </c>
      <c r="AG98" s="105" t="str">
        <f t="shared" si="169"/>
        <v/>
      </c>
      <c r="AH98" s="106" t="str">
        <f t="shared" si="170"/>
        <v/>
      </c>
      <c r="AI98" s="107" t="str">
        <f t="shared" si="171"/>
        <v/>
      </c>
      <c r="AJ98" s="108" t="str">
        <f t="shared" si="172"/>
        <v/>
      </c>
      <c r="AK98" s="109" t="str">
        <f t="shared" si="173"/>
        <v/>
      </c>
      <c r="AM98" s="4"/>
      <c r="AN98" s="101"/>
      <c r="AO98" s="102" t="str">
        <f t="shared" si="174"/>
        <v/>
      </c>
      <c r="AP98" s="103" t="str">
        <f t="shared" si="175"/>
        <v/>
      </c>
      <c r="AQ98" s="104" t="str">
        <f t="shared" si="176"/>
        <v/>
      </c>
      <c r="AR98" s="104" t="str">
        <f t="shared" si="177"/>
        <v/>
      </c>
      <c r="AS98" s="105" t="str">
        <f t="shared" si="178"/>
        <v/>
      </c>
      <c r="AT98" s="106" t="str">
        <f t="shared" si="179"/>
        <v/>
      </c>
      <c r="AU98" s="107" t="str">
        <f t="shared" si="180"/>
        <v/>
      </c>
      <c r="AV98" s="108" t="str">
        <f t="shared" si="181"/>
        <v/>
      </c>
      <c r="AW98" s="109" t="str">
        <f t="shared" si="182"/>
        <v/>
      </c>
      <c r="AY98" s="4"/>
      <c r="AZ98" s="101"/>
      <c r="BA98" s="102" t="str">
        <f t="shared" si="183"/>
        <v/>
      </c>
      <c r="BB98" s="103" t="str">
        <f t="shared" si="184"/>
        <v/>
      </c>
      <c r="BC98" s="104" t="str">
        <f t="shared" si="185"/>
        <v/>
      </c>
      <c r="BD98" s="104" t="str">
        <f t="shared" si="186"/>
        <v/>
      </c>
      <c r="BE98" s="105" t="str">
        <f t="shared" si="187"/>
        <v/>
      </c>
      <c r="BF98" s="106" t="str">
        <f t="shared" si="188"/>
        <v/>
      </c>
      <c r="BG98" s="107" t="str">
        <f t="shared" si="189"/>
        <v/>
      </c>
      <c r="BH98" s="108" t="str">
        <f t="shared" si="190"/>
        <v/>
      </c>
      <c r="BI98" s="109" t="str">
        <f t="shared" si="191"/>
        <v/>
      </c>
      <c r="BK98" s="4"/>
      <c r="BL98" s="101"/>
      <c r="BM98" s="102" t="str">
        <f t="shared" si="192"/>
        <v/>
      </c>
      <c r="BN98" s="103" t="str">
        <f t="shared" si="193"/>
        <v/>
      </c>
      <c r="BO98" s="104" t="str">
        <f t="shared" si="194"/>
        <v/>
      </c>
      <c r="BP98" s="104" t="str">
        <f t="shared" si="195"/>
        <v/>
      </c>
      <c r="BQ98" s="105" t="str">
        <f t="shared" si="196"/>
        <v/>
      </c>
      <c r="BR98" s="106" t="str">
        <f t="shared" si="197"/>
        <v/>
      </c>
      <c r="BS98" s="107" t="str">
        <f t="shared" si="198"/>
        <v/>
      </c>
      <c r="BT98" s="108" t="str">
        <f t="shared" si="199"/>
        <v/>
      </c>
      <c r="BU98" s="109" t="str">
        <f t="shared" si="200"/>
        <v/>
      </c>
      <c r="BW98" s="4"/>
      <c r="BX98" s="101"/>
      <c r="BY98" s="102" t="str">
        <f t="shared" si="201"/>
        <v/>
      </c>
      <c r="BZ98" s="103" t="str">
        <f t="shared" si="202"/>
        <v/>
      </c>
      <c r="CA98" s="104" t="str">
        <f t="shared" si="203"/>
        <v/>
      </c>
      <c r="CB98" s="104" t="str">
        <f t="shared" si="204"/>
        <v/>
      </c>
      <c r="CC98" s="105" t="str">
        <f t="shared" si="205"/>
        <v/>
      </c>
      <c r="CD98" s="106" t="str">
        <f t="shared" si="206"/>
        <v/>
      </c>
      <c r="CE98" s="107" t="str">
        <f t="shared" si="207"/>
        <v/>
      </c>
      <c r="CF98" s="108" t="str">
        <f t="shared" si="208"/>
        <v/>
      </c>
      <c r="CG98" s="109" t="str">
        <f t="shared" si="209"/>
        <v/>
      </c>
      <c r="CI98" s="4"/>
      <c r="CJ98" s="101"/>
      <c r="CK98" s="102" t="str">
        <f t="shared" si="210"/>
        <v/>
      </c>
      <c r="CL98" s="103" t="str">
        <f t="shared" si="211"/>
        <v/>
      </c>
      <c r="CM98" s="104" t="str">
        <f t="shared" si="212"/>
        <v/>
      </c>
      <c r="CN98" s="104" t="str">
        <f t="shared" si="213"/>
        <v/>
      </c>
      <c r="CO98" s="105" t="str">
        <f t="shared" si="214"/>
        <v/>
      </c>
      <c r="CP98" s="106" t="str">
        <f t="shared" si="215"/>
        <v/>
      </c>
      <c r="CQ98" s="107" t="str">
        <f t="shared" si="216"/>
        <v/>
      </c>
      <c r="CR98" s="108" t="str">
        <f t="shared" si="217"/>
        <v/>
      </c>
      <c r="CS98" s="109" t="str">
        <f t="shared" si="218"/>
        <v/>
      </c>
      <c r="CU98" s="4"/>
      <c r="CV98" s="101"/>
      <c r="CW98" s="102" t="str">
        <f t="shared" si="219"/>
        <v/>
      </c>
      <c r="CX98" s="103" t="str">
        <f t="shared" si="220"/>
        <v/>
      </c>
      <c r="CY98" s="104" t="str">
        <f t="shared" si="221"/>
        <v/>
      </c>
      <c r="CZ98" s="104" t="str">
        <f t="shared" si="222"/>
        <v/>
      </c>
      <c r="DA98" s="105" t="str">
        <f t="shared" si="223"/>
        <v/>
      </c>
      <c r="DB98" s="106" t="str">
        <f t="shared" si="224"/>
        <v/>
      </c>
      <c r="DC98" s="107" t="str">
        <f t="shared" si="225"/>
        <v/>
      </c>
      <c r="DD98" s="108" t="str">
        <f t="shared" si="226"/>
        <v/>
      </c>
      <c r="DE98" s="109" t="str">
        <f t="shared" si="227"/>
        <v/>
      </c>
      <c r="DG98" s="4"/>
      <c r="DH98" s="101"/>
      <c r="DI98" s="102" t="str">
        <f t="shared" si="4"/>
        <v/>
      </c>
      <c r="DJ98" s="103" t="str">
        <f t="shared" si="5"/>
        <v/>
      </c>
      <c r="DK98" s="104" t="str">
        <f t="shared" si="6"/>
        <v/>
      </c>
      <c r="DL98" s="104" t="str">
        <f t="shared" si="7"/>
        <v/>
      </c>
      <c r="DM98" s="105" t="str">
        <f t="shared" si="8"/>
        <v/>
      </c>
      <c r="DN98" s="106" t="str">
        <f t="shared" si="9"/>
        <v/>
      </c>
      <c r="DO98" s="107" t="str">
        <f t="shared" si="10"/>
        <v/>
      </c>
      <c r="DP98" s="108" t="str">
        <f t="shared" si="11"/>
        <v/>
      </c>
      <c r="DQ98" s="109" t="str">
        <f t="shared" si="12"/>
        <v/>
      </c>
      <c r="DS98" s="4"/>
      <c r="DT98" s="101"/>
      <c r="DU98" s="102" t="str">
        <f t="shared" si="13"/>
        <v/>
      </c>
      <c r="DV98" s="103" t="str">
        <f t="shared" si="14"/>
        <v/>
      </c>
      <c r="DW98" s="104" t="str">
        <f t="shared" si="15"/>
        <v/>
      </c>
      <c r="DX98" s="104" t="str">
        <f t="shared" si="16"/>
        <v/>
      </c>
      <c r="DY98" s="105" t="str">
        <f t="shared" si="17"/>
        <v/>
      </c>
      <c r="DZ98" s="106" t="str">
        <f t="shared" si="18"/>
        <v/>
      </c>
      <c r="EA98" s="107" t="str">
        <f t="shared" si="19"/>
        <v/>
      </c>
      <c r="EB98" s="108" t="str">
        <f t="shared" si="20"/>
        <v/>
      </c>
      <c r="EC98" s="109" t="str">
        <f t="shared" si="21"/>
        <v/>
      </c>
      <c r="EE98" s="4"/>
      <c r="EF98" s="101"/>
      <c r="EG98" s="102" t="str">
        <f t="shared" si="22"/>
        <v/>
      </c>
      <c r="EH98" s="103" t="str">
        <f t="shared" si="23"/>
        <v/>
      </c>
      <c r="EI98" s="104" t="str">
        <f t="shared" si="24"/>
        <v/>
      </c>
      <c r="EJ98" s="104" t="str">
        <f t="shared" si="25"/>
        <v/>
      </c>
      <c r="EK98" s="105" t="str">
        <f t="shared" si="26"/>
        <v/>
      </c>
      <c r="EL98" s="106" t="str">
        <f t="shared" si="27"/>
        <v/>
      </c>
      <c r="EM98" s="107" t="str">
        <f t="shared" si="28"/>
        <v/>
      </c>
      <c r="EN98" s="108" t="str">
        <f t="shared" si="29"/>
        <v/>
      </c>
      <c r="EO98" s="109" t="str">
        <f t="shared" si="30"/>
        <v/>
      </c>
      <c r="EQ98" s="4"/>
      <c r="ER98" s="101"/>
      <c r="ES98" s="102" t="str">
        <f t="shared" si="31"/>
        <v/>
      </c>
      <c r="ET98" s="103" t="str">
        <f t="shared" si="32"/>
        <v/>
      </c>
      <c r="EU98" s="104" t="str">
        <f t="shared" si="33"/>
        <v/>
      </c>
      <c r="EV98" s="104" t="str">
        <f t="shared" si="34"/>
        <v/>
      </c>
      <c r="EW98" s="105" t="str">
        <f t="shared" si="35"/>
        <v/>
      </c>
      <c r="EX98" s="106" t="str">
        <f t="shared" si="36"/>
        <v/>
      </c>
      <c r="EY98" s="107" t="str">
        <f t="shared" si="37"/>
        <v/>
      </c>
      <c r="EZ98" s="108" t="str">
        <f t="shared" si="38"/>
        <v/>
      </c>
      <c r="FA98" s="109" t="str">
        <f t="shared" si="39"/>
        <v/>
      </c>
      <c r="FC98" s="4"/>
      <c r="FD98" s="101"/>
      <c r="FE98" s="102" t="str">
        <f t="shared" si="40"/>
        <v/>
      </c>
      <c r="FF98" s="103" t="str">
        <f t="shared" si="41"/>
        <v/>
      </c>
      <c r="FG98" s="104" t="str">
        <f t="shared" si="42"/>
        <v/>
      </c>
      <c r="FH98" s="104" t="str">
        <f t="shared" si="43"/>
        <v/>
      </c>
      <c r="FI98" s="105" t="str">
        <f t="shared" si="44"/>
        <v/>
      </c>
      <c r="FJ98" s="106" t="str">
        <f t="shared" si="45"/>
        <v/>
      </c>
      <c r="FK98" s="107" t="str">
        <f t="shared" si="46"/>
        <v/>
      </c>
      <c r="FL98" s="108" t="str">
        <f t="shared" si="47"/>
        <v/>
      </c>
      <c r="FM98" s="109" t="str">
        <f t="shared" si="48"/>
        <v/>
      </c>
      <c r="FO98" s="4"/>
      <c r="FP98" s="101"/>
      <c r="FQ98" s="102" t="str">
        <f>IF(FU98="","",#REF!)</f>
        <v/>
      </c>
      <c r="FR98" s="103" t="str">
        <f t="shared" si="49"/>
        <v/>
      </c>
      <c r="FS98" s="104" t="str">
        <f t="shared" si="50"/>
        <v/>
      </c>
      <c r="FT98" s="104" t="str">
        <f t="shared" si="51"/>
        <v/>
      </c>
      <c r="FU98" s="105" t="str">
        <f t="shared" si="52"/>
        <v/>
      </c>
      <c r="FV98" s="106" t="str">
        <f t="shared" si="53"/>
        <v/>
      </c>
      <c r="FW98" s="107" t="str">
        <f t="shared" si="54"/>
        <v/>
      </c>
      <c r="FX98" s="108" t="str">
        <f t="shared" si="55"/>
        <v/>
      </c>
      <c r="FY98" s="109" t="str">
        <f t="shared" si="56"/>
        <v/>
      </c>
      <c r="GA98" s="4"/>
      <c r="GB98" s="101"/>
      <c r="GC98" s="102" t="str">
        <f t="shared" si="57"/>
        <v/>
      </c>
      <c r="GD98" s="103" t="str">
        <f t="shared" si="58"/>
        <v/>
      </c>
      <c r="GE98" s="104" t="str">
        <f t="shared" si="59"/>
        <v/>
      </c>
      <c r="GF98" s="104" t="str">
        <f t="shared" si="60"/>
        <v/>
      </c>
      <c r="GG98" s="105" t="str">
        <f t="shared" si="61"/>
        <v/>
      </c>
      <c r="GH98" s="106" t="str">
        <f t="shared" si="62"/>
        <v/>
      </c>
      <c r="GI98" s="107" t="str">
        <f t="shared" si="63"/>
        <v/>
      </c>
      <c r="GJ98" s="108" t="str">
        <f t="shared" si="64"/>
        <v/>
      </c>
      <c r="GK98" s="109" t="str">
        <f t="shared" si="65"/>
        <v/>
      </c>
      <c r="GM98" s="4"/>
      <c r="GN98" s="101"/>
      <c r="GO98" s="102" t="str">
        <f t="shared" si="66"/>
        <v/>
      </c>
      <c r="GP98" s="103" t="str">
        <f t="shared" si="67"/>
        <v/>
      </c>
      <c r="GQ98" s="104" t="str">
        <f t="shared" si="68"/>
        <v/>
      </c>
      <c r="GR98" s="104" t="str">
        <f t="shared" si="69"/>
        <v/>
      </c>
      <c r="GS98" s="105" t="str">
        <f t="shared" si="70"/>
        <v/>
      </c>
      <c r="GT98" s="106" t="str">
        <f t="shared" si="71"/>
        <v/>
      </c>
      <c r="GU98" s="107" t="str">
        <f t="shared" si="72"/>
        <v/>
      </c>
      <c r="GV98" s="108" t="str">
        <f t="shared" si="73"/>
        <v/>
      </c>
      <c r="GW98" s="109" t="str">
        <f t="shared" si="74"/>
        <v/>
      </c>
      <c r="GY98" s="4"/>
      <c r="GZ98" s="101"/>
      <c r="HA98" s="102" t="str">
        <f t="shared" si="75"/>
        <v/>
      </c>
      <c r="HB98" s="103" t="str">
        <f t="shared" si="76"/>
        <v/>
      </c>
      <c r="HC98" s="104" t="str">
        <f t="shared" si="77"/>
        <v/>
      </c>
      <c r="HD98" s="104" t="str">
        <f t="shared" si="78"/>
        <v/>
      </c>
      <c r="HE98" s="105" t="str">
        <f t="shared" si="79"/>
        <v/>
      </c>
      <c r="HF98" s="106" t="str">
        <f t="shared" si="80"/>
        <v/>
      </c>
      <c r="HG98" s="107" t="str">
        <f t="shared" si="81"/>
        <v/>
      </c>
      <c r="HH98" s="108" t="str">
        <f t="shared" si="82"/>
        <v/>
      </c>
      <c r="HI98" s="109" t="str">
        <f t="shared" si="83"/>
        <v/>
      </c>
      <c r="HK98" s="4"/>
      <c r="HL98" s="101"/>
      <c r="HM98" s="102" t="str">
        <f t="shared" si="84"/>
        <v/>
      </c>
      <c r="HN98" s="103" t="str">
        <f t="shared" si="85"/>
        <v/>
      </c>
      <c r="HO98" s="104" t="str">
        <f t="shared" si="86"/>
        <v/>
      </c>
      <c r="HP98" s="104" t="str">
        <f t="shared" si="87"/>
        <v/>
      </c>
      <c r="HQ98" s="105" t="str">
        <f t="shared" si="88"/>
        <v/>
      </c>
      <c r="HR98" s="106" t="str">
        <f t="shared" si="89"/>
        <v/>
      </c>
      <c r="HS98" s="107" t="str">
        <f t="shared" si="90"/>
        <v/>
      </c>
      <c r="HT98" s="108" t="str">
        <f t="shared" si="91"/>
        <v/>
      </c>
      <c r="HU98" s="109" t="str">
        <f t="shared" si="92"/>
        <v/>
      </c>
      <c r="HW98" s="4"/>
      <c r="HX98" s="101"/>
      <c r="HY98" s="102" t="str">
        <f t="shared" si="93"/>
        <v/>
      </c>
      <c r="HZ98" s="103" t="str">
        <f t="shared" si="94"/>
        <v/>
      </c>
      <c r="IA98" s="104" t="str">
        <f t="shared" si="95"/>
        <v/>
      </c>
      <c r="IB98" s="104" t="str">
        <f t="shared" si="96"/>
        <v/>
      </c>
      <c r="IC98" s="105" t="str">
        <f t="shared" si="97"/>
        <v/>
      </c>
      <c r="ID98" s="106" t="str">
        <f t="shared" si="98"/>
        <v/>
      </c>
      <c r="IE98" s="107" t="str">
        <f t="shared" si="99"/>
        <v/>
      </c>
      <c r="IF98" s="108" t="str">
        <f t="shared" si="100"/>
        <v/>
      </c>
      <c r="IG98" s="109" t="str">
        <f t="shared" si="101"/>
        <v/>
      </c>
      <c r="II98" s="4"/>
      <c r="IJ98" s="101"/>
      <c r="IK98" s="102" t="str">
        <f t="shared" si="102"/>
        <v/>
      </c>
      <c r="IL98" s="103" t="str">
        <f t="shared" si="103"/>
        <v/>
      </c>
      <c r="IM98" s="104" t="str">
        <f t="shared" si="104"/>
        <v/>
      </c>
      <c r="IN98" s="104" t="str">
        <f t="shared" si="105"/>
        <v/>
      </c>
      <c r="IO98" s="105" t="str">
        <f t="shared" si="106"/>
        <v/>
      </c>
      <c r="IP98" s="106" t="str">
        <f t="shared" si="107"/>
        <v/>
      </c>
      <c r="IQ98" s="107" t="str">
        <f t="shared" si="108"/>
        <v/>
      </c>
      <c r="IR98" s="108" t="str">
        <f t="shared" si="109"/>
        <v/>
      </c>
      <c r="IS98" s="109" t="str">
        <f t="shared" si="110"/>
        <v/>
      </c>
      <c r="IU98" s="4"/>
      <c r="IV98" s="101"/>
      <c r="IW98" s="102" t="str">
        <f t="shared" si="111"/>
        <v/>
      </c>
      <c r="IX98" s="103" t="str">
        <f t="shared" si="112"/>
        <v/>
      </c>
      <c r="IY98" s="104" t="str">
        <f t="shared" si="113"/>
        <v/>
      </c>
      <c r="IZ98" s="104" t="str">
        <f t="shared" si="114"/>
        <v/>
      </c>
      <c r="JA98" s="105" t="str">
        <f t="shared" si="115"/>
        <v/>
      </c>
      <c r="JB98" s="106" t="str">
        <f t="shared" si="116"/>
        <v/>
      </c>
      <c r="JC98" s="107" t="str">
        <f t="shared" si="117"/>
        <v/>
      </c>
      <c r="JD98" s="108" t="str">
        <f t="shared" si="118"/>
        <v/>
      </c>
      <c r="JE98" s="109" t="str">
        <f t="shared" si="119"/>
        <v/>
      </c>
      <c r="JG98" s="4"/>
      <c r="JH98" s="101"/>
      <c r="JI98" s="102" t="str">
        <f t="shared" si="120"/>
        <v/>
      </c>
      <c r="JJ98" s="103" t="str">
        <f t="shared" si="121"/>
        <v/>
      </c>
      <c r="JK98" s="104" t="str">
        <f t="shared" si="122"/>
        <v/>
      </c>
      <c r="JL98" s="104" t="str">
        <f t="shared" si="123"/>
        <v/>
      </c>
      <c r="JM98" s="105" t="str">
        <f t="shared" si="124"/>
        <v/>
      </c>
      <c r="JN98" s="106" t="str">
        <f t="shared" si="125"/>
        <v/>
      </c>
      <c r="JO98" s="107" t="str">
        <f t="shared" si="126"/>
        <v/>
      </c>
      <c r="JP98" s="108" t="str">
        <f t="shared" si="127"/>
        <v/>
      </c>
      <c r="JQ98" s="109" t="str">
        <f t="shared" si="128"/>
        <v/>
      </c>
      <c r="JS98" s="4"/>
      <c r="JT98" s="101"/>
      <c r="JU98" s="102" t="str">
        <f t="shared" si="129"/>
        <v/>
      </c>
      <c r="JV98" s="103" t="str">
        <f t="shared" si="130"/>
        <v/>
      </c>
      <c r="JW98" s="104" t="str">
        <f t="shared" si="131"/>
        <v/>
      </c>
      <c r="JX98" s="104" t="str">
        <f t="shared" si="132"/>
        <v/>
      </c>
      <c r="JY98" s="105" t="str">
        <f t="shared" si="133"/>
        <v/>
      </c>
      <c r="JZ98" s="106" t="str">
        <f t="shared" si="134"/>
        <v/>
      </c>
      <c r="KA98" s="107" t="str">
        <f t="shared" si="135"/>
        <v/>
      </c>
      <c r="KB98" s="108" t="str">
        <f t="shared" si="136"/>
        <v/>
      </c>
      <c r="KC98" s="109" t="str">
        <f t="shared" si="137"/>
        <v/>
      </c>
      <c r="KE98" s="4"/>
      <c r="KF98" s="101"/>
    </row>
    <row r="99" spans="1:292" ht="13.5" customHeight="1">
      <c r="A99" s="20"/>
      <c r="E99" s="102" t="str">
        <f t="shared" si="147"/>
        <v/>
      </c>
      <c r="F99" s="103" t="str">
        <f t="shared" si="148"/>
        <v/>
      </c>
      <c r="G99" s="104" t="str">
        <f t="shared" si="149"/>
        <v/>
      </c>
      <c r="H99" s="104" t="str">
        <f t="shared" si="150"/>
        <v/>
      </c>
      <c r="I99" s="105" t="str">
        <f t="shared" si="151"/>
        <v/>
      </c>
      <c r="J99" s="106" t="str">
        <f t="shared" si="152"/>
        <v/>
      </c>
      <c r="K99" s="107" t="str">
        <f t="shared" si="153"/>
        <v/>
      </c>
      <c r="L99" s="108" t="str">
        <f t="shared" si="154"/>
        <v/>
      </c>
      <c r="M99" s="109" t="str">
        <f t="shared" si="155"/>
        <v/>
      </c>
      <c r="O99" s="4"/>
      <c r="Q99" s="102" t="str">
        <f t="shared" si="156"/>
        <v/>
      </c>
      <c r="R99" s="103" t="str">
        <f t="shared" si="157"/>
        <v/>
      </c>
      <c r="S99" s="104" t="str">
        <f t="shared" si="158"/>
        <v/>
      </c>
      <c r="T99" s="104" t="str">
        <f t="shared" si="159"/>
        <v/>
      </c>
      <c r="U99" s="105" t="str">
        <f t="shared" si="160"/>
        <v/>
      </c>
      <c r="V99" s="106" t="str">
        <f t="shared" si="161"/>
        <v/>
      </c>
      <c r="W99" s="107" t="str">
        <f t="shared" si="162"/>
        <v/>
      </c>
      <c r="X99" s="108" t="str">
        <f t="shared" si="163"/>
        <v/>
      </c>
      <c r="Y99" s="109" t="str">
        <f t="shared" si="164"/>
        <v/>
      </c>
      <c r="AA99" s="4"/>
      <c r="AC99" s="102" t="str">
        <f t="shared" si="165"/>
        <v/>
      </c>
      <c r="AD99" s="103" t="str">
        <f t="shared" si="166"/>
        <v/>
      </c>
      <c r="AE99" s="104" t="str">
        <f t="shared" si="167"/>
        <v/>
      </c>
      <c r="AF99" s="104" t="str">
        <f t="shared" si="168"/>
        <v/>
      </c>
      <c r="AG99" s="105" t="str">
        <f t="shared" si="169"/>
        <v/>
      </c>
      <c r="AH99" s="106" t="str">
        <f t="shared" si="170"/>
        <v/>
      </c>
      <c r="AI99" s="107" t="str">
        <f t="shared" si="171"/>
        <v/>
      </c>
      <c r="AJ99" s="108" t="str">
        <f t="shared" si="172"/>
        <v/>
      </c>
      <c r="AK99" s="109" t="str">
        <f t="shared" si="173"/>
        <v/>
      </c>
      <c r="AM99" s="4"/>
      <c r="AO99" s="102" t="str">
        <f t="shared" si="174"/>
        <v/>
      </c>
      <c r="AP99" s="103" t="str">
        <f t="shared" si="175"/>
        <v/>
      </c>
      <c r="AQ99" s="104" t="str">
        <f t="shared" si="176"/>
        <v/>
      </c>
      <c r="AR99" s="104" t="str">
        <f t="shared" si="177"/>
        <v/>
      </c>
      <c r="AS99" s="105" t="str">
        <f t="shared" si="178"/>
        <v/>
      </c>
      <c r="AT99" s="106" t="str">
        <f t="shared" si="179"/>
        <v/>
      </c>
      <c r="AU99" s="107" t="str">
        <f t="shared" si="180"/>
        <v/>
      </c>
      <c r="AV99" s="108" t="str">
        <f t="shared" si="181"/>
        <v/>
      </c>
      <c r="AW99" s="109" t="str">
        <f t="shared" si="182"/>
        <v/>
      </c>
      <c r="AY99" s="4"/>
      <c r="BA99" s="102" t="str">
        <f t="shared" si="183"/>
        <v/>
      </c>
      <c r="BB99" s="103" t="str">
        <f t="shared" si="184"/>
        <v/>
      </c>
      <c r="BC99" s="104" t="str">
        <f t="shared" si="185"/>
        <v/>
      </c>
      <c r="BD99" s="104" t="str">
        <f t="shared" si="186"/>
        <v/>
      </c>
      <c r="BE99" s="105" t="str">
        <f t="shared" si="187"/>
        <v/>
      </c>
      <c r="BF99" s="106" t="str">
        <f t="shared" si="188"/>
        <v/>
      </c>
      <c r="BG99" s="107" t="str">
        <f t="shared" si="189"/>
        <v/>
      </c>
      <c r="BH99" s="108" t="str">
        <f t="shared" si="190"/>
        <v/>
      </c>
      <c r="BI99" s="109" t="str">
        <f t="shared" si="191"/>
        <v/>
      </c>
      <c r="BK99" s="4"/>
      <c r="BM99" s="102" t="str">
        <f t="shared" si="192"/>
        <v/>
      </c>
      <c r="BN99" s="103" t="str">
        <f t="shared" si="193"/>
        <v/>
      </c>
      <c r="BO99" s="104" t="str">
        <f t="shared" si="194"/>
        <v/>
      </c>
      <c r="BP99" s="104" t="str">
        <f t="shared" si="195"/>
        <v/>
      </c>
      <c r="BQ99" s="105" t="str">
        <f t="shared" si="196"/>
        <v/>
      </c>
      <c r="BR99" s="106" t="str">
        <f t="shared" si="197"/>
        <v/>
      </c>
      <c r="BS99" s="107" t="str">
        <f t="shared" si="198"/>
        <v/>
      </c>
      <c r="BT99" s="108" t="str">
        <f t="shared" si="199"/>
        <v/>
      </c>
      <c r="BU99" s="109" t="str">
        <f t="shared" si="200"/>
        <v/>
      </c>
      <c r="BW99" s="4"/>
      <c r="BY99" s="102" t="str">
        <f t="shared" si="201"/>
        <v/>
      </c>
      <c r="BZ99" s="103" t="str">
        <f t="shared" si="202"/>
        <v/>
      </c>
      <c r="CA99" s="104" t="str">
        <f t="shared" si="203"/>
        <v/>
      </c>
      <c r="CB99" s="104" t="str">
        <f t="shared" si="204"/>
        <v/>
      </c>
      <c r="CC99" s="105" t="str">
        <f t="shared" si="205"/>
        <v/>
      </c>
      <c r="CD99" s="106" t="str">
        <f t="shared" si="206"/>
        <v/>
      </c>
      <c r="CE99" s="107" t="str">
        <f t="shared" si="207"/>
        <v/>
      </c>
      <c r="CF99" s="108" t="str">
        <f t="shared" si="208"/>
        <v/>
      </c>
      <c r="CG99" s="109" t="str">
        <f t="shared" si="209"/>
        <v/>
      </c>
      <c r="CI99" s="4"/>
      <c r="CK99" s="102" t="str">
        <f t="shared" si="210"/>
        <v/>
      </c>
      <c r="CL99" s="103" t="str">
        <f t="shared" si="211"/>
        <v/>
      </c>
      <c r="CM99" s="104" t="str">
        <f t="shared" si="212"/>
        <v/>
      </c>
      <c r="CN99" s="104" t="str">
        <f t="shared" si="213"/>
        <v/>
      </c>
      <c r="CO99" s="105" t="str">
        <f t="shared" si="214"/>
        <v/>
      </c>
      <c r="CP99" s="106" t="str">
        <f t="shared" si="215"/>
        <v/>
      </c>
      <c r="CQ99" s="107" t="str">
        <f t="shared" si="216"/>
        <v/>
      </c>
      <c r="CR99" s="108" t="str">
        <f t="shared" si="217"/>
        <v/>
      </c>
      <c r="CS99" s="109" t="str">
        <f t="shared" si="218"/>
        <v/>
      </c>
      <c r="CU99" s="4"/>
      <c r="CW99" s="102" t="str">
        <f t="shared" si="219"/>
        <v/>
      </c>
      <c r="CX99" s="103" t="str">
        <f t="shared" si="220"/>
        <v/>
      </c>
      <c r="CY99" s="104" t="str">
        <f t="shared" si="221"/>
        <v/>
      </c>
      <c r="CZ99" s="104" t="str">
        <f t="shared" si="222"/>
        <v/>
      </c>
      <c r="DA99" s="105" t="str">
        <f t="shared" si="223"/>
        <v/>
      </c>
      <c r="DB99" s="106" t="str">
        <f t="shared" si="224"/>
        <v/>
      </c>
      <c r="DC99" s="107" t="str">
        <f t="shared" si="225"/>
        <v/>
      </c>
      <c r="DD99" s="108" t="str">
        <f t="shared" si="226"/>
        <v/>
      </c>
      <c r="DE99" s="109" t="str">
        <f t="shared" si="227"/>
        <v/>
      </c>
      <c r="DG99" s="4"/>
      <c r="DI99" s="102" t="str">
        <f t="shared" si="4"/>
        <v/>
      </c>
      <c r="DJ99" s="103" t="str">
        <f t="shared" si="5"/>
        <v/>
      </c>
      <c r="DK99" s="104" t="str">
        <f t="shared" si="6"/>
        <v/>
      </c>
      <c r="DL99" s="104" t="str">
        <f t="shared" si="7"/>
        <v/>
      </c>
      <c r="DM99" s="105" t="str">
        <f t="shared" si="8"/>
        <v/>
      </c>
      <c r="DN99" s="106" t="str">
        <f t="shared" si="9"/>
        <v/>
      </c>
      <c r="DO99" s="107" t="str">
        <f t="shared" si="10"/>
        <v/>
      </c>
      <c r="DP99" s="108" t="str">
        <f t="shared" si="11"/>
        <v/>
      </c>
      <c r="DQ99" s="109" t="str">
        <f t="shared" si="12"/>
        <v/>
      </c>
      <c r="DS99" s="4"/>
      <c r="DU99" s="102" t="str">
        <f t="shared" si="13"/>
        <v/>
      </c>
      <c r="DV99" s="103" t="str">
        <f t="shared" si="14"/>
        <v/>
      </c>
      <c r="DW99" s="104" t="str">
        <f t="shared" si="15"/>
        <v/>
      </c>
      <c r="DX99" s="104" t="str">
        <f t="shared" si="16"/>
        <v/>
      </c>
      <c r="DY99" s="105" t="str">
        <f t="shared" si="17"/>
        <v/>
      </c>
      <c r="DZ99" s="106" t="str">
        <f t="shared" si="18"/>
        <v/>
      </c>
      <c r="EA99" s="107" t="str">
        <f t="shared" si="19"/>
        <v/>
      </c>
      <c r="EB99" s="108" t="str">
        <f t="shared" si="20"/>
        <v/>
      </c>
      <c r="EC99" s="109" t="str">
        <f t="shared" si="21"/>
        <v/>
      </c>
      <c r="EE99" s="4"/>
      <c r="EG99" s="102" t="str">
        <f t="shared" si="22"/>
        <v/>
      </c>
      <c r="EH99" s="103" t="str">
        <f t="shared" si="23"/>
        <v/>
      </c>
      <c r="EI99" s="104" t="str">
        <f t="shared" si="24"/>
        <v/>
      </c>
      <c r="EJ99" s="104" t="str">
        <f t="shared" si="25"/>
        <v/>
      </c>
      <c r="EK99" s="105" t="str">
        <f t="shared" si="26"/>
        <v/>
      </c>
      <c r="EL99" s="106" t="str">
        <f t="shared" si="27"/>
        <v/>
      </c>
      <c r="EM99" s="107" t="str">
        <f t="shared" si="28"/>
        <v/>
      </c>
      <c r="EN99" s="108" t="str">
        <f t="shared" si="29"/>
        <v/>
      </c>
      <c r="EO99" s="109" t="str">
        <f t="shared" si="30"/>
        <v/>
      </c>
      <c r="EQ99" s="4"/>
      <c r="ES99" s="102" t="str">
        <f t="shared" si="31"/>
        <v/>
      </c>
      <c r="ET99" s="103" t="str">
        <f t="shared" si="32"/>
        <v/>
      </c>
      <c r="EU99" s="104" t="str">
        <f t="shared" si="33"/>
        <v/>
      </c>
      <c r="EV99" s="104" t="str">
        <f t="shared" si="34"/>
        <v/>
      </c>
      <c r="EW99" s="105" t="str">
        <f t="shared" si="35"/>
        <v/>
      </c>
      <c r="EX99" s="106" t="str">
        <f t="shared" si="36"/>
        <v/>
      </c>
      <c r="EY99" s="107" t="str">
        <f t="shared" si="37"/>
        <v/>
      </c>
      <c r="EZ99" s="108" t="str">
        <f t="shared" si="38"/>
        <v/>
      </c>
      <c r="FA99" s="109" t="str">
        <f t="shared" si="39"/>
        <v/>
      </c>
      <c r="FC99" s="4"/>
      <c r="FE99" s="102" t="str">
        <f t="shared" si="40"/>
        <v/>
      </c>
      <c r="FF99" s="103" t="str">
        <f t="shared" si="41"/>
        <v/>
      </c>
      <c r="FG99" s="104" t="str">
        <f t="shared" si="42"/>
        <v/>
      </c>
      <c r="FH99" s="104" t="str">
        <f t="shared" si="43"/>
        <v/>
      </c>
      <c r="FI99" s="105" t="str">
        <f t="shared" si="44"/>
        <v/>
      </c>
      <c r="FJ99" s="106" t="str">
        <f t="shared" si="45"/>
        <v/>
      </c>
      <c r="FK99" s="107" t="str">
        <f t="shared" si="46"/>
        <v/>
      </c>
      <c r="FL99" s="108" t="str">
        <f t="shared" si="47"/>
        <v/>
      </c>
      <c r="FM99" s="109" t="str">
        <f t="shared" si="48"/>
        <v/>
      </c>
      <c r="FO99" s="4"/>
      <c r="FQ99" s="102" t="str">
        <f>IF(FU99="","",#REF!)</f>
        <v/>
      </c>
      <c r="FR99" s="103" t="str">
        <f t="shared" si="49"/>
        <v/>
      </c>
      <c r="FS99" s="104" t="str">
        <f t="shared" si="50"/>
        <v/>
      </c>
      <c r="FT99" s="104" t="str">
        <f t="shared" si="51"/>
        <v/>
      </c>
      <c r="FU99" s="105" t="str">
        <f t="shared" si="52"/>
        <v/>
      </c>
      <c r="FV99" s="106" t="str">
        <f t="shared" si="53"/>
        <v/>
      </c>
      <c r="FW99" s="107" t="str">
        <f t="shared" si="54"/>
        <v/>
      </c>
      <c r="FX99" s="108" t="str">
        <f t="shared" si="55"/>
        <v/>
      </c>
      <c r="FY99" s="109" t="str">
        <f t="shared" si="56"/>
        <v/>
      </c>
      <c r="GA99" s="4"/>
      <c r="GC99" s="102" t="str">
        <f t="shared" si="57"/>
        <v/>
      </c>
      <c r="GD99" s="103" t="str">
        <f t="shared" si="58"/>
        <v/>
      </c>
      <c r="GE99" s="104" t="str">
        <f t="shared" si="59"/>
        <v/>
      </c>
      <c r="GF99" s="104" t="str">
        <f t="shared" si="60"/>
        <v/>
      </c>
      <c r="GG99" s="105" t="str">
        <f t="shared" si="61"/>
        <v/>
      </c>
      <c r="GH99" s="106" t="str">
        <f t="shared" si="62"/>
        <v/>
      </c>
      <c r="GI99" s="107" t="str">
        <f t="shared" si="63"/>
        <v/>
      </c>
      <c r="GJ99" s="108" t="str">
        <f t="shared" si="64"/>
        <v/>
      </c>
      <c r="GK99" s="109" t="str">
        <f t="shared" si="65"/>
        <v/>
      </c>
      <c r="GM99" s="4"/>
      <c r="GO99" s="102" t="str">
        <f t="shared" si="66"/>
        <v/>
      </c>
      <c r="GP99" s="103" t="str">
        <f t="shared" si="67"/>
        <v/>
      </c>
      <c r="GQ99" s="104" t="str">
        <f t="shared" si="68"/>
        <v/>
      </c>
      <c r="GR99" s="104" t="str">
        <f t="shared" si="69"/>
        <v/>
      </c>
      <c r="GS99" s="105" t="str">
        <f t="shared" si="70"/>
        <v/>
      </c>
      <c r="GT99" s="106" t="str">
        <f t="shared" si="71"/>
        <v/>
      </c>
      <c r="GU99" s="107" t="str">
        <f t="shared" si="72"/>
        <v/>
      </c>
      <c r="GV99" s="108" t="str">
        <f t="shared" si="73"/>
        <v/>
      </c>
      <c r="GW99" s="109" t="str">
        <f t="shared" si="74"/>
        <v/>
      </c>
      <c r="GY99" s="4"/>
      <c r="HA99" s="102" t="str">
        <f t="shared" si="75"/>
        <v/>
      </c>
      <c r="HB99" s="103" t="str">
        <f t="shared" si="76"/>
        <v/>
      </c>
      <c r="HC99" s="104" t="str">
        <f t="shared" si="77"/>
        <v/>
      </c>
      <c r="HD99" s="104" t="str">
        <f t="shared" si="78"/>
        <v/>
      </c>
      <c r="HE99" s="105" t="str">
        <f t="shared" si="79"/>
        <v/>
      </c>
      <c r="HF99" s="106" t="str">
        <f t="shared" si="80"/>
        <v/>
      </c>
      <c r="HG99" s="107" t="str">
        <f t="shared" si="81"/>
        <v/>
      </c>
      <c r="HH99" s="108" t="str">
        <f t="shared" si="82"/>
        <v/>
      </c>
      <c r="HI99" s="109" t="str">
        <f t="shared" si="83"/>
        <v/>
      </c>
      <c r="HK99" s="4"/>
      <c r="HM99" s="102" t="str">
        <f t="shared" si="84"/>
        <v/>
      </c>
      <c r="HN99" s="103" t="str">
        <f t="shared" si="85"/>
        <v/>
      </c>
      <c r="HO99" s="104" t="str">
        <f t="shared" si="86"/>
        <v/>
      </c>
      <c r="HP99" s="104" t="str">
        <f t="shared" si="87"/>
        <v/>
      </c>
      <c r="HQ99" s="105" t="str">
        <f t="shared" si="88"/>
        <v/>
      </c>
      <c r="HR99" s="106" t="str">
        <f t="shared" si="89"/>
        <v/>
      </c>
      <c r="HS99" s="107" t="str">
        <f t="shared" si="90"/>
        <v/>
      </c>
      <c r="HT99" s="108" t="str">
        <f t="shared" si="91"/>
        <v/>
      </c>
      <c r="HU99" s="109" t="str">
        <f t="shared" si="92"/>
        <v/>
      </c>
      <c r="HW99" s="4"/>
      <c r="HY99" s="102" t="str">
        <f t="shared" si="93"/>
        <v/>
      </c>
      <c r="HZ99" s="103" t="str">
        <f t="shared" si="94"/>
        <v/>
      </c>
      <c r="IA99" s="104" t="str">
        <f t="shared" si="95"/>
        <v/>
      </c>
      <c r="IB99" s="104" t="str">
        <f t="shared" si="96"/>
        <v/>
      </c>
      <c r="IC99" s="105" t="str">
        <f t="shared" si="97"/>
        <v/>
      </c>
      <c r="ID99" s="106" t="str">
        <f t="shared" si="98"/>
        <v/>
      </c>
      <c r="IE99" s="107" t="str">
        <f t="shared" si="99"/>
        <v/>
      </c>
      <c r="IF99" s="108" t="str">
        <f t="shared" si="100"/>
        <v/>
      </c>
      <c r="IG99" s="109" t="str">
        <f t="shared" si="101"/>
        <v/>
      </c>
      <c r="II99" s="4"/>
      <c r="IK99" s="102" t="str">
        <f t="shared" si="102"/>
        <v/>
      </c>
      <c r="IL99" s="103" t="str">
        <f t="shared" si="103"/>
        <v/>
      </c>
      <c r="IM99" s="104" t="str">
        <f t="shared" si="104"/>
        <v/>
      </c>
      <c r="IN99" s="104" t="str">
        <f t="shared" si="105"/>
        <v/>
      </c>
      <c r="IO99" s="105" t="str">
        <f t="shared" si="106"/>
        <v/>
      </c>
      <c r="IP99" s="106" t="str">
        <f t="shared" si="107"/>
        <v/>
      </c>
      <c r="IQ99" s="107" t="str">
        <f t="shared" si="108"/>
        <v/>
      </c>
      <c r="IR99" s="108" t="str">
        <f t="shared" si="109"/>
        <v/>
      </c>
      <c r="IS99" s="109" t="str">
        <f t="shared" si="110"/>
        <v/>
      </c>
      <c r="IU99" s="4"/>
      <c r="IW99" s="102" t="str">
        <f t="shared" si="111"/>
        <v/>
      </c>
      <c r="IX99" s="103" t="str">
        <f t="shared" si="112"/>
        <v/>
      </c>
      <c r="IY99" s="104" t="str">
        <f t="shared" si="113"/>
        <v/>
      </c>
      <c r="IZ99" s="104" t="str">
        <f t="shared" si="114"/>
        <v/>
      </c>
      <c r="JA99" s="105" t="str">
        <f t="shared" si="115"/>
        <v/>
      </c>
      <c r="JB99" s="106" t="str">
        <f t="shared" si="116"/>
        <v/>
      </c>
      <c r="JC99" s="107" t="str">
        <f t="shared" si="117"/>
        <v/>
      </c>
      <c r="JD99" s="108" t="str">
        <f t="shared" si="118"/>
        <v/>
      </c>
      <c r="JE99" s="109" t="str">
        <f t="shared" si="119"/>
        <v/>
      </c>
      <c r="JG99" s="4"/>
      <c r="JI99" s="102" t="str">
        <f t="shared" si="120"/>
        <v/>
      </c>
      <c r="JJ99" s="103" t="str">
        <f t="shared" si="121"/>
        <v/>
      </c>
      <c r="JK99" s="104" t="str">
        <f t="shared" si="122"/>
        <v/>
      </c>
      <c r="JL99" s="104" t="str">
        <f t="shared" si="123"/>
        <v/>
      </c>
      <c r="JM99" s="105" t="str">
        <f t="shared" si="124"/>
        <v/>
      </c>
      <c r="JN99" s="106" t="str">
        <f t="shared" si="125"/>
        <v/>
      </c>
      <c r="JO99" s="107" t="str">
        <f t="shared" si="126"/>
        <v/>
      </c>
      <c r="JP99" s="108" t="str">
        <f t="shared" si="127"/>
        <v/>
      </c>
      <c r="JQ99" s="109" t="str">
        <f t="shared" si="128"/>
        <v/>
      </c>
      <c r="JS99" s="4"/>
      <c r="JU99" s="102" t="str">
        <f t="shared" si="129"/>
        <v/>
      </c>
      <c r="JV99" s="103" t="str">
        <f t="shared" si="130"/>
        <v/>
      </c>
      <c r="JW99" s="104" t="str">
        <f t="shared" si="131"/>
        <v/>
      </c>
      <c r="JX99" s="104" t="str">
        <f t="shared" si="132"/>
        <v/>
      </c>
      <c r="JY99" s="105" t="str">
        <f t="shared" si="133"/>
        <v/>
      </c>
      <c r="JZ99" s="106" t="str">
        <f t="shared" si="134"/>
        <v/>
      </c>
      <c r="KA99" s="107" t="str">
        <f t="shared" si="135"/>
        <v/>
      </c>
      <c r="KB99" s="108" t="str">
        <f t="shared" si="136"/>
        <v/>
      </c>
      <c r="KC99" s="109" t="str">
        <f t="shared" si="137"/>
        <v/>
      </c>
      <c r="KE99" s="4"/>
    </row>
    <row r="100" spans="1:292" ht="13.5" customHeight="1">
      <c r="A100" s="20"/>
      <c r="E100" s="102" t="str">
        <f t="shared" si="147"/>
        <v/>
      </c>
      <c r="F100" s="103" t="str">
        <f t="shared" si="148"/>
        <v/>
      </c>
      <c r="G100" s="104" t="str">
        <f t="shared" si="149"/>
        <v/>
      </c>
      <c r="H100" s="104" t="str">
        <f t="shared" si="150"/>
        <v/>
      </c>
      <c r="I100" s="105" t="str">
        <f t="shared" si="151"/>
        <v/>
      </c>
      <c r="J100" s="106" t="str">
        <f t="shared" si="152"/>
        <v/>
      </c>
      <c r="K100" s="107" t="str">
        <f t="shared" si="153"/>
        <v/>
      </c>
      <c r="L100" s="108" t="str">
        <f t="shared" si="154"/>
        <v/>
      </c>
      <c r="M100" s="109" t="str">
        <f t="shared" si="155"/>
        <v/>
      </c>
      <c r="O100" s="4"/>
      <c r="Q100" s="102" t="str">
        <f t="shared" si="156"/>
        <v/>
      </c>
      <c r="R100" s="103" t="str">
        <f t="shared" si="157"/>
        <v/>
      </c>
      <c r="S100" s="104" t="str">
        <f t="shared" si="158"/>
        <v/>
      </c>
      <c r="T100" s="104" t="str">
        <f t="shared" si="159"/>
        <v/>
      </c>
      <c r="U100" s="105" t="str">
        <f t="shared" si="160"/>
        <v/>
      </c>
      <c r="V100" s="106" t="str">
        <f t="shared" si="161"/>
        <v/>
      </c>
      <c r="W100" s="107" t="str">
        <f t="shared" si="162"/>
        <v/>
      </c>
      <c r="X100" s="108" t="str">
        <f t="shared" si="163"/>
        <v/>
      </c>
      <c r="Y100" s="109" t="str">
        <f t="shared" si="164"/>
        <v/>
      </c>
      <c r="AA100" s="4"/>
      <c r="AC100" s="102" t="str">
        <f t="shared" si="165"/>
        <v/>
      </c>
      <c r="AD100" s="103" t="str">
        <f t="shared" si="166"/>
        <v/>
      </c>
      <c r="AE100" s="104" t="str">
        <f t="shared" si="167"/>
        <v/>
      </c>
      <c r="AF100" s="104" t="str">
        <f t="shared" si="168"/>
        <v/>
      </c>
      <c r="AG100" s="105" t="str">
        <f t="shared" si="169"/>
        <v/>
      </c>
      <c r="AH100" s="106" t="str">
        <f t="shared" si="170"/>
        <v/>
      </c>
      <c r="AI100" s="107" t="str">
        <f t="shared" si="171"/>
        <v/>
      </c>
      <c r="AJ100" s="108" t="str">
        <f t="shared" si="172"/>
        <v/>
      </c>
      <c r="AK100" s="109" t="str">
        <f t="shared" si="173"/>
        <v/>
      </c>
      <c r="AM100" s="4"/>
      <c r="AO100" s="102" t="str">
        <f t="shared" si="174"/>
        <v/>
      </c>
      <c r="AP100" s="103" t="str">
        <f t="shared" si="175"/>
        <v/>
      </c>
      <c r="AQ100" s="104" t="str">
        <f t="shared" si="176"/>
        <v/>
      </c>
      <c r="AR100" s="104" t="str">
        <f t="shared" si="177"/>
        <v/>
      </c>
      <c r="AS100" s="105" t="str">
        <f t="shared" si="178"/>
        <v/>
      </c>
      <c r="AT100" s="106" t="str">
        <f t="shared" si="179"/>
        <v/>
      </c>
      <c r="AU100" s="107" t="str">
        <f t="shared" si="180"/>
        <v/>
      </c>
      <c r="AV100" s="108" t="str">
        <f t="shared" si="181"/>
        <v/>
      </c>
      <c r="AW100" s="109" t="str">
        <f t="shared" si="182"/>
        <v/>
      </c>
      <c r="AY100" s="4"/>
      <c r="BA100" s="102" t="str">
        <f t="shared" si="183"/>
        <v/>
      </c>
      <c r="BB100" s="103" t="str">
        <f t="shared" si="184"/>
        <v/>
      </c>
      <c r="BC100" s="104" t="str">
        <f t="shared" si="185"/>
        <v/>
      </c>
      <c r="BD100" s="104" t="str">
        <f t="shared" si="186"/>
        <v/>
      </c>
      <c r="BE100" s="105" t="str">
        <f t="shared" si="187"/>
        <v/>
      </c>
      <c r="BF100" s="106" t="str">
        <f t="shared" si="188"/>
        <v/>
      </c>
      <c r="BG100" s="107" t="str">
        <f t="shared" si="189"/>
        <v/>
      </c>
      <c r="BH100" s="108" t="str">
        <f t="shared" si="190"/>
        <v/>
      </c>
      <c r="BI100" s="109" t="str">
        <f t="shared" si="191"/>
        <v/>
      </c>
      <c r="BK100" s="4"/>
      <c r="BM100" s="102" t="str">
        <f t="shared" si="192"/>
        <v/>
      </c>
      <c r="BN100" s="103" t="str">
        <f t="shared" si="193"/>
        <v/>
      </c>
      <c r="BO100" s="104" t="str">
        <f t="shared" si="194"/>
        <v/>
      </c>
      <c r="BP100" s="104" t="str">
        <f t="shared" si="195"/>
        <v/>
      </c>
      <c r="BQ100" s="105" t="str">
        <f t="shared" si="196"/>
        <v/>
      </c>
      <c r="BR100" s="106" t="str">
        <f t="shared" si="197"/>
        <v/>
      </c>
      <c r="BS100" s="107" t="str">
        <f t="shared" si="198"/>
        <v/>
      </c>
      <c r="BT100" s="108" t="str">
        <f t="shared" si="199"/>
        <v/>
      </c>
      <c r="BU100" s="109" t="str">
        <f t="shared" si="200"/>
        <v/>
      </c>
      <c r="BW100" s="4"/>
      <c r="BY100" s="102" t="str">
        <f t="shared" si="201"/>
        <v/>
      </c>
      <c r="BZ100" s="103" t="str">
        <f t="shared" si="202"/>
        <v/>
      </c>
      <c r="CA100" s="104" t="str">
        <f t="shared" si="203"/>
        <v/>
      </c>
      <c r="CB100" s="104" t="str">
        <f t="shared" si="204"/>
        <v/>
      </c>
      <c r="CC100" s="105" t="str">
        <f t="shared" si="205"/>
        <v/>
      </c>
      <c r="CD100" s="106" t="str">
        <f t="shared" si="206"/>
        <v/>
      </c>
      <c r="CE100" s="107" t="str">
        <f t="shared" si="207"/>
        <v/>
      </c>
      <c r="CF100" s="108" t="str">
        <f t="shared" si="208"/>
        <v/>
      </c>
      <c r="CG100" s="109" t="str">
        <f t="shared" si="209"/>
        <v/>
      </c>
      <c r="CI100" s="4"/>
      <c r="CK100" s="102" t="str">
        <f t="shared" si="210"/>
        <v/>
      </c>
      <c r="CL100" s="103" t="str">
        <f t="shared" si="211"/>
        <v/>
      </c>
      <c r="CM100" s="104" t="str">
        <f t="shared" si="212"/>
        <v/>
      </c>
      <c r="CN100" s="104" t="str">
        <f t="shared" si="213"/>
        <v/>
      </c>
      <c r="CO100" s="105" t="str">
        <f t="shared" si="214"/>
        <v/>
      </c>
      <c r="CP100" s="106" t="str">
        <f t="shared" si="215"/>
        <v/>
      </c>
      <c r="CQ100" s="107" t="str">
        <f t="shared" si="216"/>
        <v/>
      </c>
      <c r="CR100" s="108" t="str">
        <f t="shared" si="217"/>
        <v/>
      </c>
      <c r="CS100" s="109" t="str">
        <f t="shared" si="218"/>
        <v/>
      </c>
      <c r="CU100" s="4"/>
      <c r="CW100" s="102" t="str">
        <f t="shared" si="219"/>
        <v/>
      </c>
      <c r="CX100" s="103" t="str">
        <f t="shared" si="220"/>
        <v/>
      </c>
      <c r="CY100" s="104" t="str">
        <f t="shared" si="221"/>
        <v/>
      </c>
      <c r="CZ100" s="104" t="str">
        <f t="shared" si="222"/>
        <v/>
      </c>
      <c r="DA100" s="105" t="str">
        <f t="shared" si="223"/>
        <v/>
      </c>
      <c r="DB100" s="106" t="str">
        <f t="shared" si="224"/>
        <v/>
      </c>
      <c r="DC100" s="107" t="str">
        <f t="shared" si="225"/>
        <v/>
      </c>
      <c r="DD100" s="108" t="str">
        <f t="shared" si="226"/>
        <v/>
      </c>
      <c r="DE100" s="109" t="str">
        <f t="shared" si="227"/>
        <v/>
      </c>
      <c r="DG100" s="4"/>
      <c r="DI100" s="102" t="str">
        <f t="shared" si="4"/>
        <v/>
      </c>
      <c r="DJ100" s="103" t="str">
        <f t="shared" si="5"/>
        <v/>
      </c>
      <c r="DK100" s="104" t="str">
        <f t="shared" si="6"/>
        <v/>
      </c>
      <c r="DL100" s="104" t="str">
        <f t="shared" si="7"/>
        <v/>
      </c>
      <c r="DM100" s="105" t="str">
        <f t="shared" si="8"/>
        <v/>
      </c>
      <c r="DN100" s="106" t="str">
        <f t="shared" si="9"/>
        <v/>
      </c>
      <c r="DO100" s="107" t="str">
        <f t="shared" si="10"/>
        <v/>
      </c>
      <c r="DP100" s="108" t="str">
        <f t="shared" si="11"/>
        <v/>
      </c>
      <c r="DQ100" s="109" t="str">
        <f t="shared" si="12"/>
        <v/>
      </c>
      <c r="DS100" s="4"/>
      <c r="DU100" s="102" t="str">
        <f t="shared" si="13"/>
        <v/>
      </c>
      <c r="DV100" s="103" t="str">
        <f t="shared" si="14"/>
        <v/>
      </c>
      <c r="DW100" s="104" t="str">
        <f t="shared" si="15"/>
        <v/>
      </c>
      <c r="DX100" s="104" t="str">
        <f t="shared" si="16"/>
        <v/>
      </c>
      <c r="DY100" s="105" t="str">
        <f t="shared" si="17"/>
        <v/>
      </c>
      <c r="DZ100" s="106" t="str">
        <f t="shared" si="18"/>
        <v/>
      </c>
      <c r="EA100" s="107" t="str">
        <f t="shared" si="19"/>
        <v/>
      </c>
      <c r="EB100" s="108" t="str">
        <f t="shared" si="20"/>
        <v/>
      </c>
      <c r="EC100" s="109" t="str">
        <f t="shared" si="21"/>
        <v/>
      </c>
      <c r="EE100" s="4"/>
      <c r="EG100" s="102" t="str">
        <f t="shared" si="22"/>
        <v/>
      </c>
      <c r="EH100" s="103" t="str">
        <f t="shared" si="23"/>
        <v/>
      </c>
      <c r="EI100" s="104" t="str">
        <f t="shared" si="24"/>
        <v/>
      </c>
      <c r="EJ100" s="104" t="str">
        <f t="shared" si="25"/>
        <v/>
      </c>
      <c r="EK100" s="105" t="str">
        <f t="shared" si="26"/>
        <v/>
      </c>
      <c r="EL100" s="106" t="str">
        <f t="shared" si="27"/>
        <v/>
      </c>
      <c r="EM100" s="107" t="str">
        <f t="shared" si="28"/>
        <v/>
      </c>
      <c r="EN100" s="108" t="str">
        <f t="shared" si="29"/>
        <v/>
      </c>
      <c r="EO100" s="109" t="str">
        <f t="shared" si="30"/>
        <v/>
      </c>
      <c r="EQ100" s="4"/>
      <c r="ES100" s="102" t="str">
        <f t="shared" si="31"/>
        <v/>
      </c>
      <c r="ET100" s="103" t="str">
        <f t="shared" si="32"/>
        <v/>
      </c>
      <c r="EU100" s="104" t="str">
        <f t="shared" si="33"/>
        <v/>
      </c>
      <c r="EV100" s="104" t="str">
        <f t="shared" si="34"/>
        <v/>
      </c>
      <c r="EW100" s="105" t="str">
        <f t="shared" si="35"/>
        <v/>
      </c>
      <c r="EX100" s="106" t="str">
        <f t="shared" si="36"/>
        <v/>
      </c>
      <c r="EY100" s="107" t="str">
        <f t="shared" si="37"/>
        <v/>
      </c>
      <c r="EZ100" s="108" t="str">
        <f t="shared" si="38"/>
        <v/>
      </c>
      <c r="FA100" s="109" t="str">
        <f t="shared" si="39"/>
        <v/>
      </c>
      <c r="FC100" s="4"/>
      <c r="FE100" s="102" t="str">
        <f t="shared" si="40"/>
        <v/>
      </c>
      <c r="FF100" s="103" t="str">
        <f t="shared" si="41"/>
        <v/>
      </c>
      <c r="FG100" s="104" t="str">
        <f t="shared" si="42"/>
        <v/>
      </c>
      <c r="FH100" s="104" t="str">
        <f t="shared" si="43"/>
        <v/>
      </c>
      <c r="FI100" s="105" t="str">
        <f t="shared" si="44"/>
        <v/>
      </c>
      <c r="FJ100" s="106" t="str">
        <f t="shared" si="45"/>
        <v/>
      </c>
      <c r="FK100" s="107" t="str">
        <f t="shared" si="46"/>
        <v/>
      </c>
      <c r="FL100" s="108" t="str">
        <f t="shared" si="47"/>
        <v/>
      </c>
      <c r="FM100" s="109" t="str">
        <f t="shared" si="48"/>
        <v/>
      </c>
      <c r="FO100" s="4"/>
      <c r="FQ100" s="102" t="str">
        <f>IF(FU100="","",#REF!)</f>
        <v/>
      </c>
      <c r="FR100" s="103" t="str">
        <f t="shared" si="49"/>
        <v/>
      </c>
      <c r="FS100" s="104" t="str">
        <f t="shared" si="50"/>
        <v/>
      </c>
      <c r="FT100" s="104" t="str">
        <f t="shared" si="51"/>
        <v/>
      </c>
      <c r="FU100" s="105" t="str">
        <f t="shared" si="52"/>
        <v/>
      </c>
      <c r="FV100" s="106" t="str">
        <f t="shared" si="53"/>
        <v/>
      </c>
      <c r="FW100" s="107" t="str">
        <f t="shared" si="54"/>
        <v/>
      </c>
      <c r="FX100" s="108" t="str">
        <f t="shared" si="55"/>
        <v/>
      </c>
      <c r="FY100" s="109" t="str">
        <f t="shared" si="56"/>
        <v/>
      </c>
      <c r="GA100" s="4"/>
      <c r="GC100" s="102" t="str">
        <f t="shared" si="57"/>
        <v/>
      </c>
      <c r="GD100" s="103" t="str">
        <f t="shared" si="58"/>
        <v/>
      </c>
      <c r="GE100" s="104" t="str">
        <f t="shared" si="59"/>
        <v/>
      </c>
      <c r="GF100" s="104" t="str">
        <f t="shared" si="60"/>
        <v/>
      </c>
      <c r="GG100" s="105" t="str">
        <f t="shared" si="61"/>
        <v/>
      </c>
      <c r="GH100" s="106" t="str">
        <f t="shared" si="62"/>
        <v/>
      </c>
      <c r="GI100" s="107" t="str">
        <f t="shared" si="63"/>
        <v/>
      </c>
      <c r="GJ100" s="108" t="str">
        <f t="shared" si="64"/>
        <v/>
      </c>
      <c r="GK100" s="109" t="str">
        <f t="shared" si="65"/>
        <v/>
      </c>
      <c r="GM100" s="4"/>
      <c r="GO100" s="102" t="str">
        <f t="shared" si="66"/>
        <v/>
      </c>
      <c r="GP100" s="103" t="str">
        <f t="shared" si="67"/>
        <v/>
      </c>
      <c r="GQ100" s="104" t="str">
        <f t="shared" si="68"/>
        <v/>
      </c>
      <c r="GR100" s="104" t="str">
        <f t="shared" si="69"/>
        <v/>
      </c>
      <c r="GS100" s="105" t="str">
        <f t="shared" si="70"/>
        <v/>
      </c>
      <c r="GT100" s="106" t="str">
        <f t="shared" si="71"/>
        <v/>
      </c>
      <c r="GU100" s="107" t="str">
        <f t="shared" si="72"/>
        <v/>
      </c>
      <c r="GV100" s="108" t="str">
        <f t="shared" si="73"/>
        <v/>
      </c>
      <c r="GW100" s="109" t="str">
        <f t="shared" si="74"/>
        <v/>
      </c>
      <c r="GY100" s="4"/>
      <c r="HA100" s="102" t="str">
        <f t="shared" si="75"/>
        <v/>
      </c>
      <c r="HB100" s="103" t="str">
        <f t="shared" si="76"/>
        <v/>
      </c>
      <c r="HC100" s="104" t="str">
        <f t="shared" si="77"/>
        <v/>
      </c>
      <c r="HD100" s="104" t="str">
        <f t="shared" si="78"/>
        <v/>
      </c>
      <c r="HE100" s="105" t="str">
        <f t="shared" si="79"/>
        <v/>
      </c>
      <c r="HF100" s="106" t="str">
        <f t="shared" si="80"/>
        <v/>
      </c>
      <c r="HG100" s="107" t="str">
        <f t="shared" si="81"/>
        <v/>
      </c>
      <c r="HH100" s="108" t="str">
        <f t="shared" si="82"/>
        <v/>
      </c>
      <c r="HI100" s="109" t="str">
        <f t="shared" si="83"/>
        <v/>
      </c>
      <c r="HK100" s="4"/>
      <c r="HM100" s="102" t="str">
        <f t="shared" si="84"/>
        <v/>
      </c>
      <c r="HN100" s="103" t="str">
        <f t="shared" si="85"/>
        <v/>
      </c>
      <c r="HO100" s="104" t="str">
        <f t="shared" si="86"/>
        <v/>
      </c>
      <c r="HP100" s="104" t="str">
        <f t="shared" si="87"/>
        <v/>
      </c>
      <c r="HQ100" s="105" t="str">
        <f t="shared" si="88"/>
        <v/>
      </c>
      <c r="HR100" s="106" t="str">
        <f t="shared" si="89"/>
        <v/>
      </c>
      <c r="HS100" s="107" t="str">
        <f t="shared" si="90"/>
        <v/>
      </c>
      <c r="HT100" s="108" t="str">
        <f t="shared" si="91"/>
        <v/>
      </c>
      <c r="HU100" s="109" t="str">
        <f t="shared" si="92"/>
        <v/>
      </c>
      <c r="HW100" s="4"/>
      <c r="HY100" s="102" t="str">
        <f t="shared" si="93"/>
        <v/>
      </c>
      <c r="HZ100" s="103" t="str">
        <f t="shared" si="94"/>
        <v/>
      </c>
      <c r="IA100" s="104" t="str">
        <f t="shared" si="95"/>
        <v/>
      </c>
      <c r="IB100" s="104" t="str">
        <f t="shared" si="96"/>
        <v/>
      </c>
      <c r="IC100" s="105" t="str">
        <f t="shared" si="97"/>
        <v/>
      </c>
      <c r="ID100" s="106" t="str">
        <f t="shared" si="98"/>
        <v/>
      </c>
      <c r="IE100" s="107" t="str">
        <f t="shared" si="99"/>
        <v/>
      </c>
      <c r="IF100" s="108" t="str">
        <f t="shared" si="100"/>
        <v/>
      </c>
      <c r="IG100" s="109" t="str">
        <f t="shared" si="101"/>
        <v/>
      </c>
      <c r="II100" s="4"/>
      <c r="IK100" s="102" t="str">
        <f t="shared" si="102"/>
        <v/>
      </c>
      <c r="IL100" s="103" t="str">
        <f t="shared" si="103"/>
        <v/>
      </c>
      <c r="IM100" s="104" t="str">
        <f t="shared" si="104"/>
        <v/>
      </c>
      <c r="IN100" s="104" t="str">
        <f t="shared" si="105"/>
        <v/>
      </c>
      <c r="IO100" s="105" t="str">
        <f t="shared" si="106"/>
        <v/>
      </c>
      <c r="IP100" s="106" t="str">
        <f t="shared" si="107"/>
        <v/>
      </c>
      <c r="IQ100" s="107" t="str">
        <f t="shared" si="108"/>
        <v/>
      </c>
      <c r="IR100" s="108" t="str">
        <f t="shared" si="109"/>
        <v/>
      </c>
      <c r="IS100" s="109" t="str">
        <f t="shared" si="110"/>
        <v/>
      </c>
      <c r="IU100" s="4"/>
      <c r="IW100" s="102" t="str">
        <f t="shared" si="111"/>
        <v/>
      </c>
      <c r="IX100" s="103" t="str">
        <f t="shared" si="112"/>
        <v/>
      </c>
      <c r="IY100" s="104" t="str">
        <f t="shared" si="113"/>
        <v/>
      </c>
      <c r="IZ100" s="104" t="str">
        <f t="shared" si="114"/>
        <v/>
      </c>
      <c r="JA100" s="105" t="str">
        <f t="shared" si="115"/>
        <v/>
      </c>
      <c r="JB100" s="106" t="str">
        <f t="shared" si="116"/>
        <v/>
      </c>
      <c r="JC100" s="107" t="str">
        <f t="shared" si="117"/>
        <v/>
      </c>
      <c r="JD100" s="108" t="str">
        <f t="shared" si="118"/>
        <v/>
      </c>
      <c r="JE100" s="109" t="str">
        <f t="shared" si="119"/>
        <v/>
      </c>
      <c r="JG100" s="4"/>
      <c r="JI100" s="102" t="str">
        <f t="shared" si="120"/>
        <v/>
      </c>
      <c r="JJ100" s="103" t="str">
        <f t="shared" si="121"/>
        <v/>
      </c>
      <c r="JK100" s="104" t="str">
        <f t="shared" si="122"/>
        <v/>
      </c>
      <c r="JL100" s="104" t="str">
        <f t="shared" si="123"/>
        <v/>
      </c>
      <c r="JM100" s="105" t="str">
        <f t="shared" si="124"/>
        <v/>
      </c>
      <c r="JN100" s="106" t="str">
        <f t="shared" si="125"/>
        <v/>
      </c>
      <c r="JO100" s="107" t="str">
        <f t="shared" si="126"/>
        <v/>
      </c>
      <c r="JP100" s="108" t="str">
        <f t="shared" si="127"/>
        <v/>
      </c>
      <c r="JQ100" s="109" t="str">
        <f t="shared" si="128"/>
        <v/>
      </c>
      <c r="JS100" s="4"/>
      <c r="JU100" s="102" t="str">
        <f t="shared" si="129"/>
        <v/>
      </c>
      <c r="JV100" s="103" t="str">
        <f t="shared" si="130"/>
        <v/>
      </c>
      <c r="JW100" s="104" t="str">
        <f t="shared" si="131"/>
        <v/>
      </c>
      <c r="JX100" s="104" t="str">
        <f t="shared" si="132"/>
        <v/>
      </c>
      <c r="JY100" s="105" t="str">
        <f t="shared" si="133"/>
        <v/>
      </c>
      <c r="JZ100" s="106" t="str">
        <f t="shared" si="134"/>
        <v/>
      </c>
      <c r="KA100" s="107" t="str">
        <f t="shared" si="135"/>
        <v/>
      </c>
      <c r="KB100" s="108" t="str">
        <f t="shared" si="136"/>
        <v/>
      </c>
      <c r="KC100" s="109" t="str">
        <f t="shared" si="137"/>
        <v/>
      </c>
      <c r="KE100" s="4"/>
    </row>
    <row r="101" spans="1:292" ht="13.5" customHeight="1">
      <c r="A101" s="20"/>
      <c r="E101" s="102" t="str">
        <f t="shared" si="147"/>
        <v/>
      </c>
      <c r="F101" s="103" t="str">
        <f t="shared" si="148"/>
        <v/>
      </c>
      <c r="G101" s="104" t="str">
        <f t="shared" si="149"/>
        <v/>
      </c>
      <c r="H101" s="104" t="str">
        <f t="shared" si="150"/>
        <v/>
      </c>
      <c r="I101" s="105" t="str">
        <f t="shared" si="151"/>
        <v/>
      </c>
      <c r="J101" s="106" t="str">
        <f t="shared" si="152"/>
        <v/>
      </c>
      <c r="K101" s="107" t="str">
        <f t="shared" si="153"/>
        <v/>
      </c>
      <c r="L101" s="108" t="str">
        <f t="shared" si="154"/>
        <v/>
      </c>
      <c r="M101" s="109" t="str">
        <f t="shared" si="155"/>
        <v/>
      </c>
      <c r="O101" s="4"/>
      <c r="Q101" s="102" t="str">
        <f t="shared" si="156"/>
        <v/>
      </c>
      <c r="R101" s="103" t="str">
        <f t="shared" si="157"/>
        <v/>
      </c>
      <c r="S101" s="104" t="str">
        <f t="shared" si="158"/>
        <v/>
      </c>
      <c r="T101" s="104" t="str">
        <f t="shared" si="159"/>
        <v/>
      </c>
      <c r="U101" s="105" t="str">
        <f t="shared" si="160"/>
        <v/>
      </c>
      <c r="V101" s="106" t="str">
        <f t="shared" si="161"/>
        <v/>
      </c>
      <c r="W101" s="107" t="str">
        <f t="shared" si="162"/>
        <v/>
      </c>
      <c r="X101" s="108" t="str">
        <f t="shared" si="163"/>
        <v/>
      </c>
      <c r="Y101" s="109" t="str">
        <f t="shared" si="164"/>
        <v/>
      </c>
      <c r="AA101" s="4"/>
      <c r="AC101" s="102" t="str">
        <f t="shared" si="165"/>
        <v/>
      </c>
      <c r="AD101" s="103" t="str">
        <f t="shared" si="166"/>
        <v/>
      </c>
      <c r="AE101" s="104" t="str">
        <f t="shared" si="167"/>
        <v/>
      </c>
      <c r="AF101" s="104" t="str">
        <f t="shared" si="168"/>
        <v/>
      </c>
      <c r="AG101" s="105" t="str">
        <f t="shared" si="169"/>
        <v/>
      </c>
      <c r="AH101" s="106" t="str">
        <f t="shared" si="170"/>
        <v/>
      </c>
      <c r="AI101" s="107" t="str">
        <f t="shared" si="171"/>
        <v/>
      </c>
      <c r="AJ101" s="108" t="str">
        <f t="shared" si="172"/>
        <v/>
      </c>
      <c r="AK101" s="109" t="str">
        <f t="shared" si="173"/>
        <v/>
      </c>
      <c r="AM101" s="4"/>
      <c r="AO101" s="102" t="str">
        <f t="shared" si="174"/>
        <v/>
      </c>
      <c r="AP101" s="103" t="str">
        <f t="shared" si="175"/>
        <v/>
      </c>
      <c r="AQ101" s="104" t="str">
        <f t="shared" si="176"/>
        <v/>
      </c>
      <c r="AR101" s="104" t="str">
        <f t="shared" si="177"/>
        <v/>
      </c>
      <c r="AS101" s="105" t="str">
        <f t="shared" si="178"/>
        <v/>
      </c>
      <c r="AT101" s="106" t="str">
        <f t="shared" si="179"/>
        <v/>
      </c>
      <c r="AU101" s="107" t="str">
        <f t="shared" si="180"/>
        <v/>
      </c>
      <c r="AV101" s="108" t="str">
        <f t="shared" si="181"/>
        <v/>
      </c>
      <c r="AW101" s="109" t="str">
        <f t="shared" si="182"/>
        <v/>
      </c>
      <c r="AY101" s="4"/>
      <c r="BA101" s="102" t="str">
        <f t="shared" si="183"/>
        <v/>
      </c>
      <c r="BB101" s="103" t="str">
        <f t="shared" si="184"/>
        <v/>
      </c>
      <c r="BC101" s="104" t="str">
        <f t="shared" si="185"/>
        <v/>
      </c>
      <c r="BD101" s="104" t="str">
        <f t="shared" si="186"/>
        <v/>
      </c>
      <c r="BE101" s="105" t="str">
        <f t="shared" si="187"/>
        <v/>
      </c>
      <c r="BF101" s="106" t="str">
        <f t="shared" si="188"/>
        <v/>
      </c>
      <c r="BG101" s="107" t="str">
        <f t="shared" si="189"/>
        <v/>
      </c>
      <c r="BH101" s="108" t="str">
        <f t="shared" si="190"/>
        <v/>
      </c>
      <c r="BI101" s="109" t="str">
        <f t="shared" si="191"/>
        <v/>
      </c>
      <c r="BK101" s="4"/>
      <c r="BM101" s="102" t="str">
        <f t="shared" si="192"/>
        <v/>
      </c>
      <c r="BN101" s="103" t="str">
        <f t="shared" si="193"/>
        <v/>
      </c>
      <c r="BO101" s="104" t="str">
        <f t="shared" si="194"/>
        <v/>
      </c>
      <c r="BP101" s="104" t="str">
        <f t="shared" si="195"/>
        <v/>
      </c>
      <c r="BQ101" s="105" t="str">
        <f t="shared" si="196"/>
        <v/>
      </c>
      <c r="BR101" s="106" t="str">
        <f t="shared" si="197"/>
        <v/>
      </c>
      <c r="BS101" s="107" t="str">
        <f t="shared" si="198"/>
        <v/>
      </c>
      <c r="BT101" s="108" t="str">
        <f t="shared" si="199"/>
        <v/>
      </c>
      <c r="BU101" s="109" t="str">
        <f t="shared" si="200"/>
        <v/>
      </c>
      <c r="BW101" s="4"/>
      <c r="BY101" s="102" t="str">
        <f t="shared" si="201"/>
        <v/>
      </c>
      <c r="BZ101" s="103" t="str">
        <f t="shared" si="202"/>
        <v/>
      </c>
      <c r="CA101" s="104" t="str">
        <f t="shared" si="203"/>
        <v/>
      </c>
      <c r="CB101" s="104" t="str">
        <f t="shared" si="204"/>
        <v/>
      </c>
      <c r="CC101" s="105" t="str">
        <f t="shared" si="205"/>
        <v/>
      </c>
      <c r="CD101" s="106" t="str">
        <f t="shared" si="206"/>
        <v/>
      </c>
      <c r="CE101" s="107" t="str">
        <f t="shared" si="207"/>
        <v/>
      </c>
      <c r="CF101" s="108" t="str">
        <f t="shared" si="208"/>
        <v/>
      </c>
      <c r="CG101" s="109" t="str">
        <f t="shared" si="209"/>
        <v/>
      </c>
      <c r="CI101" s="4"/>
      <c r="CK101" s="102" t="str">
        <f t="shared" si="210"/>
        <v/>
      </c>
      <c r="CL101" s="103" t="str">
        <f t="shared" si="211"/>
        <v/>
      </c>
      <c r="CM101" s="104" t="str">
        <f t="shared" si="212"/>
        <v/>
      </c>
      <c r="CN101" s="104" t="str">
        <f t="shared" si="213"/>
        <v/>
      </c>
      <c r="CO101" s="105" t="str">
        <f t="shared" si="214"/>
        <v/>
      </c>
      <c r="CP101" s="106" t="str">
        <f t="shared" si="215"/>
        <v/>
      </c>
      <c r="CQ101" s="107" t="str">
        <f t="shared" si="216"/>
        <v/>
      </c>
      <c r="CR101" s="108" t="str">
        <f t="shared" si="217"/>
        <v/>
      </c>
      <c r="CS101" s="109" t="str">
        <f t="shared" si="218"/>
        <v/>
      </c>
      <c r="CU101" s="4"/>
      <c r="CW101" s="102" t="str">
        <f t="shared" si="219"/>
        <v/>
      </c>
      <c r="CX101" s="103" t="str">
        <f t="shared" si="220"/>
        <v/>
      </c>
      <c r="CY101" s="104" t="str">
        <f t="shared" si="221"/>
        <v/>
      </c>
      <c r="CZ101" s="104" t="str">
        <f t="shared" si="222"/>
        <v/>
      </c>
      <c r="DA101" s="105" t="str">
        <f t="shared" si="223"/>
        <v/>
      </c>
      <c r="DB101" s="106" t="str">
        <f t="shared" si="224"/>
        <v/>
      </c>
      <c r="DC101" s="107" t="str">
        <f t="shared" si="225"/>
        <v/>
      </c>
      <c r="DD101" s="108" t="str">
        <f t="shared" si="226"/>
        <v/>
      </c>
      <c r="DE101" s="109" t="str">
        <f t="shared" si="227"/>
        <v/>
      </c>
      <c r="DG101" s="4"/>
      <c r="DI101" s="102" t="str">
        <f t="shared" si="4"/>
        <v/>
      </c>
      <c r="DJ101" s="103" t="str">
        <f t="shared" si="5"/>
        <v/>
      </c>
      <c r="DK101" s="104" t="str">
        <f t="shared" si="6"/>
        <v/>
      </c>
      <c r="DL101" s="104" t="str">
        <f t="shared" si="7"/>
        <v/>
      </c>
      <c r="DM101" s="105" t="str">
        <f t="shared" si="8"/>
        <v/>
      </c>
      <c r="DN101" s="106" t="str">
        <f t="shared" si="9"/>
        <v/>
      </c>
      <c r="DO101" s="107" t="str">
        <f t="shared" si="10"/>
        <v/>
      </c>
      <c r="DP101" s="108" t="str">
        <f t="shared" si="11"/>
        <v/>
      </c>
      <c r="DQ101" s="109" t="str">
        <f t="shared" si="12"/>
        <v/>
      </c>
      <c r="DS101" s="4"/>
      <c r="DU101" s="102" t="str">
        <f t="shared" si="13"/>
        <v/>
      </c>
      <c r="DV101" s="103" t="str">
        <f t="shared" si="14"/>
        <v/>
      </c>
      <c r="DW101" s="104" t="str">
        <f t="shared" si="15"/>
        <v/>
      </c>
      <c r="DX101" s="104" t="str">
        <f t="shared" si="16"/>
        <v/>
      </c>
      <c r="DY101" s="105" t="str">
        <f t="shared" si="17"/>
        <v/>
      </c>
      <c r="DZ101" s="106" t="str">
        <f t="shared" si="18"/>
        <v/>
      </c>
      <c r="EA101" s="107" t="str">
        <f t="shared" si="19"/>
        <v/>
      </c>
      <c r="EB101" s="108" t="str">
        <f t="shared" si="20"/>
        <v/>
      </c>
      <c r="EC101" s="109" t="str">
        <f t="shared" si="21"/>
        <v/>
      </c>
      <c r="EE101" s="4"/>
      <c r="EG101" s="102" t="str">
        <f t="shared" si="22"/>
        <v/>
      </c>
      <c r="EH101" s="103" t="str">
        <f t="shared" si="23"/>
        <v/>
      </c>
      <c r="EI101" s="104" t="str">
        <f t="shared" si="24"/>
        <v/>
      </c>
      <c r="EJ101" s="104" t="str">
        <f t="shared" si="25"/>
        <v/>
      </c>
      <c r="EK101" s="105" t="str">
        <f t="shared" si="26"/>
        <v/>
      </c>
      <c r="EL101" s="106" t="str">
        <f t="shared" si="27"/>
        <v/>
      </c>
      <c r="EM101" s="107" t="str">
        <f t="shared" si="28"/>
        <v/>
      </c>
      <c r="EN101" s="108" t="str">
        <f t="shared" si="29"/>
        <v/>
      </c>
      <c r="EO101" s="109" t="str">
        <f t="shared" si="30"/>
        <v/>
      </c>
      <c r="EQ101" s="4"/>
      <c r="ES101" s="102" t="str">
        <f t="shared" si="31"/>
        <v/>
      </c>
      <c r="ET101" s="103" t="str">
        <f t="shared" si="32"/>
        <v/>
      </c>
      <c r="EU101" s="104" t="str">
        <f t="shared" si="33"/>
        <v/>
      </c>
      <c r="EV101" s="104" t="str">
        <f t="shared" si="34"/>
        <v/>
      </c>
      <c r="EW101" s="105" t="str">
        <f t="shared" si="35"/>
        <v/>
      </c>
      <c r="EX101" s="106" t="str">
        <f t="shared" si="36"/>
        <v/>
      </c>
      <c r="EY101" s="107" t="str">
        <f t="shared" si="37"/>
        <v/>
      </c>
      <c r="EZ101" s="108" t="str">
        <f t="shared" si="38"/>
        <v/>
      </c>
      <c r="FA101" s="109" t="str">
        <f t="shared" si="39"/>
        <v/>
      </c>
      <c r="FC101" s="4"/>
      <c r="FE101" s="102" t="str">
        <f t="shared" si="40"/>
        <v/>
      </c>
      <c r="FF101" s="103" t="str">
        <f t="shared" si="41"/>
        <v/>
      </c>
      <c r="FG101" s="104" t="str">
        <f t="shared" si="42"/>
        <v/>
      </c>
      <c r="FH101" s="104" t="str">
        <f t="shared" si="43"/>
        <v/>
      </c>
      <c r="FI101" s="105" t="str">
        <f t="shared" si="44"/>
        <v/>
      </c>
      <c r="FJ101" s="106" t="str">
        <f t="shared" si="45"/>
        <v/>
      </c>
      <c r="FK101" s="107" t="str">
        <f t="shared" si="46"/>
        <v/>
      </c>
      <c r="FL101" s="108" t="str">
        <f t="shared" si="47"/>
        <v/>
      </c>
      <c r="FM101" s="109" t="str">
        <f t="shared" si="48"/>
        <v/>
      </c>
      <c r="FO101" s="4"/>
      <c r="FQ101" s="102" t="str">
        <f>IF(FU101="","",#REF!)</f>
        <v/>
      </c>
      <c r="FR101" s="103" t="str">
        <f t="shared" si="49"/>
        <v/>
      </c>
      <c r="FS101" s="104" t="str">
        <f t="shared" si="50"/>
        <v/>
      </c>
      <c r="FT101" s="104" t="str">
        <f t="shared" si="51"/>
        <v/>
      </c>
      <c r="FU101" s="105" t="str">
        <f t="shared" si="52"/>
        <v/>
      </c>
      <c r="FV101" s="106" t="str">
        <f t="shared" si="53"/>
        <v/>
      </c>
      <c r="FW101" s="107" t="str">
        <f t="shared" si="54"/>
        <v/>
      </c>
      <c r="FX101" s="108" t="str">
        <f t="shared" si="55"/>
        <v/>
      </c>
      <c r="FY101" s="109" t="str">
        <f t="shared" si="56"/>
        <v/>
      </c>
      <c r="GA101" s="4"/>
      <c r="GC101" s="102" t="str">
        <f t="shared" si="57"/>
        <v/>
      </c>
      <c r="GD101" s="103" t="str">
        <f t="shared" si="58"/>
        <v/>
      </c>
      <c r="GE101" s="104" t="str">
        <f t="shared" si="59"/>
        <v/>
      </c>
      <c r="GF101" s="104" t="str">
        <f t="shared" si="60"/>
        <v/>
      </c>
      <c r="GG101" s="105" t="str">
        <f t="shared" si="61"/>
        <v/>
      </c>
      <c r="GH101" s="106" t="str">
        <f t="shared" si="62"/>
        <v/>
      </c>
      <c r="GI101" s="107" t="str">
        <f t="shared" si="63"/>
        <v/>
      </c>
      <c r="GJ101" s="108" t="str">
        <f t="shared" si="64"/>
        <v/>
      </c>
      <c r="GK101" s="109" t="str">
        <f t="shared" si="65"/>
        <v/>
      </c>
      <c r="GM101" s="4"/>
      <c r="GO101" s="102" t="str">
        <f t="shared" si="66"/>
        <v/>
      </c>
      <c r="GP101" s="103" t="str">
        <f t="shared" si="67"/>
        <v/>
      </c>
      <c r="GQ101" s="104" t="str">
        <f t="shared" si="68"/>
        <v/>
      </c>
      <c r="GR101" s="104" t="str">
        <f t="shared" si="69"/>
        <v/>
      </c>
      <c r="GS101" s="105" t="str">
        <f t="shared" si="70"/>
        <v/>
      </c>
      <c r="GT101" s="106" t="str">
        <f t="shared" si="71"/>
        <v/>
      </c>
      <c r="GU101" s="107" t="str">
        <f t="shared" si="72"/>
        <v/>
      </c>
      <c r="GV101" s="108" t="str">
        <f t="shared" si="73"/>
        <v/>
      </c>
      <c r="GW101" s="109" t="str">
        <f t="shared" si="74"/>
        <v/>
      </c>
      <c r="GY101" s="4"/>
      <c r="HA101" s="102" t="str">
        <f t="shared" si="75"/>
        <v/>
      </c>
      <c r="HB101" s="103" t="str">
        <f t="shared" si="76"/>
        <v/>
      </c>
      <c r="HC101" s="104" t="str">
        <f t="shared" si="77"/>
        <v/>
      </c>
      <c r="HD101" s="104" t="str">
        <f t="shared" si="78"/>
        <v/>
      </c>
      <c r="HE101" s="105" t="str">
        <f t="shared" si="79"/>
        <v/>
      </c>
      <c r="HF101" s="106" t="str">
        <f t="shared" si="80"/>
        <v/>
      </c>
      <c r="HG101" s="107" t="str">
        <f t="shared" si="81"/>
        <v/>
      </c>
      <c r="HH101" s="108" t="str">
        <f t="shared" si="82"/>
        <v/>
      </c>
      <c r="HI101" s="109" t="str">
        <f t="shared" si="83"/>
        <v/>
      </c>
      <c r="HK101" s="4"/>
      <c r="HM101" s="102" t="str">
        <f t="shared" si="84"/>
        <v/>
      </c>
      <c r="HN101" s="103" t="str">
        <f t="shared" si="85"/>
        <v/>
      </c>
      <c r="HO101" s="104" t="str">
        <f t="shared" si="86"/>
        <v/>
      </c>
      <c r="HP101" s="104" t="str">
        <f t="shared" si="87"/>
        <v/>
      </c>
      <c r="HQ101" s="105" t="str">
        <f t="shared" si="88"/>
        <v/>
      </c>
      <c r="HR101" s="106" t="str">
        <f t="shared" si="89"/>
        <v/>
      </c>
      <c r="HS101" s="107" t="str">
        <f t="shared" si="90"/>
        <v/>
      </c>
      <c r="HT101" s="108" t="str">
        <f t="shared" si="91"/>
        <v/>
      </c>
      <c r="HU101" s="109" t="str">
        <f t="shared" si="92"/>
        <v/>
      </c>
      <c r="HW101" s="4"/>
      <c r="HY101" s="102" t="str">
        <f t="shared" si="93"/>
        <v/>
      </c>
      <c r="HZ101" s="103" t="str">
        <f t="shared" si="94"/>
        <v/>
      </c>
      <c r="IA101" s="104" t="str">
        <f t="shared" si="95"/>
        <v/>
      </c>
      <c r="IB101" s="104" t="str">
        <f t="shared" si="96"/>
        <v/>
      </c>
      <c r="IC101" s="105" t="str">
        <f t="shared" si="97"/>
        <v/>
      </c>
      <c r="ID101" s="106" t="str">
        <f t="shared" si="98"/>
        <v/>
      </c>
      <c r="IE101" s="107" t="str">
        <f t="shared" si="99"/>
        <v/>
      </c>
      <c r="IF101" s="108" t="str">
        <f t="shared" si="100"/>
        <v/>
      </c>
      <c r="IG101" s="109" t="str">
        <f t="shared" si="101"/>
        <v/>
      </c>
      <c r="II101" s="4"/>
      <c r="IK101" s="102" t="str">
        <f t="shared" si="102"/>
        <v/>
      </c>
      <c r="IL101" s="103" t="str">
        <f t="shared" si="103"/>
        <v/>
      </c>
      <c r="IM101" s="104" t="str">
        <f t="shared" si="104"/>
        <v/>
      </c>
      <c r="IN101" s="104" t="str">
        <f t="shared" si="105"/>
        <v/>
      </c>
      <c r="IO101" s="105" t="str">
        <f t="shared" si="106"/>
        <v/>
      </c>
      <c r="IP101" s="106" t="str">
        <f t="shared" si="107"/>
        <v/>
      </c>
      <c r="IQ101" s="107" t="str">
        <f t="shared" si="108"/>
        <v/>
      </c>
      <c r="IR101" s="108" t="str">
        <f t="shared" si="109"/>
        <v/>
      </c>
      <c r="IS101" s="109" t="str">
        <f t="shared" si="110"/>
        <v/>
      </c>
      <c r="IU101" s="4"/>
      <c r="IW101" s="102" t="str">
        <f t="shared" si="111"/>
        <v/>
      </c>
      <c r="IX101" s="103" t="str">
        <f t="shared" si="112"/>
        <v/>
      </c>
      <c r="IY101" s="104" t="str">
        <f t="shared" si="113"/>
        <v/>
      </c>
      <c r="IZ101" s="104" t="str">
        <f t="shared" si="114"/>
        <v/>
      </c>
      <c r="JA101" s="105" t="str">
        <f t="shared" si="115"/>
        <v/>
      </c>
      <c r="JB101" s="106" t="str">
        <f t="shared" si="116"/>
        <v/>
      </c>
      <c r="JC101" s="107" t="str">
        <f t="shared" si="117"/>
        <v/>
      </c>
      <c r="JD101" s="108" t="str">
        <f t="shared" si="118"/>
        <v/>
      </c>
      <c r="JE101" s="109" t="str">
        <f t="shared" si="119"/>
        <v/>
      </c>
      <c r="JG101" s="4"/>
      <c r="JI101" s="102" t="str">
        <f t="shared" si="120"/>
        <v/>
      </c>
      <c r="JJ101" s="103" t="str">
        <f t="shared" si="121"/>
        <v/>
      </c>
      <c r="JK101" s="104" t="str">
        <f t="shared" si="122"/>
        <v/>
      </c>
      <c r="JL101" s="104" t="str">
        <f t="shared" si="123"/>
        <v/>
      </c>
      <c r="JM101" s="105" t="str">
        <f t="shared" si="124"/>
        <v/>
      </c>
      <c r="JN101" s="106" t="str">
        <f t="shared" si="125"/>
        <v/>
      </c>
      <c r="JO101" s="107" t="str">
        <f t="shared" si="126"/>
        <v/>
      </c>
      <c r="JP101" s="108" t="str">
        <f t="shared" si="127"/>
        <v/>
      </c>
      <c r="JQ101" s="109" t="str">
        <f t="shared" si="128"/>
        <v/>
      </c>
      <c r="JS101" s="4"/>
      <c r="JU101" s="102" t="str">
        <f t="shared" si="129"/>
        <v/>
      </c>
      <c r="JV101" s="103" t="str">
        <f t="shared" si="130"/>
        <v/>
      </c>
      <c r="JW101" s="104" t="str">
        <f t="shared" si="131"/>
        <v/>
      </c>
      <c r="JX101" s="104" t="str">
        <f t="shared" si="132"/>
        <v/>
      </c>
      <c r="JY101" s="105" t="str">
        <f t="shared" si="133"/>
        <v/>
      </c>
      <c r="JZ101" s="106" t="str">
        <f t="shared" si="134"/>
        <v/>
      </c>
      <c r="KA101" s="107" t="str">
        <f t="shared" si="135"/>
        <v/>
      </c>
      <c r="KB101" s="108" t="str">
        <f t="shared" si="136"/>
        <v/>
      </c>
      <c r="KC101" s="109" t="str">
        <f t="shared" si="137"/>
        <v/>
      </c>
      <c r="KE101" s="4"/>
    </row>
    <row r="102" spans="1:292" ht="13.5" customHeight="1">
      <c r="A102" s="20"/>
      <c r="E102" s="102" t="str">
        <f t="shared" ref="E102:E125" si="228">IF(I102="","",E$3)</f>
        <v/>
      </c>
      <c r="F102" s="103" t="str">
        <f t="shared" ref="F102:F125" si="229">IF(I102="","",E$1)</f>
        <v/>
      </c>
      <c r="G102" s="104" t="str">
        <f t="shared" ref="G102:G125" si="230">IF(I102="","",E$2)</f>
        <v/>
      </c>
      <c r="H102" s="104" t="str">
        <f t="shared" ref="H102:H125" si="231">IF(I102="","",E$3)</f>
        <v/>
      </c>
      <c r="I102" s="105" t="str">
        <f t="shared" ref="I102:I125" si="232">IF(P102="","",IF(ISNUMBER(SEARCH(":",P102)),MID(P102,FIND(":",P102)+2,FIND("(",P102)-FIND(":",P102)-3),LEFT(P102,FIND("(",P102)-2)))</f>
        <v/>
      </c>
      <c r="J102" s="106" t="str">
        <f t="shared" ref="J102:J125" si="233">IF(P102="","",MID(P102,FIND("(",P102)+1,4))</f>
        <v/>
      </c>
      <c r="K102" s="107" t="str">
        <f t="shared" ref="K102:K125" si="234">IF(ISNUMBER(SEARCH("*female*",P102)),"female",IF(ISNUMBER(SEARCH("*male*",P102)),"male",""))</f>
        <v/>
      </c>
      <c r="L102" s="108" t="str">
        <f t="shared" ref="L102:L125" si="235">IF(P102="","",IF(ISERROR(MID(P102,FIND("male,",P102)+6,(FIND(")",P102)-(FIND("male,",P102)+6))))=TRUE,"missing/error",MID(P102,FIND("male,",P102)+6,(FIND(")",P102)-(FIND("male,",P102)+6)))))</f>
        <v/>
      </c>
      <c r="M102" s="109" t="str">
        <f t="shared" ref="M102:M125" si="236">IF(I102="","",(MID(I102,(SEARCH("^^",SUBSTITUTE(I102," ","^^",LEN(I102)-LEN(SUBSTITUTE(I102," ","")))))+1,99)&amp;"_"&amp;LEFT(I102,FIND(" ",I102)-1)&amp;"_"&amp;J102))</f>
        <v/>
      </c>
      <c r="O102" s="4"/>
      <c r="Q102" s="102" t="str">
        <f t="shared" ref="Q102:Q125" si="237">IF(U102="","",Q$3)</f>
        <v/>
      </c>
      <c r="R102" s="103" t="str">
        <f t="shared" ref="R102:R125" si="238">IF(U102="","",Q$1)</f>
        <v/>
      </c>
      <c r="S102" s="104" t="str">
        <f t="shared" ref="S102:S125" si="239">IF(U102="","",Q$2)</f>
        <v/>
      </c>
      <c r="T102" s="104" t="str">
        <f t="shared" ref="T102:T125" si="240">IF(U102="","",Q$3)</f>
        <v/>
      </c>
      <c r="U102" s="105" t="str">
        <f t="shared" ref="U102:U125" si="241">IF(AB102="","",IF(ISNUMBER(SEARCH(":",AB102)),MID(AB102,FIND(":",AB102)+2,FIND("(",AB102)-FIND(":",AB102)-3),LEFT(AB102,FIND("(",AB102)-2)))</f>
        <v/>
      </c>
      <c r="V102" s="106" t="str">
        <f t="shared" ref="V102:V125" si="242">IF(AB102="","",MID(AB102,FIND("(",AB102)+1,4))</f>
        <v/>
      </c>
      <c r="W102" s="107" t="str">
        <f t="shared" ref="W102:W125" si="243">IF(ISNUMBER(SEARCH("*female*",AB102)),"female",IF(ISNUMBER(SEARCH("*male*",AB102)),"male",""))</f>
        <v/>
      </c>
      <c r="X102" s="108" t="str">
        <f t="shared" ref="X102:X125" si="244">IF(AB102="","",IF(ISERROR(MID(AB102,FIND("male,",AB102)+6,(FIND(")",AB102)-(FIND("male,",AB102)+6))))=TRUE,"missing/error",MID(AB102,FIND("male,",AB102)+6,(FIND(")",AB102)-(FIND("male,",AB102)+6)))))</f>
        <v/>
      </c>
      <c r="Y102" s="109" t="str">
        <f t="shared" ref="Y102:Y125" si="245">IF(U102="","",(MID(U102,(SEARCH("^^",SUBSTITUTE(U102," ","^^",LEN(U102)-LEN(SUBSTITUTE(U102," ","")))))+1,99)&amp;"_"&amp;LEFT(U102,FIND(" ",U102)-1)&amp;"_"&amp;V102))</f>
        <v/>
      </c>
      <c r="AA102" s="4"/>
      <c r="AC102" s="102" t="str">
        <f t="shared" ref="AC102:AC125" si="246">IF(AG102="","",AC$3)</f>
        <v/>
      </c>
      <c r="AD102" s="103" t="str">
        <f t="shared" ref="AD102:AD125" si="247">IF(AG102="","",AC$1)</f>
        <v/>
      </c>
      <c r="AE102" s="104" t="str">
        <f t="shared" ref="AE102:AE125" si="248">IF(AG102="","",AC$2)</f>
        <v/>
      </c>
      <c r="AF102" s="104" t="str">
        <f t="shared" ref="AF102:AF125" si="249">IF(AG102="","",AC$3)</f>
        <v/>
      </c>
      <c r="AG102" s="105" t="str">
        <f t="shared" ref="AG102:AG125" si="250">IF(AN102="","",IF(ISNUMBER(SEARCH(":",AN102)),MID(AN102,FIND(":",AN102)+2,FIND("(",AN102)-FIND(":",AN102)-3),LEFT(AN102,FIND("(",AN102)-2)))</f>
        <v/>
      </c>
      <c r="AH102" s="106" t="str">
        <f t="shared" ref="AH102:AH125" si="251">IF(AN102="","",MID(AN102,FIND("(",AN102)+1,4))</f>
        <v/>
      </c>
      <c r="AI102" s="107" t="str">
        <f t="shared" ref="AI102:AI125" si="252">IF(ISNUMBER(SEARCH("*female*",AN102)),"female",IF(ISNUMBER(SEARCH("*male*",AN102)),"male",""))</f>
        <v/>
      </c>
      <c r="AJ102" s="108" t="str">
        <f t="shared" ref="AJ102:AJ125" si="253">IF(AN102="","",IF(ISERROR(MID(AN102,FIND("male,",AN102)+6,(FIND(")",AN102)-(FIND("male,",AN102)+6))))=TRUE,"missing/error",MID(AN102,FIND("male,",AN102)+6,(FIND(")",AN102)-(FIND("male,",AN102)+6)))))</f>
        <v/>
      </c>
      <c r="AK102" s="109" t="str">
        <f t="shared" ref="AK102:AK125" si="254">IF(AG102="","",(MID(AG102,(SEARCH("^^",SUBSTITUTE(AG102," ","^^",LEN(AG102)-LEN(SUBSTITUTE(AG102," ","")))))+1,99)&amp;"_"&amp;LEFT(AG102,FIND(" ",AG102)-1)&amp;"_"&amp;AH102))</f>
        <v/>
      </c>
      <c r="AM102" s="4"/>
      <c r="AO102" s="102" t="str">
        <f t="shared" ref="AO102:AO125" si="255">IF(AS102="","",AO$3)</f>
        <v/>
      </c>
      <c r="AP102" s="103" t="str">
        <f t="shared" ref="AP102:AP125" si="256">IF(AS102="","",AO$1)</f>
        <v/>
      </c>
      <c r="AQ102" s="104" t="str">
        <f t="shared" ref="AQ102:AQ125" si="257">IF(AS102="","",AO$2)</f>
        <v/>
      </c>
      <c r="AR102" s="104" t="str">
        <f t="shared" ref="AR102:AR125" si="258">IF(AS102="","",AO$3)</f>
        <v/>
      </c>
      <c r="AS102" s="105" t="str">
        <f t="shared" ref="AS102:AS125" si="259">IF(AZ102="","",IF(ISNUMBER(SEARCH(":",AZ102)),MID(AZ102,FIND(":",AZ102)+2,FIND("(",AZ102)-FIND(":",AZ102)-3),LEFT(AZ102,FIND("(",AZ102)-2)))</f>
        <v/>
      </c>
      <c r="AT102" s="106" t="str">
        <f t="shared" ref="AT102:AT125" si="260">IF(AZ102="","",MID(AZ102,FIND("(",AZ102)+1,4))</f>
        <v/>
      </c>
      <c r="AU102" s="107" t="str">
        <f t="shared" ref="AU102:AU125" si="261">IF(ISNUMBER(SEARCH("*female*",AZ102)),"female",IF(ISNUMBER(SEARCH("*male*",AZ102)),"male",""))</f>
        <v/>
      </c>
      <c r="AV102" s="108" t="str">
        <f t="shared" ref="AV102:AV125" si="262">IF(AZ102="","",IF(ISERROR(MID(AZ102,FIND("male,",AZ102)+6,(FIND(")",AZ102)-(FIND("male,",AZ102)+6))))=TRUE,"missing/error",MID(AZ102,FIND("male,",AZ102)+6,(FIND(")",AZ102)-(FIND("male,",AZ102)+6)))))</f>
        <v/>
      </c>
      <c r="AW102" s="109" t="str">
        <f t="shared" ref="AW102:AW125" si="263">IF(AS102="","",(MID(AS102,(SEARCH("^^",SUBSTITUTE(AS102," ","^^",LEN(AS102)-LEN(SUBSTITUTE(AS102," ","")))))+1,99)&amp;"_"&amp;LEFT(AS102,FIND(" ",AS102)-1)&amp;"_"&amp;AT102))</f>
        <v/>
      </c>
      <c r="AY102" s="4"/>
      <c r="BA102" s="102" t="str">
        <f t="shared" ref="BA102:BA125" si="264">IF(BE102="","",BA$3)</f>
        <v/>
      </c>
      <c r="BB102" s="103" t="str">
        <f t="shared" ref="BB102:BB125" si="265">IF(BE102="","",BA$1)</f>
        <v/>
      </c>
      <c r="BC102" s="104" t="str">
        <f t="shared" ref="BC102:BC125" si="266">IF(BE102="","",BA$2)</f>
        <v/>
      </c>
      <c r="BD102" s="104" t="str">
        <f t="shared" ref="BD102:BD125" si="267">IF(BE102="","",BA$3)</f>
        <v/>
      </c>
      <c r="BE102" s="105" t="str">
        <f t="shared" ref="BE102:BE125" si="268">IF(BL102="","",IF(ISNUMBER(SEARCH(":",BL102)),MID(BL102,FIND(":",BL102)+2,FIND("(",BL102)-FIND(":",BL102)-3),LEFT(BL102,FIND("(",BL102)-2)))</f>
        <v/>
      </c>
      <c r="BF102" s="106" t="str">
        <f t="shared" ref="BF102:BF125" si="269">IF(BL102="","",MID(BL102,FIND("(",BL102)+1,4))</f>
        <v/>
      </c>
      <c r="BG102" s="107" t="str">
        <f t="shared" ref="BG102:BG125" si="270">IF(ISNUMBER(SEARCH("*female*",BL102)),"female",IF(ISNUMBER(SEARCH("*male*",BL102)),"male",""))</f>
        <v/>
      </c>
      <c r="BH102" s="108" t="str">
        <f t="shared" ref="BH102:BH125" si="271">IF(BL102="","",IF(ISERROR(MID(BL102,FIND("male,",BL102)+6,(FIND(")",BL102)-(FIND("male,",BL102)+6))))=TRUE,"missing/error",MID(BL102,FIND("male,",BL102)+6,(FIND(")",BL102)-(FIND("male,",BL102)+6)))))</f>
        <v/>
      </c>
      <c r="BI102" s="109" t="str">
        <f t="shared" ref="BI102:BI125" si="272">IF(BE102="","",(MID(BE102,(SEARCH("^^",SUBSTITUTE(BE102," ","^^",LEN(BE102)-LEN(SUBSTITUTE(BE102," ","")))))+1,99)&amp;"_"&amp;LEFT(BE102,FIND(" ",BE102)-1)&amp;"_"&amp;BF102))</f>
        <v/>
      </c>
      <c r="BK102" s="4"/>
      <c r="BM102" s="102" t="str">
        <f t="shared" ref="BM102:BM125" si="273">IF(BQ102="","",BM$3)</f>
        <v/>
      </c>
      <c r="BN102" s="103" t="str">
        <f t="shared" ref="BN102:BN125" si="274">IF(BQ102="","",BM$1)</f>
        <v/>
      </c>
      <c r="BO102" s="104" t="str">
        <f t="shared" ref="BO102:BO125" si="275">IF(BQ102="","",BM$2)</f>
        <v/>
      </c>
      <c r="BP102" s="104" t="str">
        <f t="shared" ref="BP102:BP125" si="276">IF(BQ102="","",BM$3)</f>
        <v/>
      </c>
      <c r="BQ102" s="105" t="str">
        <f t="shared" ref="BQ102:BQ125" si="277">IF(BX102="","",IF(ISNUMBER(SEARCH(":",BX102)),MID(BX102,FIND(":",BX102)+2,FIND("(",BX102)-FIND(":",BX102)-3),LEFT(BX102,FIND("(",BX102)-2)))</f>
        <v/>
      </c>
      <c r="BR102" s="106" t="str">
        <f t="shared" ref="BR102:BR125" si="278">IF(BX102="","",MID(BX102,FIND("(",BX102)+1,4))</f>
        <v/>
      </c>
      <c r="BS102" s="107" t="str">
        <f t="shared" ref="BS102:BS125" si="279">IF(ISNUMBER(SEARCH("*female*",BX102)),"female",IF(ISNUMBER(SEARCH("*male*",BX102)),"male",""))</f>
        <v/>
      </c>
      <c r="BT102" s="108" t="str">
        <f t="shared" ref="BT102:BT125" si="280">IF(BX102="","",IF(ISERROR(MID(BX102,FIND("male,",BX102)+6,(FIND(")",BX102)-(FIND("male,",BX102)+6))))=TRUE,"missing/error",MID(BX102,FIND("male,",BX102)+6,(FIND(")",BX102)-(FIND("male,",BX102)+6)))))</f>
        <v/>
      </c>
      <c r="BU102" s="109" t="str">
        <f t="shared" ref="BU102:BU125" si="281">IF(BQ102="","",(MID(BQ102,(SEARCH("^^",SUBSTITUTE(BQ102," ","^^",LEN(BQ102)-LEN(SUBSTITUTE(BQ102," ","")))))+1,99)&amp;"_"&amp;LEFT(BQ102,FIND(" ",BQ102)-1)&amp;"_"&amp;BR102))</f>
        <v/>
      </c>
      <c r="BW102" s="4"/>
      <c r="BY102" s="102" t="str">
        <f t="shared" ref="BY102:BY125" si="282">IF(CC102="","",BY$3)</f>
        <v/>
      </c>
      <c r="BZ102" s="103" t="str">
        <f t="shared" ref="BZ102:BZ125" si="283">IF(CC102="","",BY$1)</f>
        <v/>
      </c>
      <c r="CA102" s="104" t="str">
        <f t="shared" ref="CA102:CA125" si="284">IF(CC102="","",BY$2)</f>
        <v/>
      </c>
      <c r="CB102" s="104" t="str">
        <f t="shared" ref="CB102:CB125" si="285">IF(CC102="","",BY$3)</f>
        <v/>
      </c>
      <c r="CC102" s="105" t="str">
        <f t="shared" ref="CC102:CC125" si="286">IF(CJ102="","",IF(ISNUMBER(SEARCH(":",CJ102)),MID(CJ102,FIND(":",CJ102)+2,FIND("(",CJ102)-FIND(":",CJ102)-3),LEFT(CJ102,FIND("(",CJ102)-2)))</f>
        <v/>
      </c>
      <c r="CD102" s="106" t="str">
        <f t="shared" ref="CD102:CD125" si="287">IF(CJ102="","",MID(CJ102,FIND("(",CJ102)+1,4))</f>
        <v/>
      </c>
      <c r="CE102" s="107" t="str">
        <f t="shared" ref="CE102:CE125" si="288">IF(ISNUMBER(SEARCH("*female*",CJ102)),"female",IF(ISNUMBER(SEARCH("*male*",CJ102)),"male",""))</f>
        <v/>
      </c>
      <c r="CF102" s="108" t="str">
        <f t="shared" ref="CF102:CF125" si="289">IF(CJ102="","",IF(ISERROR(MID(CJ102,FIND("male,",CJ102)+6,(FIND(")",CJ102)-(FIND("male,",CJ102)+6))))=TRUE,"missing/error",MID(CJ102,FIND("male,",CJ102)+6,(FIND(")",CJ102)-(FIND("male,",CJ102)+6)))))</f>
        <v/>
      </c>
      <c r="CG102" s="109" t="str">
        <f t="shared" ref="CG102:CG125" si="290">IF(CC102="","",(MID(CC102,(SEARCH("^^",SUBSTITUTE(CC102," ","^^",LEN(CC102)-LEN(SUBSTITUTE(CC102," ","")))))+1,99)&amp;"_"&amp;LEFT(CC102,FIND(" ",CC102)-1)&amp;"_"&amp;CD102))</f>
        <v/>
      </c>
      <c r="CI102" s="4"/>
      <c r="CK102" s="102" t="str">
        <f t="shared" ref="CK102:CK125" si="291">IF(CO102="","",CK$3)</f>
        <v/>
      </c>
      <c r="CL102" s="103" t="str">
        <f t="shared" ref="CL102:CL125" si="292">IF(CO102="","",CK$1)</f>
        <v/>
      </c>
      <c r="CM102" s="104" t="str">
        <f t="shared" ref="CM102:CM125" si="293">IF(CO102="","",CK$2)</f>
        <v/>
      </c>
      <c r="CN102" s="104" t="str">
        <f t="shared" ref="CN102:CN125" si="294">IF(CO102="","",CK$3)</f>
        <v/>
      </c>
      <c r="CO102" s="105" t="str">
        <f t="shared" ref="CO102:CO125" si="295">IF(CV102="","",IF(ISNUMBER(SEARCH(":",CV102)),MID(CV102,FIND(":",CV102)+2,FIND("(",CV102)-FIND(":",CV102)-3),LEFT(CV102,FIND("(",CV102)-2)))</f>
        <v/>
      </c>
      <c r="CP102" s="106" t="str">
        <f t="shared" ref="CP102:CP125" si="296">IF(CV102="","",MID(CV102,FIND("(",CV102)+1,4))</f>
        <v/>
      </c>
      <c r="CQ102" s="107" t="str">
        <f t="shared" ref="CQ102:CQ125" si="297">IF(ISNUMBER(SEARCH("*female*",CV102)),"female",IF(ISNUMBER(SEARCH("*male*",CV102)),"male",""))</f>
        <v/>
      </c>
      <c r="CR102" s="108" t="str">
        <f t="shared" ref="CR102:CR125" si="298">IF(CV102="","",IF(ISERROR(MID(CV102,FIND("male,",CV102)+6,(FIND(")",CV102)-(FIND("male,",CV102)+6))))=TRUE,"missing/error",MID(CV102,FIND("male,",CV102)+6,(FIND(")",CV102)-(FIND("male,",CV102)+6)))))</f>
        <v/>
      </c>
      <c r="CS102" s="109" t="str">
        <f t="shared" ref="CS102:CS125" si="299">IF(CO102="","",(MID(CO102,(SEARCH("^^",SUBSTITUTE(CO102," ","^^",LEN(CO102)-LEN(SUBSTITUTE(CO102," ","")))))+1,99)&amp;"_"&amp;LEFT(CO102,FIND(" ",CO102)-1)&amp;"_"&amp;CP102))</f>
        <v/>
      </c>
      <c r="CU102" s="4"/>
      <c r="CW102" s="102" t="str">
        <f t="shared" ref="CW102:CW125" si="300">IF(DA102="","",CW$3)</f>
        <v/>
      </c>
      <c r="CX102" s="103" t="str">
        <f t="shared" ref="CX102:CX125" si="301">IF(DA102="","",CW$1)</f>
        <v/>
      </c>
      <c r="CY102" s="104" t="str">
        <f t="shared" ref="CY102:CY125" si="302">IF(DA102="","",CW$2)</f>
        <v/>
      </c>
      <c r="CZ102" s="104" t="str">
        <f t="shared" ref="CZ102:CZ125" si="303">IF(DA102="","",CW$3)</f>
        <v/>
      </c>
      <c r="DA102" s="105" t="str">
        <f t="shared" ref="DA102:DA125" si="304">IF(DH102="","",IF(ISNUMBER(SEARCH(":",DH102)),MID(DH102,FIND(":",DH102)+2,FIND("(",DH102)-FIND(":",DH102)-3),LEFT(DH102,FIND("(",DH102)-2)))</f>
        <v/>
      </c>
      <c r="DB102" s="106" t="str">
        <f t="shared" ref="DB102:DB125" si="305">IF(DH102="","",MID(DH102,FIND("(",DH102)+1,4))</f>
        <v/>
      </c>
      <c r="DC102" s="107" t="str">
        <f t="shared" ref="DC102:DC125" si="306">IF(ISNUMBER(SEARCH("*female*",DH102)),"female",IF(ISNUMBER(SEARCH("*male*",DH102)),"male",""))</f>
        <v/>
      </c>
      <c r="DD102" s="108" t="str">
        <f t="shared" ref="DD102:DD125" si="307">IF(DH102="","",IF(ISERROR(MID(DH102,FIND("male,",DH102)+6,(FIND(")",DH102)-(FIND("male,",DH102)+6))))=TRUE,"missing/error",MID(DH102,FIND("male,",DH102)+6,(FIND(")",DH102)-(FIND("male,",DH102)+6)))))</f>
        <v/>
      </c>
      <c r="DE102" s="109" t="str">
        <f t="shared" ref="DE102:DE125" si="308">IF(DA102="","",(MID(DA102,(SEARCH("^^",SUBSTITUTE(DA102," ","^^",LEN(DA102)-LEN(SUBSTITUTE(DA102," ","")))))+1,99)&amp;"_"&amp;LEFT(DA102,FIND(" ",DA102)-1)&amp;"_"&amp;DB102))</f>
        <v/>
      </c>
      <c r="DG102" s="4"/>
      <c r="DI102" s="102" t="str">
        <f t="shared" ref="DI102:DI125" si="309">IF(DM102="","",DI$3)</f>
        <v/>
      </c>
      <c r="DJ102" s="103" t="str">
        <f t="shared" ref="DJ102:DJ125" si="310">IF(DM102="","",DI$1)</f>
        <v/>
      </c>
      <c r="DK102" s="104" t="str">
        <f t="shared" ref="DK102:DK125" si="311">IF(DM102="","",DI$2)</f>
        <v/>
      </c>
      <c r="DL102" s="104" t="str">
        <f t="shared" ref="DL102:DL125" si="312">IF(DM102="","",DI$3)</f>
        <v/>
      </c>
      <c r="DM102" s="105" t="str">
        <f t="shared" ref="DM102:DM125" si="313">IF(DT102="","",IF(ISNUMBER(SEARCH(":",DT102)),MID(DT102,FIND(":",DT102)+2,FIND("(",DT102)-FIND(":",DT102)-3),LEFT(DT102,FIND("(",DT102)-2)))</f>
        <v/>
      </c>
      <c r="DN102" s="106" t="str">
        <f t="shared" ref="DN102:DN125" si="314">IF(DT102="","",MID(DT102,FIND("(",DT102)+1,4))</f>
        <v/>
      </c>
      <c r="DO102" s="107" t="str">
        <f t="shared" ref="DO102:DO125" si="315">IF(ISNUMBER(SEARCH("*female*",DT102)),"female",IF(ISNUMBER(SEARCH("*male*",DT102)),"male",""))</f>
        <v/>
      </c>
      <c r="DP102" s="108" t="str">
        <f t="shared" ref="DP102:DP125" si="316">IF(DT102="","",IF(ISERROR(MID(DT102,FIND("male,",DT102)+6,(FIND(")",DT102)-(FIND("male,",DT102)+6))))=TRUE,"missing/error",MID(DT102,FIND("male,",DT102)+6,(FIND(")",DT102)-(FIND("male,",DT102)+6)))))</f>
        <v/>
      </c>
      <c r="DQ102" s="109" t="str">
        <f t="shared" ref="DQ102:DQ125" si="317">IF(DM102="","",(MID(DM102,(SEARCH("^^",SUBSTITUTE(DM102," ","^^",LEN(DM102)-LEN(SUBSTITUTE(DM102," ","")))))+1,99)&amp;"_"&amp;LEFT(DM102,FIND(" ",DM102)-1)&amp;"_"&amp;DN102))</f>
        <v/>
      </c>
      <c r="DS102" s="4"/>
      <c r="DU102" s="102" t="str">
        <f t="shared" ref="DU102:DU125" si="318">IF(DY102="","",DU$3)</f>
        <v/>
      </c>
      <c r="DV102" s="103" t="str">
        <f t="shared" ref="DV102:DV125" si="319">IF(DY102="","",DU$1)</f>
        <v/>
      </c>
      <c r="DW102" s="104" t="str">
        <f t="shared" ref="DW102:DW125" si="320">IF(DY102="","",DU$2)</f>
        <v/>
      </c>
      <c r="DX102" s="104" t="str">
        <f t="shared" ref="DX102:DX125" si="321">IF(DY102="","",DU$3)</f>
        <v/>
      </c>
      <c r="DY102" s="105" t="str">
        <f t="shared" ref="DY102:DY125" si="322">IF(EF102="","",IF(ISNUMBER(SEARCH(":",EF102)),MID(EF102,FIND(":",EF102)+2,FIND("(",EF102)-FIND(":",EF102)-3),LEFT(EF102,FIND("(",EF102)-2)))</f>
        <v/>
      </c>
      <c r="DZ102" s="106" t="str">
        <f t="shared" ref="DZ102:DZ125" si="323">IF(EF102="","",MID(EF102,FIND("(",EF102)+1,4))</f>
        <v/>
      </c>
      <c r="EA102" s="107" t="str">
        <f t="shared" ref="EA102:EA125" si="324">IF(ISNUMBER(SEARCH("*female*",EF102)),"female",IF(ISNUMBER(SEARCH("*male*",EF102)),"male",""))</f>
        <v/>
      </c>
      <c r="EB102" s="108" t="str">
        <f t="shared" ref="EB102:EB125" si="325">IF(EF102="","",IF(ISERROR(MID(EF102,FIND("male,",EF102)+6,(FIND(")",EF102)-(FIND("male,",EF102)+6))))=TRUE,"missing/error",MID(EF102,FIND("male,",EF102)+6,(FIND(")",EF102)-(FIND("male,",EF102)+6)))))</f>
        <v/>
      </c>
      <c r="EC102" s="109" t="str">
        <f t="shared" ref="EC102:EC125" si="326">IF(DY102="","",(MID(DY102,(SEARCH("^^",SUBSTITUTE(DY102," ","^^",LEN(DY102)-LEN(SUBSTITUTE(DY102," ","")))))+1,99)&amp;"_"&amp;LEFT(DY102,FIND(" ",DY102)-1)&amp;"_"&amp;DZ102))</f>
        <v/>
      </c>
      <c r="EE102" s="4"/>
      <c r="EG102" s="102" t="str">
        <f t="shared" ref="EG102:EG125" si="327">IF(EK102="","",EG$3)</f>
        <v/>
      </c>
      <c r="EH102" s="103" t="str">
        <f t="shared" ref="EH102:EH125" si="328">IF(EK102="","",EG$1)</f>
        <v/>
      </c>
      <c r="EI102" s="104" t="str">
        <f t="shared" ref="EI102:EI125" si="329">IF(EK102="","",EG$2)</f>
        <v/>
      </c>
      <c r="EJ102" s="104" t="str">
        <f t="shared" ref="EJ102:EJ125" si="330">IF(EK102="","",EG$3)</f>
        <v/>
      </c>
      <c r="EK102" s="105" t="str">
        <f t="shared" ref="EK102:EK125" si="331">IF(ER102="","",IF(ISNUMBER(SEARCH(":",ER102)),MID(ER102,FIND(":",ER102)+2,FIND("(",ER102)-FIND(":",ER102)-3),LEFT(ER102,FIND("(",ER102)-2)))</f>
        <v/>
      </c>
      <c r="EL102" s="106" t="str">
        <f t="shared" ref="EL102:EL125" si="332">IF(ER102="","",MID(ER102,FIND("(",ER102)+1,4))</f>
        <v/>
      </c>
      <c r="EM102" s="107" t="str">
        <f t="shared" ref="EM102:EM125" si="333">IF(ISNUMBER(SEARCH("*female*",ER102)),"female",IF(ISNUMBER(SEARCH("*male*",ER102)),"male",""))</f>
        <v/>
      </c>
      <c r="EN102" s="108" t="str">
        <f t="shared" ref="EN102:EN125" si="334">IF(ER102="","",IF(ISERROR(MID(ER102,FIND("male,",ER102)+6,(FIND(")",ER102)-(FIND("male,",ER102)+6))))=TRUE,"missing/error",MID(ER102,FIND("male,",ER102)+6,(FIND(")",ER102)-(FIND("male,",ER102)+6)))))</f>
        <v/>
      </c>
      <c r="EO102" s="109" t="str">
        <f t="shared" ref="EO102:EO125" si="335">IF(EK102="","",(MID(EK102,(SEARCH("^^",SUBSTITUTE(EK102," ","^^",LEN(EK102)-LEN(SUBSTITUTE(EK102," ","")))))+1,99)&amp;"_"&amp;LEFT(EK102,FIND(" ",EK102)-1)&amp;"_"&amp;EL102))</f>
        <v/>
      </c>
      <c r="EQ102" s="4"/>
      <c r="ES102" s="102" t="str">
        <f t="shared" ref="ES102:ES125" si="336">IF(EW102="","",ES$3)</f>
        <v/>
      </c>
      <c r="ET102" s="103" t="str">
        <f t="shared" ref="ET102:ET125" si="337">IF(EW102="","",ES$1)</f>
        <v/>
      </c>
      <c r="EU102" s="104" t="str">
        <f t="shared" ref="EU102:EU125" si="338">IF(EW102="","",ES$2)</f>
        <v/>
      </c>
      <c r="EV102" s="104" t="str">
        <f t="shared" ref="EV102:EV125" si="339">IF(EW102="","",ES$3)</f>
        <v/>
      </c>
      <c r="EW102" s="105" t="str">
        <f t="shared" ref="EW102:EW125" si="340">IF(FD102="","",IF(ISNUMBER(SEARCH(":",FD102)),MID(FD102,FIND(":",FD102)+2,FIND("(",FD102)-FIND(":",FD102)-3),LEFT(FD102,FIND("(",FD102)-2)))</f>
        <v/>
      </c>
      <c r="EX102" s="106" t="str">
        <f t="shared" ref="EX102:EX125" si="341">IF(FD102="","",MID(FD102,FIND("(",FD102)+1,4))</f>
        <v/>
      </c>
      <c r="EY102" s="107" t="str">
        <f t="shared" ref="EY102:EY125" si="342">IF(ISNUMBER(SEARCH("*female*",FD102)),"female",IF(ISNUMBER(SEARCH("*male*",FD102)),"male",""))</f>
        <v/>
      </c>
      <c r="EZ102" s="108" t="str">
        <f t="shared" ref="EZ102:EZ125" si="343">IF(FD102="","",IF(ISERROR(MID(FD102,FIND("male,",FD102)+6,(FIND(")",FD102)-(FIND("male,",FD102)+6))))=TRUE,"missing/error",MID(FD102,FIND("male,",FD102)+6,(FIND(")",FD102)-(FIND("male,",FD102)+6)))))</f>
        <v/>
      </c>
      <c r="FA102" s="109" t="str">
        <f t="shared" ref="FA102:FA125" si="344">IF(EW102="","",(MID(EW102,(SEARCH("^^",SUBSTITUTE(EW102," ","^^",LEN(EW102)-LEN(SUBSTITUTE(EW102," ","")))))+1,99)&amp;"_"&amp;LEFT(EW102,FIND(" ",EW102)-1)&amp;"_"&amp;EX102))</f>
        <v/>
      </c>
      <c r="FC102" s="4"/>
      <c r="FE102" s="102" t="str">
        <f t="shared" ref="FE102:FE125" si="345">IF(FI102="","",FE$3)</f>
        <v/>
      </c>
      <c r="FF102" s="103" t="str">
        <f t="shared" ref="FF102:FF125" si="346">IF(FI102="","",FE$1)</f>
        <v/>
      </c>
      <c r="FG102" s="104" t="str">
        <f t="shared" ref="FG102:FG125" si="347">IF(FI102="","",FE$2)</f>
        <v/>
      </c>
      <c r="FH102" s="104" t="str">
        <f t="shared" ref="FH102:FH125" si="348">IF(FI102="","",FE$3)</f>
        <v/>
      </c>
      <c r="FI102" s="105" t="str">
        <f t="shared" ref="FI102:FI125" si="349">IF(FP102="","",IF(ISNUMBER(SEARCH(":",FP102)),MID(FP102,FIND(":",FP102)+2,FIND("(",FP102)-FIND(":",FP102)-3),LEFT(FP102,FIND("(",FP102)-2)))</f>
        <v/>
      </c>
      <c r="FJ102" s="106" t="str">
        <f t="shared" ref="FJ102:FJ125" si="350">IF(FP102="","",MID(FP102,FIND("(",FP102)+1,4))</f>
        <v/>
      </c>
      <c r="FK102" s="107" t="str">
        <f t="shared" ref="FK102:FK125" si="351">IF(ISNUMBER(SEARCH("*female*",FP102)),"female",IF(ISNUMBER(SEARCH("*male*",FP102)),"male",""))</f>
        <v/>
      </c>
      <c r="FL102" s="108" t="str">
        <f t="shared" ref="FL102:FL125" si="352">IF(FP102="","",IF(ISERROR(MID(FP102,FIND("male,",FP102)+6,(FIND(")",FP102)-(FIND("male,",FP102)+6))))=TRUE,"missing/error",MID(FP102,FIND("male,",FP102)+6,(FIND(")",FP102)-(FIND("male,",FP102)+6)))))</f>
        <v/>
      </c>
      <c r="FM102" s="109" t="str">
        <f t="shared" ref="FM102:FM125" si="353">IF(FI102="","",(MID(FI102,(SEARCH("^^",SUBSTITUTE(FI102," ","^^",LEN(FI102)-LEN(SUBSTITUTE(FI102," ","")))))+1,99)&amp;"_"&amp;LEFT(FI102,FIND(" ",FI102)-1)&amp;"_"&amp;FJ102))</f>
        <v/>
      </c>
      <c r="FO102" s="4"/>
      <c r="FQ102" s="102" t="str">
        <f>IF(FU102="","",#REF!)</f>
        <v/>
      </c>
      <c r="FR102" s="103" t="str">
        <f t="shared" ref="FR102:FR125" si="354">IF(FU102="","",FQ$1)</f>
        <v/>
      </c>
      <c r="FS102" s="104" t="str">
        <f t="shared" ref="FS102:FS125" si="355">IF(FU102="","",FQ$2)</f>
        <v/>
      </c>
      <c r="FT102" s="104" t="str">
        <f t="shared" ref="FT102:FT125" si="356">IF(FU102="","",FQ$3)</f>
        <v/>
      </c>
      <c r="FU102" s="105" t="str">
        <f t="shared" ref="FU102:FU125" si="357">IF(GB102="","",IF(ISNUMBER(SEARCH(":",GB102)),MID(GB102,FIND(":",GB102)+2,FIND("(",GB102)-FIND(":",GB102)-3),LEFT(GB102,FIND("(",GB102)-2)))</f>
        <v/>
      </c>
      <c r="FV102" s="106" t="str">
        <f t="shared" ref="FV102:FV125" si="358">IF(GB102="","",MID(GB102,FIND("(",GB102)+1,4))</f>
        <v/>
      </c>
      <c r="FW102" s="107" t="str">
        <f t="shared" ref="FW102:FW125" si="359">IF(ISNUMBER(SEARCH("*female*",GB102)),"female",IF(ISNUMBER(SEARCH("*male*",GB102)),"male",""))</f>
        <v/>
      </c>
      <c r="FX102" s="108" t="str">
        <f t="shared" ref="FX102:FX125" si="360">IF(GB102="","",IF(ISERROR(MID(GB102,FIND("male,",GB102)+6,(FIND(")",GB102)-(FIND("male,",GB102)+6))))=TRUE,"missing/error",MID(GB102,FIND("male,",GB102)+6,(FIND(")",GB102)-(FIND("male,",GB102)+6)))))</f>
        <v/>
      </c>
      <c r="FY102" s="109" t="str">
        <f t="shared" ref="FY102:FY125" si="361">IF(FU102="","",(MID(FU102,(SEARCH("^^",SUBSTITUTE(FU102," ","^^",LEN(FU102)-LEN(SUBSTITUTE(FU102," ","")))))+1,99)&amp;"_"&amp;LEFT(FU102,FIND(" ",FU102)-1)&amp;"_"&amp;FV102))</f>
        <v/>
      </c>
      <c r="GA102" s="4"/>
      <c r="GC102" s="102" t="str">
        <f t="shared" ref="GC102:GC125" si="362">IF(GG102="","",GC$3)</f>
        <v/>
      </c>
      <c r="GD102" s="103" t="str">
        <f t="shared" ref="GD102:GD125" si="363">IF(GG102="","",GC$1)</f>
        <v/>
      </c>
      <c r="GE102" s="104" t="str">
        <f t="shared" ref="GE102:GE125" si="364">IF(GG102="","",GC$2)</f>
        <v/>
      </c>
      <c r="GF102" s="104" t="str">
        <f t="shared" ref="GF102:GF125" si="365">IF(GG102="","",GC$3)</f>
        <v/>
      </c>
      <c r="GG102" s="105" t="str">
        <f t="shared" ref="GG102:GG125" si="366">IF(GN102="","",IF(ISNUMBER(SEARCH(":",GN102)),MID(GN102,FIND(":",GN102)+2,FIND("(",GN102)-FIND(":",GN102)-3),LEFT(GN102,FIND("(",GN102)-2)))</f>
        <v/>
      </c>
      <c r="GH102" s="106" t="str">
        <f t="shared" ref="GH102:GH125" si="367">IF(GN102="","",MID(GN102,FIND("(",GN102)+1,4))</f>
        <v/>
      </c>
      <c r="GI102" s="107" t="str">
        <f t="shared" ref="GI102:GI125" si="368">IF(ISNUMBER(SEARCH("*female*",GN102)),"female",IF(ISNUMBER(SEARCH("*male*",GN102)),"male",""))</f>
        <v/>
      </c>
      <c r="GJ102" s="108" t="str">
        <f t="shared" ref="GJ102:GJ125" si="369">IF(GN102="","",IF(ISERROR(MID(GN102,FIND("male,",GN102)+6,(FIND(")",GN102)-(FIND("male,",GN102)+6))))=TRUE,"missing/error",MID(GN102,FIND("male,",GN102)+6,(FIND(")",GN102)-(FIND("male,",GN102)+6)))))</f>
        <v/>
      </c>
      <c r="GK102" s="109" t="str">
        <f t="shared" ref="GK102:GK125" si="370">IF(GG102="","",(MID(GG102,(SEARCH("^^",SUBSTITUTE(GG102," ","^^",LEN(GG102)-LEN(SUBSTITUTE(GG102," ","")))))+1,99)&amp;"_"&amp;LEFT(GG102,FIND(" ",GG102)-1)&amp;"_"&amp;GH102))</f>
        <v/>
      </c>
      <c r="GM102" s="4"/>
      <c r="GO102" s="102" t="str">
        <f t="shared" ref="GO102:GO125" si="371">IF(GS102="","",GO$3)</f>
        <v/>
      </c>
      <c r="GP102" s="103" t="str">
        <f t="shared" ref="GP102:GP125" si="372">IF(GS102="","",GO$1)</f>
        <v/>
      </c>
      <c r="GQ102" s="104" t="str">
        <f t="shared" ref="GQ102:GQ125" si="373">IF(GS102="","",GO$2)</f>
        <v/>
      </c>
      <c r="GR102" s="104" t="str">
        <f t="shared" ref="GR102:GR125" si="374">IF(GS102="","",GO$3)</f>
        <v/>
      </c>
      <c r="GS102" s="105" t="str">
        <f t="shared" ref="GS102:GS125" si="375">IF(GZ102="","",IF(ISNUMBER(SEARCH(":",GZ102)),MID(GZ102,FIND(":",GZ102)+2,FIND("(",GZ102)-FIND(":",GZ102)-3),LEFT(GZ102,FIND("(",GZ102)-2)))</f>
        <v/>
      </c>
      <c r="GT102" s="106" t="str">
        <f t="shared" ref="GT102:GT125" si="376">IF(GZ102="","",MID(GZ102,FIND("(",GZ102)+1,4))</f>
        <v/>
      </c>
      <c r="GU102" s="107" t="str">
        <f t="shared" ref="GU102:GU125" si="377">IF(ISNUMBER(SEARCH("*female*",GZ102)),"female",IF(ISNUMBER(SEARCH("*male*",GZ102)),"male",""))</f>
        <v/>
      </c>
      <c r="GV102" s="108" t="str">
        <f t="shared" ref="GV102:GV125" si="378">IF(GZ102="","",IF(ISERROR(MID(GZ102,FIND("male,",GZ102)+6,(FIND(")",GZ102)-(FIND("male,",GZ102)+6))))=TRUE,"missing/error",MID(GZ102,FIND("male,",GZ102)+6,(FIND(")",GZ102)-(FIND("male,",GZ102)+6)))))</f>
        <v/>
      </c>
      <c r="GW102" s="109" t="str">
        <f t="shared" ref="GW102:GW125" si="379">IF(GS102="","",(MID(GS102,(SEARCH("^^",SUBSTITUTE(GS102," ","^^",LEN(GS102)-LEN(SUBSTITUTE(GS102," ","")))))+1,99)&amp;"_"&amp;LEFT(GS102,FIND(" ",GS102)-1)&amp;"_"&amp;GT102))</f>
        <v/>
      </c>
      <c r="GY102" s="4"/>
      <c r="HA102" s="102" t="str">
        <f t="shared" ref="HA102:HA125" si="380">IF(HE102="","",HA$3)</f>
        <v/>
      </c>
      <c r="HB102" s="103" t="str">
        <f t="shared" ref="HB102:HB125" si="381">IF(HE102="","",HA$1)</f>
        <v/>
      </c>
      <c r="HC102" s="104" t="str">
        <f t="shared" ref="HC102:HC125" si="382">IF(HE102="","",HA$2)</f>
        <v/>
      </c>
      <c r="HD102" s="104" t="str">
        <f t="shared" ref="HD102:HD125" si="383">IF(HE102="","",HA$3)</f>
        <v/>
      </c>
      <c r="HE102" s="105" t="str">
        <f t="shared" ref="HE102:HE125" si="384">IF(HL102="","",IF(ISNUMBER(SEARCH(":",HL102)),MID(HL102,FIND(":",HL102)+2,FIND("(",HL102)-FIND(":",HL102)-3),LEFT(HL102,FIND("(",HL102)-2)))</f>
        <v/>
      </c>
      <c r="HF102" s="106" t="str">
        <f t="shared" ref="HF102:HF125" si="385">IF(HL102="","",MID(HL102,FIND("(",HL102)+1,4))</f>
        <v/>
      </c>
      <c r="HG102" s="107" t="str">
        <f t="shared" ref="HG102:HG125" si="386">IF(ISNUMBER(SEARCH("*female*",HL102)),"female",IF(ISNUMBER(SEARCH("*male*",HL102)),"male",""))</f>
        <v/>
      </c>
      <c r="HH102" s="108" t="str">
        <f t="shared" ref="HH102:HH125" si="387">IF(HL102="","",IF(ISERROR(MID(HL102,FIND("male,",HL102)+6,(FIND(")",HL102)-(FIND("male,",HL102)+6))))=TRUE,"missing/error",MID(HL102,FIND("male,",HL102)+6,(FIND(")",HL102)-(FIND("male,",HL102)+6)))))</f>
        <v/>
      </c>
      <c r="HI102" s="109" t="str">
        <f t="shared" ref="HI102:HI125" si="388">IF(HE102="","",(MID(HE102,(SEARCH("^^",SUBSTITUTE(HE102," ","^^",LEN(HE102)-LEN(SUBSTITUTE(HE102," ","")))))+1,99)&amp;"_"&amp;LEFT(HE102,FIND(" ",HE102)-1)&amp;"_"&amp;HF102))</f>
        <v/>
      </c>
      <c r="HK102" s="4"/>
      <c r="HM102" s="102" t="str">
        <f t="shared" ref="HM102:HM125" si="389">IF(HQ102="","",HM$3)</f>
        <v/>
      </c>
      <c r="HN102" s="103" t="str">
        <f t="shared" ref="HN102:HN125" si="390">IF(HQ102="","",HM$1)</f>
        <v/>
      </c>
      <c r="HO102" s="104" t="str">
        <f t="shared" ref="HO102:HO125" si="391">IF(HQ102="","",HM$2)</f>
        <v/>
      </c>
      <c r="HP102" s="104" t="str">
        <f t="shared" ref="HP102:HP125" si="392">IF(HQ102="","",HM$3)</f>
        <v/>
      </c>
      <c r="HQ102" s="105" t="str">
        <f t="shared" ref="HQ102:HQ125" si="393">IF(HX102="","",IF(ISNUMBER(SEARCH(":",HX102)),MID(HX102,FIND(":",HX102)+2,FIND("(",HX102)-FIND(":",HX102)-3),LEFT(HX102,FIND("(",HX102)-2)))</f>
        <v/>
      </c>
      <c r="HR102" s="106" t="str">
        <f t="shared" ref="HR102:HR125" si="394">IF(HX102="","",MID(HX102,FIND("(",HX102)+1,4))</f>
        <v/>
      </c>
      <c r="HS102" s="107" t="str">
        <f t="shared" ref="HS102:HS125" si="395">IF(ISNUMBER(SEARCH("*female*",HX102)),"female",IF(ISNUMBER(SEARCH("*male*",HX102)),"male",""))</f>
        <v/>
      </c>
      <c r="HT102" s="108" t="str">
        <f t="shared" ref="HT102:HT125" si="396">IF(HX102="","",IF(ISERROR(MID(HX102,FIND("male,",HX102)+6,(FIND(")",HX102)-(FIND("male,",HX102)+6))))=TRUE,"missing/error",MID(HX102,FIND("male,",HX102)+6,(FIND(")",HX102)-(FIND("male,",HX102)+6)))))</f>
        <v/>
      </c>
      <c r="HU102" s="109" t="str">
        <f t="shared" ref="HU102:HU125" si="397">IF(HQ102="","",(MID(HQ102,(SEARCH("^^",SUBSTITUTE(HQ102," ","^^",LEN(HQ102)-LEN(SUBSTITUTE(HQ102," ","")))))+1,99)&amp;"_"&amp;LEFT(HQ102,FIND(" ",HQ102)-1)&amp;"_"&amp;HR102))</f>
        <v/>
      </c>
      <c r="HW102" s="4"/>
      <c r="HY102" s="102" t="str">
        <f t="shared" ref="HY102:HY125" si="398">IF(IC102="","",HY$3)</f>
        <v/>
      </c>
      <c r="HZ102" s="103" t="str">
        <f t="shared" ref="HZ102:HZ125" si="399">IF(IC102="","",HY$1)</f>
        <v/>
      </c>
      <c r="IA102" s="104" t="str">
        <f t="shared" ref="IA102:IA125" si="400">IF(IC102="","",HY$2)</f>
        <v/>
      </c>
      <c r="IB102" s="104" t="str">
        <f t="shared" ref="IB102:IB125" si="401">IF(IC102="","",HY$3)</f>
        <v/>
      </c>
      <c r="IC102" s="105" t="str">
        <f t="shared" ref="IC102:IC125" si="402">IF(IJ102="","",IF(ISNUMBER(SEARCH(":",IJ102)),MID(IJ102,FIND(":",IJ102)+2,FIND("(",IJ102)-FIND(":",IJ102)-3),LEFT(IJ102,FIND("(",IJ102)-2)))</f>
        <v/>
      </c>
      <c r="ID102" s="106" t="str">
        <f t="shared" ref="ID102:ID125" si="403">IF(IJ102="","",MID(IJ102,FIND("(",IJ102)+1,4))</f>
        <v/>
      </c>
      <c r="IE102" s="107" t="str">
        <f t="shared" ref="IE102:IE125" si="404">IF(ISNUMBER(SEARCH("*female*",IJ102)),"female",IF(ISNUMBER(SEARCH("*male*",IJ102)),"male",""))</f>
        <v/>
      </c>
      <c r="IF102" s="108" t="str">
        <f t="shared" ref="IF102:IF125" si="405">IF(IJ102="","",IF(ISERROR(MID(IJ102,FIND("male,",IJ102)+6,(FIND(")",IJ102)-(FIND("male,",IJ102)+6))))=TRUE,"missing/error",MID(IJ102,FIND("male,",IJ102)+6,(FIND(")",IJ102)-(FIND("male,",IJ102)+6)))))</f>
        <v/>
      </c>
      <c r="IG102" s="109" t="str">
        <f t="shared" ref="IG102:IG125" si="406">IF(IC102="","",(MID(IC102,(SEARCH("^^",SUBSTITUTE(IC102," ","^^",LEN(IC102)-LEN(SUBSTITUTE(IC102," ","")))))+1,99)&amp;"_"&amp;LEFT(IC102,FIND(" ",IC102)-1)&amp;"_"&amp;ID102))</f>
        <v/>
      </c>
      <c r="II102" s="4"/>
      <c r="IK102" s="102" t="str">
        <f t="shared" ref="IK102:IK125" si="407">IF(IO102="","",IK$3)</f>
        <v/>
      </c>
      <c r="IL102" s="103" t="str">
        <f t="shared" ref="IL102:IL125" si="408">IF(IO102="","",IK$1)</f>
        <v/>
      </c>
      <c r="IM102" s="104" t="str">
        <f t="shared" ref="IM102:IM125" si="409">IF(IO102="","",IK$2)</f>
        <v/>
      </c>
      <c r="IN102" s="104" t="str">
        <f t="shared" ref="IN102:IN125" si="410">IF(IO102="","",IK$3)</f>
        <v/>
      </c>
      <c r="IO102" s="105" t="str">
        <f t="shared" ref="IO102:IO125" si="411">IF(IV102="","",IF(ISNUMBER(SEARCH(":",IV102)),MID(IV102,FIND(":",IV102)+2,FIND("(",IV102)-FIND(":",IV102)-3),LEFT(IV102,FIND("(",IV102)-2)))</f>
        <v/>
      </c>
      <c r="IP102" s="106" t="str">
        <f t="shared" ref="IP102:IP125" si="412">IF(IV102="","",MID(IV102,FIND("(",IV102)+1,4))</f>
        <v/>
      </c>
      <c r="IQ102" s="107" t="str">
        <f t="shared" ref="IQ102:IQ125" si="413">IF(ISNUMBER(SEARCH("*female*",IV102)),"female",IF(ISNUMBER(SEARCH("*male*",IV102)),"male",""))</f>
        <v/>
      </c>
      <c r="IR102" s="108" t="str">
        <f t="shared" ref="IR102:IR125" si="414">IF(IV102="","",IF(ISERROR(MID(IV102,FIND("male,",IV102)+6,(FIND(")",IV102)-(FIND("male,",IV102)+6))))=TRUE,"missing/error",MID(IV102,FIND("male,",IV102)+6,(FIND(")",IV102)-(FIND("male,",IV102)+6)))))</f>
        <v/>
      </c>
      <c r="IS102" s="109" t="str">
        <f t="shared" ref="IS102:IS125" si="415">IF(IO102="","",(MID(IO102,(SEARCH("^^",SUBSTITUTE(IO102," ","^^",LEN(IO102)-LEN(SUBSTITUTE(IO102," ","")))))+1,99)&amp;"_"&amp;LEFT(IO102,FIND(" ",IO102)-1)&amp;"_"&amp;IP102))</f>
        <v/>
      </c>
      <c r="IU102" s="4"/>
      <c r="IW102" s="102" t="str">
        <f t="shared" ref="IW102:IW125" si="416">IF(JA102="","",IW$3)</f>
        <v/>
      </c>
      <c r="IX102" s="103" t="str">
        <f t="shared" ref="IX102:IX125" si="417">IF(JA102="","",IW$1)</f>
        <v/>
      </c>
      <c r="IY102" s="104" t="str">
        <f t="shared" ref="IY102:IY125" si="418">IF(JA102="","",IW$2)</f>
        <v/>
      </c>
      <c r="IZ102" s="104" t="str">
        <f t="shared" ref="IZ102:IZ125" si="419">IF(JA102="","",IW$3)</f>
        <v/>
      </c>
      <c r="JA102" s="105" t="str">
        <f t="shared" ref="JA102:JA125" si="420">IF(JH102="","",IF(ISNUMBER(SEARCH(":",JH102)),MID(JH102,FIND(":",JH102)+2,FIND("(",JH102)-FIND(":",JH102)-3),LEFT(JH102,FIND("(",JH102)-2)))</f>
        <v/>
      </c>
      <c r="JB102" s="106" t="str">
        <f t="shared" ref="JB102:JB125" si="421">IF(JH102="","",MID(JH102,FIND("(",JH102)+1,4))</f>
        <v/>
      </c>
      <c r="JC102" s="107" t="str">
        <f t="shared" ref="JC102:JC125" si="422">IF(ISNUMBER(SEARCH("*female*",JH102)),"female",IF(ISNUMBER(SEARCH("*male*",JH102)),"male",""))</f>
        <v/>
      </c>
      <c r="JD102" s="108" t="str">
        <f t="shared" ref="JD102:JD125" si="423">IF(JH102="","",IF(ISERROR(MID(JH102,FIND("male,",JH102)+6,(FIND(")",JH102)-(FIND("male,",JH102)+6))))=TRUE,"missing/error",MID(JH102,FIND("male,",JH102)+6,(FIND(")",JH102)-(FIND("male,",JH102)+6)))))</f>
        <v/>
      </c>
      <c r="JE102" s="109" t="str">
        <f t="shared" ref="JE102:JE125" si="424">IF(JA102="","",(MID(JA102,(SEARCH("^^",SUBSTITUTE(JA102," ","^^",LEN(JA102)-LEN(SUBSTITUTE(JA102," ","")))))+1,99)&amp;"_"&amp;LEFT(JA102,FIND(" ",JA102)-1)&amp;"_"&amp;JB102))</f>
        <v/>
      </c>
      <c r="JG102" s="4"/>
      <c r="JI102" s="102" t="str">
        <f t="shared" ref="JI102:JI125" si="425">IF(JM102="","",JI$3)</f>
        <v/>
      </c>
      <c r="JJ102" s="103" t="str">
        <f t="shared" ref="JJ102:JJ125" si="426">IF(JM102="","",JI$1)</f>
        <v/>
      </c>
      <c r="JK102" s="104" t="str">
        <f t="shared" ref="JK102:JK125" si="427">IF(JM102="","",JI$2)</f>
        <v/>
      </c>
      <c r="JL102" s="104" t="str">
        <f t="shared" ref="JL102:JL125" si="428">IF(JM102="","",JI$3)</f>
        <v/>
      </c>
      <c r="JM102" s="105" t="str">
        <f t="shared" ref="JM102:JM125" si="429">IF(JT102="","",IF(ISNUMBER(SEARCH(":",JT102)),MID(JT102,FIND(":",JT102)+2,FIND("(",JT102)-FIND(":",JT102)-3),LEFT(JT102,FIND("(",JT102)-2)))</f>
        <v/>
      </c>
      <c r="JN102" s="106" t="str">
        <f t="shared" ref="JN102:JN125" si="430">IF(JT102="","",MID(JT102,FIND("(",JT102)+1,4))</f>
        <v/>
      </c>
      <c r="JO102" s="107" t="str">
        <f t="shared" ref="JO102:JO125" si="431">IF(ISNUMBER(SEARCH("*female*",JT102)),"female",IF(ISNUMBER(SEARCH("*male*",JT102)),"male",""))</f>
        <v/>
      </c>
      <c r="JP102" s="108" t="str">
        <f t="shared" ref="JP102:JP125" si="432">IF(JT102="","",IF(ISERROR(MID(JT102,FIND("male,",JT102)+6,(FIND(")",JT102)-(FIND("male,",JT102)+6))))=TRUE,"missing/error",MID(JT102,FIND("male,",JT102)+6,(FIND(")",JT102)-(FIND("male,",JT102)+6)))))</f>
        <v/>
      </c>
      <c r="JQ102" s="109" t="str">
        <f t="shared" ref="JQ102:JQ125" si="433">IF(JM102="","",(MID(JM102,(SEARCH("^^",SUBSTITUTE(JM102," ","^^",LEN(JM102)-LEN(SUBSTITUTE(JM102," ","")))))+1,99)&amp;"_"&amp;LEFT(JM102,FIND(" ",JM102)-1)&amp;"_"&amp;JN102))</f>
        <v/>
      </c>
      <c r="JS102" s="4"/>
      <c r="JU102" s="102" t="str">
        <f t="shared" ref="JU102:JU125" si="434">IF(JY102="","",JU$3)</f>
        <v/>
      </c>
      <c r="JV102" s="103" t="str">
        <f t="shared" ref="JV102:JV125" si="435">IF(JY102="","",JU$1)</f>
        <v/>
      </c>
      <c r="JW102" s="104" t="str">
        <f t="shared" ref="JW102:JW125" si="436">IF(JY102="","",JU$2)</f>
        <v/>
      </c>
      <c r="JX102" s="104" t="str">
        <f t="shared" ref="JX102:JX125" si="437">IF(JY102="","",JU$3)</f>
        <v/>
      </c>
      <c r="JY102" s="105" t="str">
        <f t="shared" ref="JY102:JY125" si="438">IF(KF102="","",IF(ISNUMBER(SEARCH(":",KF102)),MID(KF102,FIND(":",KF102)+2,FIND("(",KF102)-FIND(":",KF102)-3),LEFT(KF102,FIND("(",KF102)-2)))</f>
        <v/>
      </c>
      <c r="JZ102" s="106" t="str">
        <f t="shared" ref="JZ102:JZ125" si="439">IF(KF102="","",MID(KF102,FIND("(",KF102)+1,4))</f>
        <v/>
      </c>
      <c r="KA102" s="107" t="str">
        <f t="shared" ref="KA102:KA125" si="440">IF(ISNUMBER(SEARCH("*female*",KF102)),"female",IF(ISNUMBER(SEARCH("*male*",KF102)),"male",""))</f>
        <v/>
      </c>
      <c r="KB102" s="108" t="str">
        <f t="shared" ref="KB102:KB125" si="441">IF(KF102="","",IF(ISERROR(MID(KF102,FIND("male,",KF102)+6,(FIND(")",KF102)-(FIND("male,",KF102)+6))))=TRUE,"missing/error",MID(KF102,FIND("male,",KF102)+6,(FIND(")",KF102)-(FIND("male,",KF102)+6)))))</f>
        <v/>
      </c>
      <c r="KC102" s="109" t="str">
        <f t="shared" ref="KC102:KC125" si="442">IF(JY102="","",(MID(JY102,(SEARCH("^^",SUBSTITUTE(JY102," ","^^",LEN(JY102)-LEN(SUBSTITUTE(JY102," ","")))))+1,99)&amp;"_"&amp;LEFT(JY102,FIND(" ",JY102)-1)&amp;"_"&amp;JZ102))</f>
        <v/>
      </c>
      <c r="KE102" s="4"/>
    </row>
    <row r="103" spans="1:292" ht="13.5" customHeight="1">
      <c r="A103" s="20"/>
      <c r="E103" s="102" t="str">
        <f t="shared" si="228"/>
        <v/>
      </c>
      <c r="F103" s="103" t="str">
        <f t="shared" si="229"/>
        <v/>
      </c>
      <c r="G103" s="104" t="str">
        <f t="shared" si="230"/>
        <v/>
      </c>
      <c r="H103" s="104" t="str">
        <f t="shared" si="231"/>
        <v/>
      </c>
      <c r="I103" s="105" t="str">
        <f t="shared" si="232"/>
        <v/>
      </c>
      <c r="J103" s="106" t="str">
        <f t="shared" si="233"/>
        <v/>
      </c>
      <c r="K103" s="107" t="str">
        <f t="shared" si="234"/>
        <v/>
      </c>
      <c r="L103" s="108" t="str">
        <f t="shared" si="235"/>
        <v/>
      </c>
      <c r="M103" s="109" t="str">
        <f t="shared" si="236"/>
        <v/>
      </c>
      <c r="O103" s="4"/>
      <c r="Q103" s="102" t="str">
        <f t="shared" si="237"/>
        <v/>
      </c>
      <c r="R103" s="103" t="str">
        <f t="shared" si="238"/>
        <v/>
      </c>
      <c r="S103" s="104" t="str">
        <f t="shared" si="239"/>
        <v/>
      </c>
      <c r="T103" s="104" t="str">
        <f t="shared" si="240"/>
        <v/>
      </c>
      <c r="U103" s="105" t="str">
        <f t="shared" si="241"/>
        <v/>
      </c>
      <c r="V103" s="106" t="str">
        <f t="shared" si="242"/>
        <v/>
      </c>
      <c r="W103" s="107" t="str">
        <f t="shared" si="243"/>
        <v/>
      </c>
      <c r="X103" s="108" t="str">
        <f t="shared" si="244"/>
        <v/>
      </c>
      <c r="Y103" s="109" t="str">
        <f t="shared" si="245"/>
        <v/>
      </c>
      <c r="AA103" s="4"/>
      <c r="AC103" s="102" t="str">
        <f t="shared" si="246"/>
        <v/>
      </c>
      <c r="AD103" s="103" t="str">
        <f t="shared" si="247"/>
        <v/>
      </c>
      <c r="AE103" s="104" t="str">
        <f t="shared" si="248"/>
        <v/>
      </c>
      <c r="AF103" s="104" t="str">
        <f t="shared" si="249"/>
        <v/>
      </c>
      <c r="AG103" s="105" t="str">
        <f t="shared" si="250"/>
        <v/>
      </c>
      <c r="AH103" s="106" t="str">
        <f t="shared" si="251"/>
        <v/>
      </c>
      <c r="AI103" s="107" t="str">
        <f t="shared" si="252"/>
        <v/>
      </c>
      <c r="AJ103" s="108" t="str">
        <f t="shared" si="253"/>
        <v/>
      </c>
      <c r="AK103" s="109" t="str">
        <f t="shared" si="254"/>
        <v/>
      </c>
      <c r="AM103" s="4"/>
      <c r="AO103" s="102" t="str">
        <f t="shared" si="255"/>
        <v/>
      </c>
      <c r="AP103" s="103" t="str">
        <f t="shared" si="256"/>
        <v/>
      </c>
      <c r="AQ103" s="104" t="str">
        <f t="shared" si="257"/>
        <v/>
      </c>
      <c r="AR103" s="104" t="str">
        <f t="shared" si="258"/>
        <v/>
      </c>
      <c r="AS103" s="105" t="str">
        <f t="shared" si="259"/>
        <v/>
      </c>
      <c r="AT103" s="106" t="str">
        <f t="shared" si="260"/>
        <v/>
      </c>
      <c r="AU103" s="107" t="str">
        <f t="shared" si="261"/>
        <v/>
      </c>
      <c r="AV103" s="108" t="str">
        <f t="shared" si="262"/>
        <v/>
      </c>
      <c r="AW103" s="109" t="str">
        <f t="shared" si="263"/>
        <v/>
      </c>
      <c r="AY103" s="4"/>
      <c r="BA103" s="102" t="str">
        <f t="shared" si="264"/>
        <v/>
      </c>
      <c r="BB103" s="103" t="str">
        <f t="shared" si="265"/>
        <v/>
      </c>
      <c r="BC103" s="104" t="str">
        <f t="shared" si="266"/>
        <v/>
      </c>
      <c r="BD103" s="104" t="str">
        <f t="shared" si="267"/>
        <v/>
      </c>
      <c r="BE103" s="105" t="str">
        <f t="shared" si="268"/>
        <v/>
      </c>
      <c r="BF103" s="106" t="str">
        <f t="shared" si="269"/>
        <v/>
      </c>
      <c r="BG103" s="107" t="str">
        <f t="shared" si="270"/>
        <v/>
      </c>
      <c r="BH103" s="108" t="str">
        <f t="shared" si="271"/>
        <v/>
      </c>
      <c r="BI103" s="109" t="str">
        <f t="shared" si="272"/>
        <v/>
      </c>
      <c r="BK103" s="4"/>
      <c r="BM103" s="102" t="str">
        <f t="shared" si="273"/>
        <v/>
      </c>
      <c r="BN103" s="103" t="str">
        <f t="shared" si="274"/>
        <v/>
      </c>
      <c r="BO103" s="104" t="str">
        <f t="shared" si="275"/>
        <v/>
      </c>
      <c r="BP103" s="104" t="str">
        <f t="shared" si="276"/>
        <v/>
      </c>
      <c r="BQ103" s="105" t="str">
        <f t="shared" si="277"/>
        <v/>
      </c>
      <c r="BR103" s="106" t="str">
        <f t="shared" si="278"/>
        <v/>
      </c>
      <c r="BS103" s="107" t="str">
        <f t="shared" si="279"/>
        <v/>
      </c>
      <c r="BT103" s="108" t="str">
        <f t="shared" si="280"/>
        <v/>
      </c>
      <c r="BU103" s="109" t="str">
        <f t="shared" si="281"/>
        <v/>
      </c>
      <c r="BW103" s="4"/>
      <c r="BY103" s="102" t="str">
        <f t="shared" si="282"/>
        <v/>
      </c>
      <c r="BZ103" s="103" t="str">
        <f t="shared" si="283"/>
        <v/>
      </c>
      <c r="CA103" s="104" t="str">
        <f t="shared" si="284"/>
        <v/>
      </c>
      <c r="CB103" s="104" t="str">
        <f t="shared" si="285"/>
        <v/>
      </c>
      <c r="CC103" s="105" t="str">
        <f t="shared" si="286"/>
        <v/>
      </c>
      <c r="CD103" s="106" t="str">
        <f t="shared" si="287"/>
        <v/>
      </c>
      <c r="CE103" s="107" t="str">
        <f t="shared" si="288"/>
        <v/>
      </c>
      <c r="CF103" s="108" t="str">
        <f t="shared" si="289"/>
        <v/>
      </c>
      <c r="CG103" s="109" t="str">
        <f t="shared" si="290"/>
        <v/>
      </c>
      <c r="CI103" s="4"/>
      <c r="CK103" s="102" t="str">
        <f t="shared" si="291"/>
        <v/>
      </c>
      <c r="CL103" s="103" t="str">
        <f t="shared" si="292"/>
        <v/>
      </c>
      <c r="CM103" s="104" t="str">
        <f t="shared" si="293"/>
        <v/>
      </c>
      <c r="CN103" s="104" t="str">
        <f t="shared" si="294"/>
        <v/>
      </c>
      <c r="CO103" s="105" t="str">
        <f t="shared" si="295"/>
        <v/>
      </c>
      <c r="CP103" s="106" t="str">
        <f t="shared" si="296"/>
        <v/>
      </c>
      <c r="CQ103" s="107" t="str">
        <f t="shared" si="297"/>
        <v/>
      </c>
      <c r="CR103" s="108" t="str">
        <f t="shared" si="298"/>
        <v/>
      </c>
      <c r="CS103" s="109" t="str">
        <f t="shared" si="299"/>
        <v/>
      </c>
      <c r="CU103" s="4"/>
      <c r="CW103" s="102" t="str">
        <f t="shared" si="300"/>
        <v/>
      </c>
      <c r="CX103" s="103" t="str">
        <f t="shared" si="301"/>
        <v/>
      </c>
      <c r="CY103" s="104" t="str">
        <f t="shared" si="302"/>
        <v/>
      </c>
      <c r="CZ103" s="104" t="str">
        <f t="shared" si="303"/>
        <v/>
      </c>
      <c r="DA103" s="105" t="str">
        <f t="shared" si="304"/>
        <v/>
      </c>
      <c r="DB103" s="106" t="str">
        <f t="shared" si="305"/>
        <v/>
      </c>
      <c r="DC103" s="107" t="str">
        <f t="shared" si="306"/>
        <v/>
      </c>
      <c r="DD103" s="108" t="str">
        <f t="shared" si="307"/>
        <v/>
      </c>
      <c r="DE103" s="109" t="str">
        <f t="shared" si="308"/>
        <v/>
      </c>
      <c r="DG103" s="4"/>
      <c r="DI103" s="102" t="str">
        <f t="shared" si="309"/>
        <v/>
      </c>
      <c r="DJ103" s="103" t="str">
        <f t="shared" si="310"/>
        <v/>
      </c>
      <c r="DK103" s="104" t="str">
        <f t="shared" si="311"/>
        <v/>
      </c>
      <c r="DL103" s="104" t="str">
        <f t="shared" si="312"/>
        <v/>
      </c>
      <c r="DM103" s="105" t="str">
        <f t="shared" si="313"/>
        <v/>
      </c>
      <c r="DN103" s="106" t="str">
        <f t="shared" si="314"/>
        <v/>
      </c>
      <c r="DO103" s="107" t="str">
        <f t="shared" si="315"/>
        <v/>
      </c>
      <c r="DP103" s="108" t="str">
        <f t="shared" si="316"/>
        <v/>
      </c>
      <c r="DQ103" s="109" t="str">
        <f t="shared" si="317"/>
        <v/>
      </c>
      <c r="DS103" s="4"/>
      <c r="DU103" s="102" t="str">
        <f t="shared" si="318"/>
        <v/>
      </c>
      <c r="DV103" s="103" t="str">
        <f t="shared" si="319"/>
        <v/>
      </c>
      <c r="DW103" s="104" t="str">
        <f t="shared" si="320"/>
        <v/>
      </c>
      <c r="DX103" s="104" t="str">
        <f t="shared" si="321"/>
        <v/>
      </c>
      <c r="DY103" s="105" t="str">
        <f t="shared" si="322"/>
        <v/>
      </c>
      <c r="DZ103" s="106" t="str">
        <f t="shared" si="323"/>
        <v/>
      </c>
      <c r="EA103" s="107" t="str">
        <f t="shared" si="324"/>
        <v/>
      </c>
      <c r="EB103" s="108" t="str">
        <f t="shared" si="325"/>
        <v/>
      </c>
      <c r="EC103" s="109" t="str">
        <f t="shared" si="326"/>
        <v/>
      </c>
      <c r="EE103" s="4"/>
      <c r="EG103" s="102" t="str">
        <f t="shared" si="327"/>
        <v/>
      </c>
      <c r="EH103" s="103" t="str">
        <f t="shared" si="328"/>
        <v/>
      </c>
      <c r="EI103" s="104" t="str">
        <f t="shared" si="329"/>
        <v/>
      </c>
      <c r="EJ103" s="104" t="str">
        <f t="shared" si="330"/>
        <v/>
      </c>
      <c r="EK103" s="105" t="str">
        <f t="shared" si="331"/>
        <v/>
      </c>
      <c r="EL103" s="106" t="str">
        <f t="shared" si="332"/>
        <v/>
      </c>
      <c r="EM103" s="107" t="str">
        <f t="shared" si="333"/>
        <v/>
      </c>
      <c r="EN103" s="108" t="str">
        <f t="shared" si="334"/>
        <v/>
      </c>
      <c r="EO103" s="109" t="str">
        <f t="shared" si="335"/>
        <v/>
      </c>
      <c r="EQ103" s="4"/>
      <c r="ES103" s="102" t="str">
        <f t="shared" si="336"/>
        <v/>
      </c>
      <c r="ET103" s="103" t="str">
        <f t="shared" si="337"/>
        <v/>
      </c>
      <c r="EU103" s="104" t="str">
        <f t="shared" si="338"/>
        <v/>
      </c>
      <c r="EV103" s="104" t="str">
        <f t="shared" si="339"/>
        <v/>
      </c>
      <c r="EW103" s="105" t="str">
        <f t="shared" si="340"/>
        <v/>
      </c>
      <c r="EX103" s="106" t="str">
        <f t="shared" si="341"/>
        <v/>
      </c>
      <c r="EY103" s="107" t="str">
        <f t="shared" si="342"/>
        <v/>
      </c>
      <c r="EZ103" s="108" t="str">
        <f t="shared" si="343"/>
        <v/>
      </c>
      <c r="FA103" s="109" t="str">
        <f t="shared" si="344"/>
        <v/>
      </c>
      <c r="FC103" s="4"/>
      <c r="FE103" s="102" t="str">
        <f t="shared" si="345"/>
        <v/>
      </c>
      <c r="FF103" s="103" t="str">
        <f t="shared" si="346"/>
        <v/>
      </c>
      <c r="FG103" s="104" t="str">
        <f t="shared" si="347"/>
        <v/>
      </c>
      <c r="FH103" s="104" t="str">
        <f t="shared" si="348"/>
        <v/>
      </c>
      <c r="FI103" s="105" t="str">
        <f t="shared" si="349"/>
        <v/>
      </c>
      <c r="FJ103" s="106" t="str">
        <f t="shared" si="350"/>
        <v/>
      </c>
      <c r="FK103" s="107" t="str">
        <f t="shared" si="351"/>
        <v/>
      </c>
      <c r="FL103" s="108" t="str">
        <f t="shared" si="352"/>
        <v/>
      </c>
      <c r="FM103" s="109" t="str">
        <f t="shared" si="353"/>
        <v/>
      </c>
      <c r="FO103" s="4"/>
      <c r="FQ103" s="102" t="str">
        <f>IF(FU103="","",#REF!)</f>
        <v/>
      </c>
      <c r="FR103" s="103" t="str">
        <f t="shared" si="354"/>
        <v/>
      </c>
      <c r="FS103" s="104" t="str">
        <f t="shared" si="355"/>
        <v/>
      </c>
      <c r="FT103" s="104" t="str">
        <f t="shared" si="356"/>
        <v/>
      </c>
      <c r="FU103" s="105" t="str">
        <f t="shared" si="357"/>
        <v/>
      </c>
      <c r="FV103" s="106" t="str">
        <f t="shared" si="358"/>
        <v/>
      </c>
      <c r="FW103" s="107" t="str">
        <f t="shared" si="359"/>
        <v/>
      </c>
      <c r="FX103" s="108" t="str">
        <f t="shared" si="360"/>
        <v/>
      </c>
      <c r="FY103" s="109" t="str">
        <f t="shared" si="361"/>
        <v/>
      </c>
      <c r="GA103" s="4"/>
      <c r="GC103" s="102" t="str">
        <f t="shared" si="362"/>
        <v/>
      </c>
      <c r="GD103" s="103" t="str">
        <f t="shared" si="363"/>
        <v/>
      </c>
      <c r="GE103" s="104" t="str">
        <f t="shared" si="364"/>
        <v/>
      </c>
      <c r="GF103" s="104" t="str">
        <f t="shared" si="365"/>
        <v/>
      </c>
      <c r="GG103" s="105" t="str">
        <f t="shared" si="366"/>
        <v/>
      </c>
      <c r="GH103" s="106" t="str">
        <f t="shared" si="367"/>
        <v/>
      </c>
      <c r="GI103" s="107" t="str">
        <f t="shared" si="368"/>
        <v/>
      </c>
      <c r="GJ103" s="108" t="str">
        <f t="shared" si="369"/>
        <v/>
      </c>
      <c r="GK103" s="109" t="str">
        <f t="shared" si="370"/>
        <v/>
      </c>
      <c r="GM103" s="4"/>
      <c r="GO103" s="102" t="str">
        <f t="shared" si="371"/>
        <v/>
      </c>
      <c r="GP103" s="103" t="str">
        <f t="shared" si="372"/>
        <v/>
      </c>
      <c r="GQ103" s="104" t="str">
        <f t="shared" si="373"/>
        <v/>
      </c>
      <c r="GR103" s="104" t="str">
        <f t="shared" si="374"/>
        <v/>
      </c>
      <c r="GS103" s="105" t="str">
        <f t="shared" si="375"/>
        <v/>
      </c>
      <c r="GT103" s="106" t="str">
        <f t="shared" si="376"/>
        <v/>
      </c>
      <c r="GU103" s="107" t="str">
        <f t="shared" si="377"/>
        <v/>
      </c>
      <c r="GV103" s="108" t="str">
        <f t="shared" si="378"/>
        <v/>
      </c>
      <c r="GW103" s="109" t="str">
        <f t="shared" si="379"/>
        <v/>
      </c>
      <c r="GY103" s="4"/>
      <c r="HA103" s="102" t="str">
        <f t="shared" si="380"/>
        <v/>
      </c>
      <c r="HB103" s="103" t="str">
        <f t="shared" si="381"/>
        <v/>
      </c>
      <c r="HC103" s="104" t="str">
        <f t="shared" si="382"/>
        <v/>
      </c>
      <c r="HD103" s="104" t="str">
        <f t="shared" si="383"/>
        <v/>
      </c>
      <c r="HE103" s="105" t="str">
        <f t="shared" si="384"/>
        <v/>
      </c>
      <c r="HF103" s="106" t="str">
        <f t="shared" si="385"/>
        <v/>
      </c>
      <c r="HG103" s="107" t="str">
        <f t="shared" si="386"/>
        <v/>
      </c>
      <c r="HH103" s="108" t="str">
        <f t="shared" si="387"/>
        <v/>
      </c>
      <c r="HI103" s="109" t="str">
        <f t="shared" si="388"/>
        <v/>
      </c>
      <c r="HK103" s="4"/>
      <c r="HM103" s="102" t="str">
        <f t="shared" si="389"/>
        <v/>
      </c>
      <c r="HN103" s="103" t="str">
        <f t="shared" si="390"/>
        <v/>
      </c>
      <c r="HO103" s="104" t="str">
        <f t="shared" si="391"/>
        <v/>
      </c>
      <c r="HP103" s="104" t="str">
        <f t="shared" si="392"/>
        <v/>
      </c>
      <c r="HQ103" s="105" t="str">
        <f t="shared" si="393"/>
        <v/>
      </c>
      <c r="HR103" s="106" t="str">
        <f t="shared" si="394"/>
        <v/>
      </c>
      <c r="HS103" s="107" t="str">
        <f t="shared" si="395"/>
        <v/>
      </c>
      <c r="HT103" s="108" t="str">
        <f t="shared" si="396"/>
        <v/>
      </c>
      <c r="HU103" s="109" t="str">
        <f t="shared" si="397"/>
        <v/>
      </c>
      <c r="HW103" s="4"/>
      <c r="HY103" s="102" t="str">
        <f t="shared" si="398"/>
        <v/>
      </c>
      <c r="HZ103" s="103" t="str">
        <f t="shared" si="399"/>
        <v/>
      </c>
      <c r="IA103" s="104" t="str">
        <f t="shared" si="400"/>
        <v/>
      </c>
      <c r="IB103" s="104" t="str">
        <f t="shared" si="401"/>
        <v/>
      </c>
      <c r="IC103" s="105" t="str">
        <f t="shared" si="402"/>
        <v/>
      </c>
      <c r="ID103" s="106" t="str">
        <f t="shared" si="403"/>
        <v/>
      </c>
      <c r="IE103" s="107" t="str">
        <f t="shared" si="404"/>
        <v/>
      </c>
      <c r="IF103" s="108" t="str">
        <f t="shared" si="405"/>
        <v/>
      </c>
      <c r="IG103" s="109" t="str">
        <f t="shared" si="406"/>
        <v/>
      </c>
      <c r="II103" s="4"/>
      <c r="IK103" s="102" t="str">
        <f t="shared" si="407"/>
        <v/>
      </c>
      <c r="IL103" s="103" t="str">
        <f t="shared" si="408"/>
        <v/>
      </c>
      <c r="IM103" s="104" t="str">
        <f t="shared" si="409"/>
        <v/>
      </c>
      <c r="IN103" s="104" t="str">
        <f t="shared" si="410"/>
        <v/>
      </c>
      <c r="IO103" s="105" t="str">
        <f t="shared" si="411"/>
        <v/>
      </c>
      <c r="IP103" s="106" t="str">
        <f t="shared" si="412"/>
        <v/>
      </c>
      <c r="IQ103" s="107" t="str">
        <f t="shared" si="413"/>
        <v/>
      </c>
      <c r="IR103" s="108" t="str">
        <f t="shared" si="414"/>
        <v/>
      </c>
      <c r="IS103" s="109" t="str">
        <f t="shared" si="415"/>
        <v/>
      </c>
      <c r="IU103" s="4"/>
      <c r="IW103" s="102" t="str">
        <f t="shared" si="416"/>
        <v/>
      </c>
      <c r="IX103" s="103" t="str">
        <f t="shared" si="417"/>
        <v/>
      </c>
      <c r="IY103" s="104" t="str">
        <f t="shared" si="418"/>
        <v/>
      </c>
      <c r="IZ103" s="104" t="str">
        <f t="shared" si="419"/>
        <v/>
      </c>
      <c r="JA103" s="105" t="str">
        <f t="shared" si="420"/>
        <v/>
      </c>
      <c r="JB103" s="106" t="str">
        <f t="shared" si="421"/>
        <v/>
      </c>
      <c r="JC103" s="107" t="str">
        <f t="shared" si="422"/>
        <v/>
      </c>
      <c r="JD103" s="108" t="str">
        <f t="shared" si="423"/>
        <v/>
      </c>
      <c r="JE103" s="109" t="str">
        <f t="shared" si="424"/>
        <v/>
      </c>
      <c r="JG103" s="4"/>
      <c r="JI103" s="102" t="str">
        <f t="shared" si="425"/>
        <v/>
      </c>
      <c r="JJ103" s="103" t="str">
        <f t="shared" si="426"/>
        <v/>
      </c>
      <c r="JK103" s="104" t="str">
        <f t="shared" si="427"/>
        <v/>
      </c>
      <c r="JL103" s="104" t="str">
        <f t="shared" si="428"/>
        <v/>
      </c>
      <c r="JM103" s="105" t="str">
        <f t="shared" si="429"/>
        <v/>
      </c>
      <c r="JN103" s="106" t="str">
        <f t="shared" si="430"/>
        <v/>
      </c>
      <c r="JO103" s="107" t="str">
        <f t="shared" si="431"/>
        <v/>
      </c>
      <c r="JP103" s="108" t="str">
        <f t="shared" si="432"/>
        <v/>
      </c>
      <c r="JQ103" s="109" t="str">
        <f t="shared" si="433"/>
        <v/>
      </c>
      <c r="JS103" s="4"/>
      <c r="JU103" s="102" t="str">
        <f t="shared" si="434"/>
        <v/>
      </c>
      <c r="JV103" s="103" t="str">
        <f t="shared" si="435"/>
        <v/>
      </c>
      <c r="JW103" s="104" t="str">
        <f t="shared" si="436"/>
        <v/>
      </c>
      <c r="JX103" s="104" t="str">
        <f t="shared" si="437"/>
        <v/>
      </c>
      <c r="JY103" s="105" t="str">
        <f t="shared" si="438"/>
        <v/>
      </c>
      <c r="JZ103" s="106" t="str">
        <f t="shared" si="439"/>
        <v/>
      </c>
      <c r="KA103" s="107" t="str">
        <f t="shared" si="440"/>
        <v/>
      </c>
      <c r="KB103" s="108" t="str">
        <f t="shared" si="441"/>
        <v/>
      </c>
      <c r="KC103" s="109" t="str">
        <f t="shared" si="442"/>
        <v/>
      </c>
      <c r="KE103" s="4"/>
    </row>
    <row r="104" spans="1:292" ht="13.5" customHeight="1">
      <c r="A104" s="20"/>
      <c r="E104" s="102" t="str">
        <f t="shared" si="228"/>
        <v/>
      </c>
      <c r="F104" s="103" t="str">
        <f t="shared" si="229"/>
        <v/>
      </c>
      <c r="G104" s="104" t="str">
        <f t="shared" si="230"/>
        <v/>
      </c>
      <c r="H104" s="104" t="str">
        <f t="shared" si="231"/>
        <v/>
      </c>
      <c r="I104" s="105" t="str">
        <f t="shared" si="232"/>
        <v/>
      </c>
      <c r="J104" s="106" t="str">
        <f t="shared" si="233"/>
        <v/>
      </c>
      <c r="K104" s="107" t="str">
        <f t="shared" si="234"/>
        <v/>
      </c>
      <c r="L104" s="108" t="str">
        <f t="shared" si="235"/>
        <v/>
      </c>
      <c r="M104" s="109" t="str">
        <f t="shared" si="236"/>
        <v/>
      </c>
      <c r="O104" s="4"/>
      <c r="Q104" s="102" t="str">
        <f t="shared" si="237"/>
        <v/>
      </c>
      <c r="R104" s="103" t="str">
        <f t="shared" si="238"/>
        <v/>
      </c>
      <c r="S104" s="104" t="str">
        <f t="shared" si="239"/>
        <v/>
      </c>
      <c r="T104" s="104" t="str">
        <f t="shared" si="240"/>
        <v/>
      </c>
      <c r="U104" s="105" t="str">
        <f t="shared" si="241"/>
        <v/>
      </c>
      <c r="V104" s="106" t="str">
        <f t="shared" si="242"/>
        <v/>
      </c>
      <c r="W104" s="107" t="str">
        <f t="shared" si="243"/>
        <v/>
      </c>
      <c r="X104" s="108" t="str">
        <f t="shared" si="244"/>
        <v/>
      </c>
      <c r="Y104" s="109" t="str">
        <f t="shared" si="245"/>
        <v/>
      </c>
      <c r="AA104" s="4"/>
      <c r="AC104" s="102" t="str">
        <f t="shared" si="246"/>
        <v/>
      </c>
      <c r="AD104" s="103" t="str">
        <f t="shared" si="247"/>
        <v/>
      </c>
      <c r="AE104" s="104" t="str">
        <f t="shared" si="248"/>
        <v/>
      </c>
      <c r="AF104" s="104" t="str">
        <f t="shared" si="249"/>
        <v/>
      </c>
      <c r="AG104" s="105" t="str">
        <f t="shared" si="250"/>
        <v/>
      </c>
      <c r="AH104" s="106" t="str">
        <f t="shared" si="251"/>
        <v/>
      </c>
      <c r="AI104" s="107" t="str">
        <f t="shared" si="252"/>
        <v/>
      </c>
      <c r="AJ104" s="108" t="str">
        <f t="shared" si="253"/>
        <v/>
      </c>
      <c r="AK104" s="109" t="str">
        <f t="shared" si="254"/>
        <v/>
      </c>
      <c r="AM104" s="4"/>
      <c r="AO104" s="102" t="str">
        <f t="shared" si="255"/>
        <v/>
      </c>
      <c r="AP104" s="103" t="str">
        <f t="shared" si="256"/>
        <v/>
      </c>
      <c r="AQ104" s="104" t="str">
        <f t="shared" si="257"/>
        <v/>
      </c>
      <c r="AR104" s="104" t="str">
        <f t="shared" si="258"/>
        <v/>
      </c>
      <c r="AS104" s="105" t="str">
        <f t="shared" si="259"/>
        <v/>
      </c>
      <c r="AT104" s="106" t="str">
        <f t="shared" si="260"/>
        <v/>
      </c>
      <c r="AU104" s="107" t="str">
        <f t="shared" si="261"/>
        <v/>
      </c>
      <c r="AV104" s="108" t="str">
        <f t="shared" si="262"/>
        <v/>
      </c>
      <c r="AW104" s="109" t="str">
        <f t="shared" si="263"/>
        <v/>
      </c>
      <c r="AY104" s="4"/>
      <c r="BA104" s="102" t="str">
        <f t="shared" si="264"/>
        <v/>
      </c>
      <c r="BB104" s="103" t="str">
        <f t="shared" si="265"/>
        <v/>
      </c>
      <c r="BC104" s="104" t="str">
        <f t="shared" si="266"/>
        <v/>
      </c>
      <c r="BD104" s="104" t="str">
        <f t="shared" si="267"/>
        <v/>
      </c>
      <c r="BE104" s="105" t="str">
        <f t="shared" si="268"/>
        <v/>
      </c>
      <c r="BF104" s="106" t="str">
        <f t="shared" si="269"/>
        <v/>
      </c>
      <c r="BG104" s="107" t="str">
        <f t="shared" si="270"/>
        <v/>
      </c>
      <c r="BH104" s="108" t="str">
        <f t="shared" si="271"/>
        <v/>
      </c>
      <c r="BI104" s="109" t="str">
        <f t="shared" si="272"/>
        <v/>
      </c>
      <c r="BK104" s="4"/>
      <c r="BM104" s="102" t="str">
        <f t="shared" si="273"/>
        <v/>
      </c>
      <c r="BN104" s="103" t="str">
        <f t="shared" si="274"/>
        <v/>
      </c>
      <c r="BO104" s="104" t="str">
        <f t="shared" si="275"/>
        <v/>
      </c>
      <c r="BP104" s="104" t="str">
        <f t="shared" si="276"/>
        <v/>
      </c>
      <c r="BQ104" s="105" t="str">
        <f t="shared" si="277"/>
        <v/>
      </c>
      <c r="BR104" s="106" t="str">
        <f t="shared" si="278"/>
        <v/>
      </c>
      <c r="BS104" s="107" t="str">
        <f t="shared" si="279"/>
        <v/>
      </c>
      <c r="BT104" s="108" t="str">
        <f t="shared" si="280"/>
        <v/>
      </c>
      <c r="BU104" s="109" t="str">
        <f t="shared" si="281"/>
        <v/>
      </c>
      <c r="BW104" s="4"/>
      <c r="BY104" s="102" t="str">
        <f t="shared" si="282"/>
        <v/>
      </c>
      <c r="BZ104" s="103" t="str">
        <f t="shared" si="283"/>
        <v/>
      </c>
      <c r="CA104" s="104" t="str">
        <f t="shared" si="284"/>
        <v/>
      </c>
      <c r="CB104" s="104" t="str">
        <f t="shared" si="285"/>
        <v/>
      </c>
      <c r="CC104" s="105" t="str">
        <f t="shared" si="286"/>
        <v/>
      </c>
      <c r="CD104" s="106" t="str">
        <f t="shared" si="287"/>
        <v/>
      </c>
      <c r="CE104" s="107" t="str">
        <f t="shared" si="288"/>
        <v/>
      </c>
      <c r="CF104" s="108" t="str">
        <f t="shared" si="289"/>
        <v/>
      </c>
      <c r="CG104" s="109" t="str">
        <f t="shared" si="290"/>
        <v/>
      </c>
      <c r="CI104" s="4"/>
      <c r="CK104" s="102" t="str">
        <f t="shared" si="291"/>
        <v/>
      </c>
      <c r="CL104" s="103" t="str">
        <f t="shared" si="292"/>
        <v/>
      </c>
      <c r="CM104" s="104" t="str">
        <f t="shared" si="293"/>
        <v/>
      </c>
      <c r="CN104" s="104" t="str">
        <f t="shared" si="294"/>
        <v/>
      </c>
      <c r="CO104" s="105" t="str">
        <f t="shared" si="295"/>
        <v/>
      </c>
      <c r="CP104" s="106" t="str">
        <f t="shared" si="296"/>
        <v/>
      </c>
      <c r="CQ104" s="107" t="str">
        <f t="shared" si="297"/>
        <v/>
      </c>
      <c r="CR104" s="108" t="str">
        <f t="shared" si="298"/>
        <v/>
      </c>
      <c r="CS104" s="109" t="str">
        <f t="shared" si="299"/>
        <v/>
      </c>
      <c r="CU104" s="4"/>
      <c r="CW104" s="102" t="str">
        <f t="shared" si="300"/>
        <v/>
      </c>
      <c r="CX104" s="103" t="str">
        <f t="shared" si="301"/>
        <v/>
      </c>
      <c r="CY104" s="104" t="str">
        <f t="shared" si="302"/>
        <v/>
      </c>
      <c r="CZ104" s="104" t="str">
        <f t="shared" si="303"/>
        <v/>
      </c>
      <c r="DA104" s="105" t="str">
        <f t="shared" si="304"/>
        <v/>
      </c>
      <c r="DB104" s="106" t="str">
        <f t="shared" si="305"/>
        <v/>
      </c>
      <c r="DC104" s="107" t="str">
        <f t="shared" si="306"/>
        <v/>
      </c>
      <c r="DD104" s="108" t="str">
        <f t="shared" si="307"/>
        <v/>
      </c>
      <c r="DE104" s="109" t="str">
        <f t="shared" si="308"/>
        <v/>
      </c>
      <c r="DG104" s="4"/>
      <c r="DI104" s="102" t="str">
        <f t="shared" si="309"/>
        <v/>
      </c>
      <c r="DJ104" s="103" t="str">
        <f t="shared" si="310"/>
        <v/>
      </c>
      <c r="DK104" s="104" t="str">
        <f t="shared" si="311"/>
        <v/>
      </c>
      <c r="DL104" s="104" t="str">
        <f t="shared" si="312"/>
        <v/>
      </c>
      <c r="DM104" s="105" t="str">
        <f t="shared" si="313"/>
        <v/>
      </c>
      <c r="DN104" s="106" t="str">
        <f t="shared" si="314"/>
        <v/>
      </c>
      <c r="DO104" s="107" t="str">
        <f t="shared" si="315"/>
        <v/>
      </c>
      <c r="DP104" s="108" t="str">
        <f t="shared" si="316"/>
        <v/>
      </c>
      <c r="DQ104" s="109" t="str">
        <f t="shared" si="317"/>
        <v/>
      </c>
      <c r="DS104" s="4"/>
      <c r="DU104" s="102" t="str">
        <f t="shared" si="318"/>
        <v/>
      </c>
      <c r="DV104" s="103" t="str">
        <f t="shared" si="319"/>
        <v/>
      </c>
      <c r="DW104" s="104" t="str">
        <f t="shared" si="320"/>
        <v/>
      </c>
      <c r="DX104" s="104" t="str">
        <f t="shared" si="321"/>
        <v/>
      </c>
      <c r="DY104" s="105" t="str">
        <f t="shared" si="322"/>
        <v/>
      </c>
      <c r="DZ104" s="106" t="str">
        <f t="shared" si="323"/>
        <v/>
      </c>
      <c r="EA104" s="107" t="str">
        <f t="shared" si="324"/>
        <v/>
      </c>
      <c r="EB104" s="108" t="str">
        <f t="shared" si="325"/>
        <v/>
      </c>
      <c r="EC104" s="109" t="str">
        <f t="shared" si="326"/>
        <v/>
      </c>
      <c r="EE104" s="4"/>
      <c r="EG104" s="102" t="str">
        <f t="shared" si="327"/>
        <v/>
      </c>
      <c r="EH104" s="103" t="str">
        <f t="shared" si="328"/>
        <v/>
      </c>
      <c r="EI104" s="104" t="str">
        <f t="shared" si="329"/>
        <v/>
      </c>
      <c r="EJ104" s="104" t="str">
        <f t="shared" si="330"/>
        <v/>
      </c>
      <c r="EK104" s="105" t="str">
        <f t="shared" si="331"/>
        <v/>
      </c>
      <c r="EL104" s="106" t="str">
        <f t="shared" si="332"/>
        <v/>
      </c>
      <c r="EM104" s="107" t="str">
        <f t="shared" si="333"/>
        <v/>
      </c>
      <c r="EN104" s="108" t="str">
        <f t="shared" si="334"/>
        <v/>
      </c>
      <c r="EO104" s="109" t="str">
        <f t="shared" si="335"/>
        <v/>
      </c>
      <c r="EQ104" s="4"/>
      <c r="ES104" s="102" t="str">
        <f t="shared" si="336"/>
        <v/>
      </c>
      <c r="ET104" s="103" t="str">
        <f t="shared" si="337"/>
        <v/>
      </c>
      <c r="EU104" s="104" t="str">
        <f t="shared" si="338"/>
        <v/>
      </c>
      <c r="EV104" s="104" t="str">
        <f t="shared" si="339"/>
        <v/>
      </c>
      <c r="EW104" s="105" t="str">
        <f t="shared" si="340"/>
        <v/>
      </c>
      <c r="EX104" s="106" t="str">
        <f t="shared" si="341"/>
        <v/>
      </c>
      <c r="EY104" s="107" t="str">
        <f t="shared" si="342"/>
        <v/>
      </c>
      <c r="EZ104" s="108" t="str">
        <f t="shared" si="343"/>
        <v/>
      </c>
      <c r="FA104" s="109" t="str">
        <f t="shared" si="344"/>
        <v/>
      </c>
      <c r="FC104" s="4"/>
      <c r="FE104" s="102" t="str">
        <f t="shared" si="345"/>
        <v/>
      </c>
      <c r="FF104" s="103" t="str">
        <f t="shared" si="346"/>
        <v/>
      </c>
      <c r="FG104" s="104" t="str">
        <f t="shared" si="347"/>
        <v/>
      </c>
      <c r="FH104" s="104" t="str">
        <f t="shared" si="348"/>
        <v/>
      </c>
      <c r="FI104" s="105" t="str">
        <f t="shared" si="349"/>
        <v/>
      </c>
      <c r="FJ104" s="106" t="str">
        <f t="shared" si="350"/>
        <v/>
      </c>
      <c r="FK104" s="107" t="str">
        <f t="shared" si="351"/>
        <v/>
      </c>
      <c r="FL104" s="108" t="str">
        <f t="shared" si="352"/>
        <v/>
      </c>
      <c r="FM104" s="109" t="str">
        <f t="shared" si="353"/>
        <v/>
      </c>
      <c r="FO104" s="4"/>
      <c r="FQ104" s="102" t="str">
        <f>IF(FU104="","",#REF!)</f>
        <v/>
      </c>
      <c r="FR104" s="103" t="str">
        <f t="shared" si="354"/>
        <v/>
      </c>
      <c r="FS104" s="104" t="str">
        <f t="shared" si="355"/>
        <v/>
      </c>
      <c r="FT104" s="104" t="str">
        <f t="shared" si="356"/>
        <v/>
      </c>
      <c r="FU104" s="105" t="str">
        <f t="shared" si="357"/>
        <v/>
      </c>
      <c r="FV104" s="106" t="str">
        <f t="shared" si="358"/>
        <v/>
      </c>
      <c r="FW104" s="107" t="str">
        <f t="shared" si="359"/>
        <v/>
      </c>
      <c r="FX104" s="108" t="str">
        <f t="shared" si="360"/>
        <v/>
      </c>
      <c r="FY104" s="109" t="str">
        <f t="shared" si="361"/>
        <v/>
      </c>
      <c r="GA104" s="4"/>
      <c r="GC104" s="102" t="str">
        <f t="shared" si="362"/>
        <v/>
      </c>
      <c r="GD104" s="103" t="str">
        <f t="shared" si="363"/>
        <v/>
      </c>
      <c r="GE104" s="104" t="str">
        <f t="shared" si="364"/>
        <v/>
      </c>
      <c r="GF104" s="104" t="str">
        <f t="shared" si="365"/>
        <v/>
      </c>
      <c r="GG104" s="105" t="str">
        <f t="shared" si="366"/>
        <v/>
      </c>
      <c r="GH104" s="106" t="str">
        <f t="shared" si="367"/>
        <v/>
      </c>
      <c r="GI104" s="107" t="str">
        <f t="shared" si="368"/>
        <v/>
      </c>
      <c r="GJ104" s="108" t="str">
        <f t="shared" si="369"/>
        <v/>
      </c>
      <c r="GK104" s="109" t="str">
        <f t="shared" si="370"/>
        <v/>
      </c>
      <c r="GM104" s="4"/>
      <c r="GO104" s="102" t="str">
        <f t="shared" si="371"/>
        <v/>
      </c>
      <c r="GP104" s="103" t="str">
        <f t="shared" si="372"/>
        <v/>
      </c>
      <c r="GQ104" s="104" t="str">
        <f t="shared" si="373"/>
        <v/>
      </c>
      <c r="GR104" s="104" t="str">
        <f t="shared" si="374"/>
        <v/>
      </c>
      <c r="GS104" s="105" t="str">
        <f t="shared" si="375"/>
        <v/>
      </c>
      <c r="GT104" s="106" t="str">
        <f t="shared" si="376"/>
        <v/>
      </c>
      <c r="GU104" s="107" t="str">
        <f t="shared" si="377"/>
        <v/>
      </c>
      <c r="GV104" s="108" t="str">
        <f t="shared" si="378"/>
        <v/>
      </c>
      <c r="GW104" s="109" t="str">
        <f t="shared" si="379"/>
        <v/>
      </c>
      <c r="GY104" s="4"/>
      <c r="HA104" s="102" t="str">
        <f t="shared" si="380"/>
        <v/>
      </c>
      <c r="HB104" s="103" t="str">
        <f t="shared" si="381"/>
        <v/>
      </c>
      <c r="HC104" s="104" t="str">
        <f t="shared" si="382"/>
        <v/>
      </c>
      <c r="HD104" s="104" t="str">
        <f t="shared" si="383"/>
        <v/>
      </c>
      <c r="HE104" s="105" t="str">
        <f t="shared" si="384"/>
        <v/>
      </c>
      <c r="HF104" s="106" t="str">
        <f t="shared" si="385"/>
        <v/>
      </c>
      <c r="HG104" s="107" t="str">
        <f t="shared" si="386"/>
        <v/>
      </c>
      <c r="HH104" s="108" t="str">
        <f t="shared" si="387"/>
        <v/>
      </c>
      <c r="HI104" s="109" t="str">
        <f t="shared" si="388"/>
        <v/>
      </c>
      <c r="HK104" s="4"/>
      <c r="HM104" s="102" t="str">
        <f t="shared" si="389"/>
        <v/>
      </c>
      <c r="HN104" s="103" t="str">
        <f t="shared" si="390"/>
        <v/>
      </c>
      <c r="HO104" s="104" t="str">
        <f t="shared" si="391"/>
        <v/>
      </c>
      <c r="HP104" s="104" t="str">
        <f t="shared" si="392"/>
        <v/>
      </c>
      <c r="HQ104" s="105" t="str">
        <f t="shared" si="393"/>
        <v/>
      </c>
      <c r="HR104" s="106" t="str">
        <f t="shared" si="394"/>
        <v/>
      </c>
      <c r="HS104" s="107" t="str">
        <f t="shared" si="395"/>
        <v/>
      </c>
      <c r="HT104" s="108" t="str">
        <f t="shared" si="396"/>
        <v/>
      </c>
      <c r="HU104" s="109" t="str">
        <f t="shared" si="397"/>
        <v/>
      </c>
      <c r="HW104" s="4"/>
      <c r="HY104" s="102" t="str">
        <f t="shared" si="398"/>
        <v/>
      </c>
      <c r="HZ104" s="103" t="str">
        <f t="shared" si="399"/>
        <v/>
      </c>
      <c r="IA104" s="104" t="str">
        <f t="shared" si="400"/>
        <v/>
      </c>
      <c r="IB104" s="104" t="str">
        <f t="shared" si="401"/>
        <v/>
      </c>
      <c r="IC104" s="105" t="str">
        <f t="shared" si="402"/>
        <v/>
      </c>
      <c r="ID104" s="106" t="str">
        <f t="shared" si="403"/>
        <v/>
      </c>
      <c r="IE104" s="107" t="str">
        <f t="shared" si="404"/>
        <v/>
      </c>
      <c r="IF104" s="108" t="str">
        <f t="shared" si="405"/>
        <v/>
      </c>
      <c r="IG104" s="109" t="str">
        <f t="shared" si="406"/>
        <v/>
      </c>
      <c r="II104" s="4"/>
      <c r="IK104" s="102" t="str">
        <f t="shared" si="407"/>
        <v/>
      </c>
      <c r="IL104" s="103" t="str">
        <f t="shared" si="408"/>
        <v/>
      </c>
      <c r="IM104" s="104" t="str">
        <f t="shared" si="409"/>
        <v/>
      </c>
      <c r="IN104" s="104" t="str">
        <f t="shared" si="410"/>
        <v/>
      </c>
      <c r="IO104" s="105" t="str">
        <f t="shared" si="411"/>
        <v/>
      </c>
      <c r="IP104" s="106" t="str">
        <f t="shared" si="412"/>
        <v/>
      </c>
      <c r="IQ104" s="107" t="str">
        <f t="shared" si="413"/>
        <v/>
      </c>
      <c r="IR104" s="108" t="str">
        <f t="shared" si="414"/>
        <v/>
      </c>
      <c r="IS104" s="109" t="str">
        <f t="shared" si="415"/>
        <v/>
      </c>
      <c r="IU104" s="4"/>
      <c r="IW104" s="102" t="str">
        <f t="shared" si="416"/>
        <v/>
      </c>
      <c r="IX104" s="103" t="str">
        <f t="shared" si="417"/>
        <v/>
      </c>
      <c r="IY104" s="104" t="str">
        <f t="shared" si="418"/>
        <v/>
      </c>
      <c r="IZ104" s="104" t="str">
        <f t="shared" si="419"/>
        <v/>
      </c>
      <c r="JA104" s="105" t="str">
        <f t="shared" si="420"/>
        <v/>
      </c>
      <c r="JB104" s="106" t="str">
        <f t="shared" si="421"/>
        <v/>
      </c>
      <c r="JC104" s="107" t="str">
        <f t="shared" si="422"/>
        <v/>
      </c>
      <c r="JD104" s="108" t="str">
        <f t="shared" si="423"/>
        <v/>
      </c>
      <c r="JE104" s="109" t="str">
        <f t="shared" si="424"/>
        <v/>
      </c>
      <c r="JG104" s="4"/>
      <c r="JI104" s="102" t="str">
        <f t="shared" si="425"/>
        <v/>
      </c>
      <c r="JJ104" s="103" t="str">
        <f t="shared" si="426"/>
        <v/>
      </c>
      <c r="JK104" s="104" t="str">
        <f t="shared" si="427"/>
        <v/>
      </c>
      <c r="JL104" s="104" t="str">
        <f t="shared" si="428"/>
        <v/>
      </c>
      <c r="JM104" s="105" t="str">
        <f t="shared" si="429"/>
        <v/>
      </c>
      <c r="JN104" s="106" t="str">
        <f t="shared" si="430"/>
        <v/>
      </c>
      <c r="JO104" s="107" t="str">
        <f t="shared" si="431"/>
        <v/>
      </c>
      <c r="JP104" s="108" t="str">
        <f t="shared" si="432"/>
        <v/>
      </c>
      <c r="JQ104" s="109" t="str">
        <f t="shared" si="433"/>
        <v/>
      </c>
      <c r="JS104" s="4"/>
      <c r="JU104" s="102" t="str">
        <f t="shared" si="434"/>
        <v/>
      </c>
      <c r="JV104" s="103" t="str">
        <f t="shared" si="435"/>
        <v/>
      </c>
      <c r="JW104" s="104" t="str">
        <f t="shared" si="436"/>
        <v/>
      </c>
      <c r="JX104" s="104" t="str">
        <f t="shared" si="437"/>
        <v/>
      </c>
      <c r="JY104" s="105" t="str">
        <f t="shared" si="438"/>
        <v/>
      </c>
      <c r="JZ104" s="106" t="str">
        <f t="shared" si="439"/>
        <v/>
      </c>
      <c r="KA104" s="107" t="str">
        <f t="shared" si="440"/>
        <v/>
      </c>
      <c r="KB104" s="108" t="str">
        <f t="shared" si="441"/>
        <v/>
      </c>
      <c r="KC104" s="109" t="str">
        <f t="shared" si="442"/>
        <v/>
      </c>
      <c r="KE104" s="4"/>
    </row>
    <row r="105" spans="1:292" ht="13.5" customHeight="1">
      <c r="A105" s="20"/>
      <c r="E105" s="102" t="str">
        <f t="shared" si="228"/>
        <v/>
      </c>
      <c r="F105" s="103" t="str">
        <f t="shared" si="229"/>
        <v/>
      </c>
      <c r="G105" s="104" t="str">
        <f t="shared" si="230"/>
        <v/>
      </c>
      <c r="H105" s="104" t="str">
        <f t="shared" si="231"/>
        <v/>
      </c>
      <c r="I105" s="105" t="str">
        <f t="shared" si="232"/>
        <v/>
      </c>
      <c r="J105" s="106" t="str">
        <f t="shared" si="233"/>
        <v/>
      </c>
      <c r="K105" s="107" t="str">
        <f t="shared" si="234"/>
        <v/>
      </c>
      <c r="L105" s="108" t="str">
        <f t="shared" si="235"/>
        <v/>
      </c>
      <c r="M105" s="109" t="str">
        <f t="shared" si="236"/>
        <v/>
      </c>
      <c r="O105" s="4"/>
      <c r="Q105" s="102" t="str">
        <f t="shared" si="237"/>
        <v/>
      </c>
      <c r="R105" s="103" t="str">
        <f t="shared" si="238"/>
        <v/>
      </c>
      <c r="S105" s="104" t="str">
        <f t="shared" si="239"/>
        <v/>
      </c>
      <c r="T105" s="104" t="str">
        <f t="shared" si="240"/>
        <v/>
      </c>
      <c r="U105" s="105" t="str">
        <f t="shared" si="241"/>
        <v/>
      </c>
      <c r="V105" s="106" t="str">
        <f t="shared" si="242"/>
        <v/>
      </c>
      <c r="W105" s="107" t="str">
        <f t="shared" si="243"/>
        <v/>
      </c>
      <c r="X105" s="108" t="str">
        <f t="shared" si="244"/>
        <v/>
      </c>
      <c r="Y105" s="109" t="str">
        <f t="shared" si="245"/>
        <v/>
      </c>
      <c r="AA105" s="4"/>
      <c r="AC105" s="102" t="str">
        <f t="shared" si="246"/>
        <v/>
      </c>
      <c r="AD105" s="103" t="str">
        <f t="shared" si="247"/>
        <v/>
      </c>
      <c r="AE105" s="104" t="str">
        <f t="shared" si="248"/>
        <v/>
      </c>
      <c r="AF105" s="104" t="str">
        <f t="shared" si="249"/>
        <v/>
      </c>
      <c r="AG105" s="105" t="str">
        <f t="shared" si="250"/>
        <v/>
      </c>
      <c r="AH105" s="106" t="str">
        <f t="shared" si="251"/>
        <v/>
      </c>
      <c r="AI105" s="107" t="str">
        <f t="shared" si="252"/>
        <v/>
      </c>
      <c r="AJ105" s="108" t="str">
        <f t="shared" si="253"/>
        <v/>
      </c>
      <c r="AK105" s="109" t="str">
        <f t="shared" si="254"/>
        <v/>
      </c>
      <c r="AM105" s="4"/>
      <c r="AO105" s="102" t="str">
        <f t="shared" si="255"/>
        <v/>
      </c>
      <c r="AP105" s="103" t="str">
        <f t="shared" si="256"/>
        <v/>
      </c>
      <c r="AQ105" s="104" t="str">
        <f t="shared" si="257"/>
        <v/>
      </c>
      <c r="AR105" s="104" t="str">
        <f t="shared" si="258"/>
        <v/>
      </c>
      <c r="AS105" s="105" t="str">
        <f t="shared" si="259"/>
        <v/>
      </c>
      <c r="AT105" s="106" t="str">
        <f t="shared" si="260"/>
        <v/>
      </c>
      <c r="AU105" s="107" t="str">
        <f t="shared" si="261"/>
        <v/>
      </c>
      <c r="AV105" s="108" t="str">
        <f t="shared" si="262"/>
        <v/>
      </c>
      <c r="AW105" s="109" t="str">
        <f t="shared" si="263"/>
        <v/>
      </c>
      <c r="AY105" s="4"/>
      <c r="BA105" s="102" t="str">
        <f t="shared" si="264"/>
        <v/>
      </c>
      <c r="BB105" s="103" t="str">
        <f t="shared" si="265"/>
        <v/>
      </c>
      <c r="BC105" s="104" t="str">
        <f t="shared" si="266"/>
        <v/>
      </c>
      <c r="BD105" s="104" t="str">
        <f t="shared" si="267"/>
        <v/>
      </c>
      <c r="BE105" s="105" t="str">
        <f t="shared" si="268"/>
        <v/>
      </c>
      <c r="BF105" s="106" t="str">
        <f t="shared" si="269"/>
        <v/>
      </c>
      <c r="BG105" s="107" t="str">
        <f t="shared" si="270"/>
        <v/>
      </c>
      <c r="BH105" s="108" t="str">
        <f t="shared" si="271"/>
        <v/>
      </c>
      <c r="BI105" s="109" t="str">
        <f t="shared" si="272"/>
        <v/>
      </c>
      <c r="BK105" s="4"/>
      <c r="BM105" s="102" t="str">
        <f t="shared" si="273"/>
        <v/>
      </c>
      <c r="BN105" s="103" t="str">
        <f t="shared" si="274"/>
        <v/>
      </c>
      <c r="BO105" s="104" t="str">
        <f t="shared" si="275"/>
        <v/>
      </c>
      <c r="BP105" s="104" t="str">
        <f t="shared" si="276"/>
        <v/>
      </c>
      <c r="BQ105" s="105" t="str">
        <f t="shared" si="277"/>
        <v/>
      </c>
      <c r="BR105" s="106" t="str">
        <f t="shared" si="278"/>
        <v/>
      </c>
      <c r="BS105" s="107" t="str">
        <f t="shared" si="279"/>
        <v/>
      </c>
      <c r="BT105" s="108" t="str">
        <f t="shared" si="280"/>
        <v/>
      </c>
      <c r="BU105" s="109" t="str">
        <f t="shared" si="281"/>
        <v/>
      </c>
      <c r="BW105" s="4"/>
      <c r="BY105" s="102" t="str">
        <f t="shared" si="282"/>
        <v/>
      </c>
      <c r="BZ105" s="103" t="str">
        <f t="shared" si="283"/>
        <v/>
      </c>
      <c r="CA105" s="104" t="str">
        <f t="shared" si="284"/>
        <v/>
      </c>
      <c r="CB105" s="104" t="str">
        <f t="shared" si="285"/>
        <v/>
      </c>
      <c r="CC105" s="105" t="str">
        <f t="shared" si="286"/>
        <v/>
      </c>
      <c r="CD105" s="106" t="str">
        <f t="shared" si="287"/>
        <v/>
      </c>
      <c r="CE105" s="107" t="str">
        <f t="shared" si="288"/>
        <v/>
      </c>
      <c r="CF105" s="108" t="str">
        <f t="shared" si="289"/>
        <v/>
      </c>
      <c r="CG105" s="109" t="str">
        <f t="shared" si="290"/>
        <v/>
      </c>
      <c r="CI105" s="4"/>
      <c r="CK105" s="102" t="str">
        <f t="shared" si="291"/>
        <v/>
      </c>
      <c r="CL105" s="103" t="str">
        <f t="shared" si="292"/>
        <v/>
      </c>
      <c r="CM105" s="104" t="str">
        <f t="shared" si="293"/>
        <v/>
      </c>
      <c r="CN105" s="104" t="str">
        <f t="shared" si="294"/>
        <v/>
      </c>
      <c r="CO105" s="105" t="str">
        <f t="shared" si="295"/>
        <v/>
      </c>
      <c r="CP105" s="106" t="str">
        <f t="shared" si="296"/>
        <v/>
      </c>
      <c r="CQ105" s="107" t="str">
        <f t="shared" si="297"/>
        <v/>
      </c>
      <c r="CR105" s="108" t="str">
        <f t="shared" si="298"/>
        <v/>
      </c>
      <c r="CS105" s="109" t="str">
        <f t="shared" si="299"/>
        <v/>
      </c>
      <c r="CU105" s="4"/>
      <c r="CW105" s="102" t="str">
        <f t="shared" si="300"/>
        <v/>
      </c>
      <c r="CX105" s="103" t="str">
        <f t="shared" si="301"/>
        <v/>
      </c>
      <c r="CY105" s="104" t="str">
        <f t="shared" si="302"/>
        <v/>
      </c>
      <c r="CZ105" s="104" t="str">
        <f t="shared" si="303"/>
        <v/>
      </c>
      <c r="DA105" s="105" t="str">
        <f t="shared" si="304"/>
        <v/>
      </c>
      <c r="DB105" s="106" t="str">
        <f t="shared" si="305"/>
        <v/>
      </c>
      <c r="DC105" s="107" t="str">
        <f t="shared" si="306"/>
        <v/>
      </c>
      <c r="DD105" s="108" t="str">
        <f t="shared" si="307"/>
        <v/>
      </c>
      <c r="DE105" s="109" t="str">
        <f t="shared" si="308"/>
        <v/>
      </c>
      <c r="DG105" s="4"/>
      <c r="DI105" s="102" t="str">
        <f t="shared" si="309"/>
        <v/>
      </c>
      <c r="DJ105" s="103" t="str">
        <f t="shared" si="310"/>
        <v/>
      </c>
      <c r="DK105" s="104" t="str">
        <f t="shared" si="311"/>
        <v/>
      </c>
      <c r="DL105" s="104" t="str">
        <f t="shared" si="312"/>
        <v/>
      </c>
      <c r="DM105" s="105" t="str">
        <f t="shared" si="313"/>
        <v/>
      </c>
      <c r="DN105" s="106" t="str">
        <f t="shared" si="314"/>
        <v/>
      </c>
      <c r="DO105" s="107" t="str">
        <f t="shared" si="315"/>
        <v/>
      </c>
      <c r="DP105" s="108" t="str">
        <f t="shared" si="316"/>
        <v/>
      </c>
      <c r="DQ105" s="109" t="str">
        <f t="shared" si="317"/>
        <v/>
      </c>
      <c r="DS105" s="4"/>
      <c r="DU105" s="102" t="str">
        <f t="shared" si="318"/>
        <v/>
      </c>
      <c r="DV105" s="103" t="str">
        <f t="shared" si="319"/>
        <v/>
      </c>
      <c r="DW105" s="104" t="str">
        <f t="shared" si="320"/>
        <v/>
      </c>
      <c r="DX105" s="104" t="str">
        <f t="shared" si="321"/>
        <v/>
      </c>
      <c r="DY105" s="105" t="str">
        <f t="shared" si="322"/>
        <v/>
      </c>
      <c r="DZ105" s="106" t="str">
        <f t="shared" si="323"/>
        <v/>
      </c>
      <c r="EA105" s="107" t="str">
        <f t="shared" si="324"/>
        <v/>
      </c>
      <c r="EB105" s="108" t="str">
        <f t="shared" si="325"/>
        <v/>
      </c>
      <c r="EC105" s="109" t="str">
        <f t="shared" si="326"/>
        <v/>
      </c>
      <c r="EE105" s="4"/>
      <c r="EG105" s="102" t="str">
        <f t="shared" si="327"/>
        <v/>
      </c>
      <c r="EH105" s="103" t="str">
        <f t="shared" si="328"/>
        <v/>
      </c>
      <c r="EI105" s="104" t="str">
        <f t="shared" si="329"/>
        <v/>
      </c>
      <c r="EJ105" s="104" t="str">
        <f t="shared" si="330"/>
        <v/>
      </c>
      <c r="EK105" s="105" t="str">
        <f t="shared" si="331"/>
        <v/>
      </c>
      <c r="EL105" s="106" t="str">
        <f t="shared" si="332"/>
        <v/>
      </c>
      <c r="EM105" s="107" t="str">
        <f t="shared" si="333"/>
        <v/>
      </c>
      <c r="EN105" s="108" t="str">
        <f t="shared" si="334"/>
        <v/>
      </c>
      <c r="EO105" s="109" t="str">
        <f t="shared" si="335"/>
        <v/>
      </c>
      <c r="EQ105" s="4"/>
      <c r="ES105" s="102" t="str">
        <f t="shared" si="336"/>
        <v/>
      </c>
      <c r="ET105" s="103" t="str">
        <f t="shared" si="337"/>
        <v/>
      </c>
      <c r="EU105" s="104" t="str">
        <f t="shared" si="338"/>
        <v/>
      </c>
      <c r="EV105" s="104" t="str">
        <f t="shared" si="339"/>
        <v/>
      </c>
      <c r="EW105" s="105" t="str">
        <f t="shared" si="340"/>
        <v/>
      </c>
      <c r="EX105" s="106" t="str">
        <f t="shared" si="341"/>
        <v/>
      </c>
      <c r="EY105" s="107" t="str">
        <f t="shared" si="342"/>
        <v/>
      </c>
      <c r="EZ105" s="108" t="str">
        <f t="shared" si="343"/>
        <v/>
      </c>
      <c r="FA105" s="109" t="str">
        <f t="shared" si="344"/>
        <v/>
      </c>
      <c r="FC105" s="4"/>
      <c r="FE105" s="102" t="str">
        <f t="shared" si="345"/>
        <v/>
      </c>
      <c r="FF105" s="103" t="str">
        <f t="shared" si="346"/>
        <v/>
      </c>
      <c r="FG105" s="104" t="str">
        <f t="shared" si="347"/>
        <v/>
      </c>
      <c r="FH105" s="104" t="str">
        <f t="shared" si="348"/>
        <v/>
      </c>
      <c r="FI105" s="105" t="str">
        <f t="shared" si="349"/>
        <v/>
      </c>
      <c r="FJ105" s="106" t="str">
        <f t="shared" si="350"/>
        <v/>
      </c>
      <c r="FK105" s="107" t="str">
        <f t="shared" si="351"/>
        <v/>
      </c>
      <c r="FL105" s="108" t="str">
        <f t="shared" si="352"/>
        <v/>
      </c>
      <c r="FM105" s="109" t="str">
        <f t="shared" si="353"/>
        <v/>
      </c>
      <c r="FO105" s="4"/>
      <c r="FQ105" s="102" t="str">
        <f>IF(FU105="","",#REF!)</f>
        <v/>
      </c>
      <c r="FR105" s="103" t="str">
        <f t="shared" si="354"/>
        <v/>
      </c>
      <c r="FS105" s="104" t="str">
        <f t="shared" si="355"/>
        <v/>
      </c>
      <c r="FT105" s="104" t="str">
        <f t="shared" si="356"/>
        <v/>
      </c>
      <c r="FU105" s="105" t="str">
        <f t="shared" si="357"/>
        <v/>
      </c>
      <c r="FV105" s="106" t="str">
        <f t="shared" si="358"/>
        <v/>
      </c>
      <c r="FW105" s="107" t="str">
        <f t="shared" si="359"/>
        <v/>
      </c>
      <c r="FX105" s="108" t="str">
        <f t="shared" si="360"/>
        <v/>
      </c>
      <c r="FY105" s="109" t="str">
        <f t="shared" si="361"/>
        <v/>
      </c>
      <c r="GA105" s="4"/>
      <c r="GC105" s="102" t="str">
        <f t="shared" si="362"/>
        <v/>
      </c>
      <c r="GD105" s="103" t="str">
        <f t="shared" si="363"/>
        <v/>
      </c>
      <c r="GE105" s="104" t="str">
        <f t="shared" si="364"/>
        <v/>
      </c>
      <c r="GF105" s="104" t="str">
        <f t="shared" si="365"/>
        <v/>
      </c>
      <c r="GG105" s="105" t="str">
        <f t="shared" si="366"/>
        <v/>
      </c>
      <c r="GH105" s="106" t="str">
        <f t="shared" si="367"/>
        <v/>
      </c>
      <c r="GI105" s="107" t="str">
        <f t="shared" si="368"/>
        <v/>
      </c>
      <c r="GJ105" s="108" t="str">
        <f t="shared" si="369"/>
        <v/>
      </c>
      <c r="GK105" s="109" t="str">
        <f t="shared" si="370"/>
        <v/>
      </c>
      <c r="GM105" s="4"/>
      <c r="GO105" s="102" t="str">
        <f t="shared" si="371"/>
        <v/>
      </c>
      <c r="GP105" s="103" t="str">
        <f t="shared" si="372"/>
        <v/>
      </c>
      <c r="GQ105" s="104" t="str">
        <f t="shared" si="373"/>
        <v/>
      </c>
      <c r="GR105" s="104" t="str">
        <f t="shared" si="374"/>
        <v/>
      </c>
      <c r="GS105" s="105" t="str">
        <f t="shared" si="375"/>
        <v/>
      </c>
      <c r="GT105" s="106" t="str">
        <f t="shared" si="376"/>
        <v/>
      </c>
      <c r="GU105" s="107" t="str">
        <f t="shared" si="377"/>
        <v/>
      </c>
      <c r="GV105" s="108" t="str">
        <f t="shared" si="378"/>
        <v/>
      </c>
      <c r="GW105" s="109" t="str">
        <f t="shared" si="379"/>
        <v/>
      </c>
      <c r="GY105" s="4"/>
      <c r="HA105" s="102" t="str">
        <f t="shared" si="380"/>
        <v/>
      </c>
      <c r="HB105" s="103" t="str">
        <f t="shared" si="381"/>
        <v/>
      </c>
      <c r="HC105" s="104" t="str">
        <f t="shared" si="382"/>
        <v/>
      </c>
      <c r="HD105" s="104" t="str">
        <f t="shared" si="383"/>
        <v/>
      </c>
      <c r="HE105" s="105" t="str">
        <f t="shared" si="384"/>
        <v/>
      </c>
      <c r="HF105" s="106" t="str">
        <f t="shared" si="385"/>
        <v/>
      </c>
      <c r="HG105" s="107" t="str">
        <f t="shared" si="386"/>
        <v/>
      </c>
      <c r="HH105" s="108" t="str">
        <f t="shared" si="387"/>
        <v/>
      </c>
      <c r="HI105" s="109" t="str">
        <f t="shared" si="388"/>
        <v/>
      </c>
      <c r="HK105" s="4"/>
      <c r="HM105" s="102" t="str">
        <f t="shared" si="389"/>
        <v/>
      </c>
      <c r="HN105" s="103" t="str">
        <f t="shared" si="390"/>
        <v/>
      </c>
      <c r="HO105" s="104" t="str">
        <f t="shared" si="391"/>
        <v/>
      </c>
      <c r="HP105" s="104" t="str">
        <f t="shared" si="392"/>
        <v/>
      </c>
      <c r="HQ105" s="105" t="str">
        <f t="shared" si="393"/>
        <v/>
      </c>
      <c r="HR105" s="106" t="str">
        <f t="shared" si="394"/>
        <v/>
      </c>
      <c r="HS105" s="107" t="str">
        <f t="shared" si="395"/>
        <v/>
      </c>
      <c r="HT105" s="108" t="str">
        <f t="shared" si="396"/>
        <v/>
      </c>
      <c r="HU105" s="109" t="str">
        <f t="shared" si="397"/>
        <v/>
      </c>
      <c r="HW105" s="4"/>
      <c r="HY105" s="102" t="str">
        <f t="shared" si="398"/>
        <v/>
      </c>
      <c r="HZ105" s="103" t="str">
        <f t="shared" si="399"/>
        <v/>
      </c>
      <c r="IA105" s="104" t="str">
        <f t="shared" si="400"/>
        <v/>
      </c>
      <c r="IB105" s="104" t="str">
        <f t="shared" si="401"/>
        <v/>
      </c>
      <c r="IC105" s="105" t="str">
        <f t="shared" si="402"/>
        <v/>
      </c>
      <c r="ID105" s="106" t="str">
        <f t="shared" si="403"/>
        <v/>
      </c>
      <c r="IE105" s="107" t="str">
        <f t="shared" si="404"/>
        <v/>
      </c>
      <c r="IF105" s="108" t="str">
        <f t="shared" si="405"/>
        <v/>
      </c>
      <c r="IG105" s="109" t="str">
        <f t="shared" si="406"/>
        <v/>
      </c>
      <c r="II105" s="4"/>
      <c r="IK105" s="102" t="str">
        <f t="shared" si="407"/>
        <v/>
      </c>
      <c r="IL105" s="103" t="str">
        <f t="shared" si="408"/>
        <v/>
      </c>
      <c r="IM105" s="104" t="str">
        <f t="shared" si="409"/>
        <v/>
      </c>
      <c r="IN105" s="104" t="str">
        <f t="shared" si="410"/>
        <v/>
      </c>
      <c r="IO105" s="105" t="str">
        <f t="shared" si="411"/>
        <v/>
      </c>
      <c r="IP105" s="106" t="str">
        <f t="shared" si="412"/>
        <v/>
      </c>
      <c r="IQ105" s="107" t="str">
        <f t="shared" si="413"/>
        <v/>
      </c>
      <c r="IR105" s="108" t="str">
        <f t="shared" si="414"/>
        <v/>
      </c>
      <c r="IS105" s="109" t="str">
        <f t="shared" si="415"/>
        <v/>
      </c>
      <c r="IU105" s="4"/>
      <c r="IW105" s="102" t="str">
        <f t="shared" si="416"/>
        <v/>
      </c>
      <c r="IX105" s="103" t="str">
        <f t="shared" si="417"/>
        <v/>
      </c>
      <c r="IY105" s="104" t="str">
        <f t="shared" si="418"/>
        <v/>
      </c>
      <c r="IZ105" s="104" t="str">
        <f t="shared" si="419"/>
        <v/>
      </c>
      <c r="JA105" s="105" t="str">
        <f t="shared" si="420"/>
        <v/>
      </c>
      <c r="JB105" s="106" t="str">
        <f t="shared" si="421"/>
        <v/>
      </c>
      <c r="JC105" s="107" t="str">
        <f t="shared" si="422"/>
        <v/>
      </c>
      <c r="JD105" s="108" t="str">
        <f t="shared" si="423"/>
        <v/>
      </c>
      <c r="JE105" s="109" t="str">
        <f t="shared" si="424"/>
        <v/>
      </c>
      <c r="JG105" s="4"/>
      <c r="JI105" s="102" t="str">
        <f t="shared" si="425"/>
        <v/>
      </c>
      <c r="JJ105" s="103" t="str">
        <f t="shared" si="426"/>
        <v/>
      </c>
      <c r="JK105" s="104" t="str">
        <f t="shared" si="427"/>
        <v/>
      </c>
      <c r="JL105" s="104" t="str">
        <f t="shared" si="428"/>
        <v/>
      </c>
      <c r="JM105" s="105" t="str">
        <f t="shared" si="429"/>
        <v/>
      </c>
      <c r="JN105" s="106" t="str">
        <f t="shared" si="430"/>
        <v/>
      </c>
      <c r="JO105" s="107" t="str">
        <f t="shared" si="431"/>
        <v/>
      </c>
      <c r="JP105" s="108" t="str">
        <f t="shared" si="432"/>
        <v/>
      </c>
      <c r="JQ105" s="109" t="str">
        <f t="shared" si="433"/>
        <v/>
      </c>
      <c r="JS105" s="4"/>
      <c r="JU105" s="102" t="str">
        <f t="shared" si="434"/>
        <v/>
      </c>
      <c r="JV105" s="103" t="str">
        <f t="shared" si="435"/>
        <v/>
      </c>
      <c r="JW105" s="104" t="str">
        <f t="shared" si="436"/>
        <v/>
      </c>
      <c r="JX105" s="104" t="str">
        <f t="shared" si="437"/>
        <v/>
      </c>
      <c r="JY105" s="105" t="str">
        <f t="shared" si="438"/>
        <v/>
      </c>
      <c r="JZ105" s="106" t="str">
        <f t="shared" si="439"/>
        <v/>
      </c>
      <c r="KA105" s="107" t="str">
        <f t="shared" si="440"/>
        <v/>
      </c>
      <c r="KB105" s="108" t="str">
        <f t="shared" si="441"/>
        <v/>
      </c>
      <c r="KC105" s="109" t="str">
        <f t="shared" si="442"/>
        <v/>
      </c>
      <c r="KE105" s="4"/>
    </row>
    <row r="106" spans="1:292" ht="13.5" customHeight="1">
      <c r="A106" s="20"/>
      <c r="E106" s="102" t="str">
        <f t="shared" si="228"/>
        <v/>
      </c>
      <c r="F106" s="103" t="str">
        <f t="shared" si="229"/>
        <v/>
      </c>
      <c r="G106" s="104" t="str">
        <f t="shared" si="230"/>
        <v/>
      </c>
      <c r="H106" s="104" t="str">
        <f t="shared" si="231"/>
        <v/>
      </c>
      <c r="I106" s="105" t="str">
        <f t="shared" si="232"/>
        <v/>
      </c>
      <c r="J106" s="106" t="str">
        <f t="shared" si="233"/>
        <v/>
      </c>
      <c r="K106" s="107" t="str">
        <f t="shared" si="234"/>
        <v/>
      </c>
      <c r="L106" s="108" t="str">
        <f t="shared" si="235"/>
        <v/>
      </c>
      <c r="M106" s="109" t="str">
        <f t="shared" si="236"/>
        <v/>
      </c>
      <c r="O106" s="4"/>
      <c r="Q106" s="102" t="str">
        <f t="shared" si="237"/>
        <v/>
      </c>
      <c r="R106" s="103" t="str">
        <f t="shared" si="238"/>
        <v/>
      </c>
      <c r="S106" s="104" t="str">
        <f t="shared" si="239"/>
        <v/>
      </c>
      <c r="T106" s="104" t="str">
        <f t="shared" si="240"/>
        <v/>
      </c>
      <c r="U106" s="105" t="str">
        <f t="shared" si="241"/>
        <v/>
      </c>
      <c r="V106" s="106" t="str">
        <f t="shared" si="242"/>
        <v/>
      </c>
      <c r="W106" s="107" t="str">
        <f t="shared" si="243"/>
        <v/>
      </c>
      <c r="X106" s="108" t="str">
        <f t="shared" si="244"/>
        <v/>
      </c>
      <c r="Y106" s="109" t="str">
        <f t="shared" si="245"/>
        <v/>
      </c>
      <c r="AA106" s="4"/>
      <c r="AC106" s="102" t="str">
        <f t="shared" si="246"/>
        <v/>
      </c>
      <c r="AD106" s="103" t="str">
        <f t="shared" si="247"/>
        <v/>
      </c>
      <c r="AE106" s="104" t="str">
        <f t="shared" si="248"/>
        <v/>
      </c>
      <c r="AF106" s="104" t="str">
        <f t="shared" si="249"/>
        <v/>
      </c>
      <c r="AG106" s="105" t="str">
        <f t="shared" si="250"/>
        <v/>
      </c>
      <c r="AH106" s="106" t="str">
        <f t="shared" si="251"/>
        <v/>
      </c>
      <c r="AI106" s="107" t="str">
        <f t="shared" si="252"/>
        <v/>
      </c>
      <c r="AJ106" s="108" t="str">
        <f t="shared" si="253"/>
        <v/>
      </c>
      <c r="AK106" s="109" t="str">
        <f t="shared" si="254"/>
        <v/>
      </c>
      <c r="AM106" s="4"/>
      <c r="AO106" s="102" t="str">
        <f t="shared" si="255"/>
        <v/>
      </c>
      <c r="AP106" s="103" t="str">
        <f t="shared" si="256"/>
        <v/>
      </c>
      <c r="AQ106" s="104" t="str">
        <f t="shared" si="257"/>
        <v/>
      </c>
      <c r="AR106" s="104" t="str">
        <f t="shared" si="258"/>
        <v/>
      </c>
      <c r="AS106" s="105" t="str">
        <f t="shared" si="259"/>
        <v/>
      </c>
      <c r="AT106" s="106" t="str">
        <f t="shared" si="260"/>
        <v/>
      </c>
      <c r="AU106" s="107" t="str">
        <f t="shared" si="261"/>
        <v/>
      </c>
      <c r="AV106" s="108" t="str">
        <f t="shared" si="262"/>
        <v/>
      </c>
      <c r="AW106" s="109" t="str">
        <f t="shared" si="263"/>
        <v/>
      </c>
      <c r="AY106" s="4"/>
      <c r="BA106" s="102" t="str">
        <f t="shared" si="264"/>
        <v/>
      </c>
      <c r="BB106" s="103" t="str">
        <f t="shared" si="265"/>
        <v/>
      </c>
      <c r="BC106" s="104" t="str">
        <f t="shared" si="266"/>
        <v/>
      </c>
      <c r="BD106" s="104" t="str">
        <f t="shared" si="267"/>
        <v/>
      </c>
      <c r="BE106" s="105" t="str">
        <f t="shared" si="268"/>
        <v/>
      </c>
      <c r="BF106" s="106" t="str">
        <f t="shared" si="269"/>
        <v/>
      </c>
      <c r="BG106" s="107" t="str">
        <f t="shared" si="270"/>
        <v/>
      </c>
      <c r="BH106" s="108" t="str">
        <f t="shared" si="271"/>
        <v/>
      </c>
      <c r="BI106" s="109" t="str">
        <f t="shared" si="272"/>
        <v/>
      </c>
      <c r="BK106" s="4"/>
      <c r="BM106" s="102" t="str">
        <f t="shared" si="273"/>
        <v/>
      </c>
      <c r="BN106" s="103" t="str">
        <f t="shared" si="274"/>
        <v/>
      </c>
      <c r="BO106" s="104" t="str">
        <f t="shared" si="275"/>
        <v/>
      </c>
      <c r="BP106" s="104" t="str">
        <f t="shared" si="276"/>
        <v/>
      </c>
      <c r="BQ106" s="105" t="str">
        <f t="shared" si="277"/>
        <v/>
      </c>
      <c r="BR106" s="106" t="str">
        <f t="shared" si="278"/>
        <v/>
      </c>
      <c r="BS106" s="107" t="str">
        <f t="shared" si="279"/>
        <v/>
      </c>
      <c r="BT106" s="108" t="str">
        <f t="shared" si="280"/>
        <v/>
      </c>
      <c r="BU106" s="109" t="str">
        <f t="shared" si="281"/>
        <v/>
      </c>
      <c r="BW106" s="4"/>
      <c r="BY106" s="102" t="str">
        <f t="shared" si="282"/>
        <v/>
      </c>
      <c r="BZ106" s="103" t="str">
        <f t="shared" si="283"/>
        <v/>
      </c>
      <c r="CA106" s="104" t="str">
        <f t="shared" si="284"/>
        <v/>
      </c>
      <c r="CB106" s="104" t="str">
        <f t="shared" si="285"/>
        <v/>
      </c>
      <c r="CC106" s="105" t="str">
        <f t="shared" si="286"/>
        <v/>
      </c>
      <c r="CD106" s="106" t="str">
        <f t="shared" si="287"/>
        <v/>
      </c>
      <c r="CE106" s="107" t="str">
        <f t="shared" si="288"/>
        <v/>
      </c>
      <c r="CF106" s="108" t="str">
        <f t="shared" si="289"/>
        <v/>
      </c>
      <c r="CG106" s="109" t="str">
        <f t="shared" si="290"/>
        <v/>
      </c>
      <c r="CI106" s="4"/>
      <c r="CK106" s="102" t="str">
        <f t="shared" si="291"/>
        <v/>
      </c>
      <c r="CL106" s="103" t="str">
        <f t="shared" si="292"/>
        <v/>
      </c>
      <c r="CM106" s="104" t="str">
        <f t="shared" si="293"/>
        <v/>
      </c>
      <c r="CN106" s="104" t="str">
        <f t="shared" si="294"/>
        <v/>
      </c>
      <c r="CO106" s="105" t="str">
        <f t="shared" si="295"/>
        <v/>
      </c>
      <c r="CP106" s="106" t="str">
        <f t="shared" si="296"/>
        <v/>
      </c>
      <c r="CQ106" s="107" t="str">
        <f t="shared" si="297"/>
        <v/>
      </c>
      <c r="CR106" s="108" t="str">
        <f t="shared" si="298"/>
        <v/>
      </c>
      <c r="CS106" s="109" t="str">
        <f t="shared" si="299"/>
        <v/>
      </c>
      <c r="CU106" s="4"/>
      <c r="CW106" s="102" t="str">
        <f t="shared" si="300"/>
        <v/>
      </c>
      <c r="CX106" s="103" t="str">
        <f t="shared" si="301"/>
        <v/>
      </c>
      <c r="CY106" s="104" t="str">
        <f t="shared" si="302"/>
        <v/>
      </c>
      <c r="CZ106" s="104" t="str">
        <f t="shared" si="303"/>
        <v/>
      </c>
      <c r="DA106" s="105" t="str">
        <f t="shared" si="304"/>
        <v/>
      </c>
      <c r="DB106" s="106" t="str">
        <f t="shared" si="305"/>
        <v/>
      </c>
      <c r="DC106" s="107" t="str">
        <f t="shared" si="306"/>
        <v/>
      </c>
      <c r="DD106" s="108" t="str">
        <f t="shared" si="307"/>
        <v/>
      </c>
      <c r="DE106" s="109" t="str">
        <f t="shared" si="308"/>
        <v/>
      </c>
      <c r="DG106" s="4"/>
      <c r="DI106" s="102" t="str">
        <f t="shared" si="309"/>
        <v/>
      </c>
      <c r="DJ106" s="103" t="str">
        <f t="shared" si="310"/>
        <v/>
      </c>
      <c r="DK106" s="104" t="str">
        <f t="shared" si="311"/>
        <v/>
      </c>
      <c r="DL106" s="104" t="str">
        <f t="shared" si="312"/>
        <v/>
      </c>
      <c r="DM106" s="105" t="str">
        <f t="shared" si="313"/>
        <v/>
      </c>
      <c r="DN106" s="106" t="str">
        <f t="shared" si="314"/>
        <v/>
      </c>
      <c r="DO106" s="107" t="str">
        <f t="shared" si="315"/>
        <v/>
      </c>
      <c r="DP106" s="108" t="str">
        <f t="shared" si="316"/>
        <v/>
      </c>
      <c r="DQ106" s="109" t="str">
        <f t="shared" si="317"/>
        <v/>
      </c>
      <c r="DS106" s="4"/>
      <c r="DU106" s="102" t="str">
        <f t="shared" si="318"/>
        <v/>
      </c>
      <c r="DV106" s="103" t="str">
        <f t="shared" si="319"/>
        <v/>
      </c>
      <c r="DW106" s="104" t="str">
        <f t="shared" si="320"/>
        <v/>
      </c>
      <c r="DX106" s="104" t="str">
        <f t="shared" si="321"/>
        <v/>
      </c>
      <c r="DY106" s="105" t="str">
        <f t="shared" si="322"/>
        <v/>
      </c>
      <c r="DZ106" s="106" t="str">
        <f t="shared" si="323"/>
        <v/>
      </c>
      <c r="EA106" s="107" t="str">
        <f t="shared" si="324"/>
        <v/>
      </c>
      <c r="EB106" s="108" t="str">
        <f t="shared" si="325"/>
        <v/>
      </c>
      <c r="EC106" s="109" t="str">
        <f t="shared" si="326"/>
        <v/>
      </c>
      <c r="EE106" s="4"/>
      <c r="EG106" s="102" t="str">
        <f t="shared" si="327"/>
        <v/>
      </c>
      <c r="EH106" s="103" t="str">
        <f t="shared" si="328"/>
        <v/>
      </c>
      <c r="EI106" s="104" t="str">
        <f t="shared" si="329"/>
        <v/>
      </c>
      <c r="EJ106" s="104" t="str">
        <f t="shared" si="330"/>
        <v/>
      </c>
      <c r="EK106" s="105" t="str">
        <f t="shared" si="331"/>
        <v/>
      </c>
      <c r="EL106" s="106" t="str">
        <f t="shared" si="332"/>
        <v/>
      </c>
      <c r="EM106" s="107" t="str">
        <f t="shared" si="333"/>
        <v/>
      </c>
      <c r="EN106" s="108" t="str">
        <f t="shared" si="334"/>
        <v/>
      </c>
      <c r="EO106" s="109" t="str">
        <f t="shared" si="335"/>
        <v/>
      </c>
      <c r="EQ106" s="4"/>
      <c r="ES106" s="102" t="str">
        <f t="shared" si="336"/>
        <v/>
      </c>
      <c r="ET106" s="103" t="str">
        <f t="shared" si="337"/>
        <v/>
      </c>
      <c r="EU106" s="104" t="str">
        <f t="shared" si="338"/>
        <v/>
      </c>
      <c r="EV106" s="104" t="str">
        <f t="shared" si="339"/>
        <v/>
      </c>
      <c r="EW106" s="105" t="str">
        <f t="shared" si="340"/>
        <v/>
      </c>
      <c r="EX106" s="106" t="str">
        <f t="shared" si="341"/>
        <v/>
      </c>
      <c r="EY106" s="107" t="str">
        <f t="shared" si="342"/>
        <v/>
      </c>
      <c r="EZ106" s="108" t="str">
        <f t="shared" si="343"/>
        <v/>
      </c>
      <c r="FA106" s="109" t="str">
        <f t="shared" si="344"/>
        <v/>
      </c>
      <c r="FC106" s="4"/>
      <c r="FE106" s="102" t="str">
        <f t="shared" si="345"/>
        <v/>
      </c>
      <c r="FF106" s="103" t="str">
        <f t="shared" si="346"/>
        <v/>
      </c>
      <c r="FG106" s="104" t="str">
        <f t="shared" si="347"/>
        <v/>
      </c>
      <c r="FH106" s="104" t="str">
        <f t="shared" si="348"/>
        <v/>
      </c>
      <c r="FI106" s="105" t="str">
        <f t="shared" si="349"/>
        <v/>
      </c>
      <c r="FJ106" s="106" t="str">
        <f t="shared" si="350"/>
        <v/>
      </c>
      <c r="FK106" s="107" t="str">
        <f t="shared" si="351"/>
        <v/>
      </c>
      <c r="FL106" s="108" t="str">
        <f t="shared" si="352"/>
        <v/>
      </c>
      <c r="FM106" s="109" t="str">
        <f t="shared" si="353"/>
        <v/>
      </c>
      <c r="FO106" s="4"/>
      <c r="FQ106" s="102" t="str">
        <f>IF(FU106="","",#REF!)</f>
        <v/>
      </c>
      <c r="FR106" s="103" t="str">
        <f t="shared" si="354"/>
        <v/>
      </c>
      <c r="FS106" s="104" t="str">
        <f t="shared" si="355"/>
        <v/>
      </c>
      <c r="FT106" s="104" t="str">
        <f t="shared" si="356"/>
        <v/>
      </c>
      <c r="FU106" s="105" t="str">
        <f t="shared" si="357"/>
        <v/>
      </c>
      <c r="FV106" s="106" t="str">
        <f t="shared" si="358"/>
        <v/>
      </c>
      <c r="FW106" s="107" t="str">
        <f t="shared" si="359"/>
        <v/>
      </c>
      <c r="FX106" s="108" t="str">
        <f t="shared" si="360"/>
        <v/>
      </c>
      <c r="FY106" s="109" t="str">
        <f t="shared" si="361"/>
        <v/>
      </c>
      <c r="GA106" s="4"/>
      <c r="GC106" s="102" t="str">
        <f t="shared" si="362"/>
        <v/>
      </c>
      <c r="GD106" s="103" t="str">
        <f t="shared" si="363"/>
        <v/>
      </c>
      <c r="GE106" s="104" t="str">
        <f t="shared" si="364"/>
        <v/>
      </c>
      <c r="GF106" s="104" t="str">
        <f t="shared" si="365"/>
        <v/>
      </c>
      <c r="GG106" s="105" t="str">
        <f t="shared" si="366"/>
        <v/>
      </c>
      <c r="GH106" s="106" t="str">
        <f t="shared" si="367"/>
        <v/>
      </c>
      <c r="GI106" s="107" t="str">
        <f t="shared" si="368"/>
        <v/>
      </c>
      <c r="GJ106" s="108" t="str">
        <f t="shared" si="369"/>
        <v/>
      </c>
      <c r="GK106" s="109" t="str">
        <f t="shared" si="370"/>
        <v/>
      </c>
      <c r="GM106" s="4"/>
      <c r="GO106" s="102" t="str">
        <f t="shared" si="371"/>
        <v/>
      </c>
      <c r="GP106" s="103" t="str">
        <f t="shared" si="372"/>
        <v/>
      </c>
      <c r="GQ106" s="104" t="str">
        <f t="shared" si="373"/>
        <v/>
      </c>
      <c r="GR106" s="104" t="str">
        <f t="shared" si="374"/>
        <v/>
      </c>
      <c r="GS106" s="105" t="str">
        <f t="shared" si="375"/>
        <v/>
      </c>
      <c r="GT106" s="106" t="str">
        <f t="shared" si="376"/>
        <v/>
      </c>
      <c r="GU106" s="107" t="str">
        <f t="shared" si="377"/>
        <v/>
      </c>
      <c r="GV106" s="108" t="str">
        <f t="shared" si="378"/>
        <v/>
      </c>
      <c r="GW106" s="109" t="str">
        <f t="shared" si="379"/>
        <v/>
      </c>
      <c r="GY106" s="4"/>
      <c r="HA106" s="102" t="str">
        <f t="shared" si="380"/>
        <v/>
      </c>
      <c r="HB106" s="103" t="str">
        <f t="shared" si="381"/>
        <v/>
      </c>
      <c r="HC106" s="104" t="str">
        <f t="shared" si="382"/>
        <v/>
      </c>
      <c r="HD106" s="104" t="str">
        <f t="shared" si="383"/>
        <v/>
      </c>
      <c r="HE106" s="105" t="str">
        <f t="shared" si="384"/>
        <v/>
      </c>
      <c r="HF106" s="106" t="str">
        <f t="shared" si="385"/>
        <v/>
      </c>
      <c r="HG106" s="107" t="str">
        <f t="shared" si="386"/>
        <v/>
      </c>
      <c r="HH106" s="108" t="str">
        <f t="shared" si="387"/>
        <v/>
      </c>
      <c r="HI106" s="109" t="str">
        <f t="shared" si="388"/>
        <v/>
      </c>
      <c r="HK106" s="4"/>
      <c r="HM106" s="102" t="str">
        <f t="shared" si="389"/>
        <v/>
      </c>
      <c r="HN106" s="103" t="str">
        <f t="shared" si="390"/>
        <v/>
      </c>
      <c r="HO106" s="104" t="str">
        <f t="shared" si="391"/>
        <v/>
      </c>
      <c r="HP106" s="104" t="str">
        <f t="shared" si="392"/>
        <v/>
      </c>
      <c r="HQ106" s="105" t="str">
        <f t="shared" si="393"/>
        <v/>
      </c>
      <c r="HR106" s="106" t="str">
        <f t="shared" si="394"/>
        <v/>
      </c>
      <c r="HS106" s="107" t="str">
        <f t="shared" si="395"/>
        <v/>
      </c>
      <c r="HT106" s="108" t="str">
        <f t="shared" si="396"/>
        <v/>
      </c>
      <c r="HU106" s="109" t="str">
        <f t="shared" si="397"/>
        <v/>
      </c>
      <c r="HW106" s="4"/>
      <c r="HY106" s="102" t="str">
        <f t="shared" si="398"/>
        <v/>
      </c>
      <c r="HZ106" s="103" t="str">
        <f t="shared" si="399"/>
        <v/>
      </c>
      <c r="IA106" s="104" t="str">
        <f t="shared" si="400"/>
        <v/>
      </c>
      <c r="IB106" s="104" t="str">
        <f t="shared" si="401"/>
        <v/>
      </c>
      <c r="IC106" s="105" t="str">
        <f t="shared" si="402"/>
        <v/>
      </c>
      <c r="ID106" s="106" t="str">
        <f t="shared" si="403"/>
        <v/>
      </c>
      <c r="IE106" s="107" t="str">
        <f t="shared" si="404"/>
        <v/>
      </c>
      <c r="IF106" s="108" t="str">
        <f t="shared" si="405"/>
        <v/>
      </c>
      <c r="IG106" s="109" t="str">
        <f t="shared" si="406"/>
        <v/>
      </c>
      <c r="II106" s="4"/>
      <c r="IK106" s="102" t="str">
        <f t="shared" si="407"/>
        <v/>
      </c>
      <c r="IL106" s="103" t="str">
        <f t="shared" si="408"/>
        <v/>
      </c>
      <c r="IM106" s="104" t="str">
        <f t="shared" si="409"/>
        <v/>
      </c>
      <c r="IN106" s="104" t="str">
        <f t="shared" si="410"/>
        <v/>
      </c>
      <c r="IO106" s="105" t="str">
        <f t="shared" si="411"/>
        <v/>
      </c>
      <c r="IP106" s="106" t="str">
        <f t="shared" si="412"/>
        <v/>
      </c>
      <c r="IQ106" s="107" t="str">
        <f t="shared" si="413"/>
        <v/>
      </c>
      <c r="IR106" s="108" t="str">
        <f t="shared" si="414"/>
        <v/>
      </c>
      <c r="IS106" s="109" t="str">
        <f t="shared" si="415"/>
        <v/>
      </c>
      <c r="IU106" s="4"/>
      <c r="IW106" s="102" t="str">
        <f t="shared" si="416"/>
        <v/>
      </c>
      <c r="IX106" s="103" t="str">
        <f t="shared" si="417"/>
        <v/>
      </c>
      <c r="IY106" s="104" t="str">
        <f t="shared" si="418"/>
        <v/>
      </c>
      <c r="IZ106" s="104" t="str">
        <f t="shared" si="419"/>
        <v/>
      </c>
      <c r="JA106" s="105" t="str">
        <f t="shared" si="420"/>
        <v/>
      </c>
      <c r="JB106" s="106" t="str">
        <f t="shared" si="421"/>
        <v/>
      </c>
      <c r="JC106" s="107" t="str">
        <f t="shared" si="422"/>
        <v/>
      </c>
      <c r="JD106" s="108" t="str">
        <f t="shared" si="423"/>
        <v/>
      </c>
      <c r="JE106" s="109" t="str">
        <f t="shared" si="424"/>
        <v/>
      </c>
      <c r="JG106" s="4"/>
      <c r="JI106" s="102" t="str">
        <f t="shared" si="425"/>
        <v/>
      </c>
      <c r="JJ106" s="103" t="str">
        <f t="shared" si="426"/>
        <v/>
      </c>
      <c r="JK106" s="104" t="str">
        <f t="shared" si="427"/>
        <v/>
      </c>
      <c r="JL106" s="104" t="str">
        <f t="shared" si="428"/>
        <v/>
      </c>
      <c r="JM106" s="105" t="str">
        <f t="shared" si="429"/>
        <v/>
      </c>
      <c r="JN106" s="106" t="str">
        <f t="shared" si="430"/>
        <v/>
      </c>
      <c r="JO106" s="107" t="str">
        <f t="shared" si="431"/>
        <v/>
      </c>
      <c r="JP106" s="108" t="str">
        <f t="shared" si="432"/>
        <v/>
      </c>
      <c r="JQ106" s="109" t="str">
        <f t="shared" si="433"/>
        <v/>
      </c>
      <c r="JS106" s="4"/>
      <c r="JU106" s="102" t="str">
        <f t="shared" si="434"/>
        <v/>
      </c>
      <c r="JV106" s="103" t="str">
        <f t="shared" si="435"/>
        <v/>
      </c>
      <c r="JW106" s="104" t="str">
        <f t="shared" si="436"/>
        <v/>
      </c>
      <c r="JX106" s="104" t="str">
        <f t="shared" si="437"/>
        <v/>
      </c>
      <c r="JY106" s="105" t="str">
        <f t="shared" si="438"/>
        <v/>
      </c>
      <c r="JZ106" s="106" t="str">
        <f t="shared" si="439"/>
        <v/>
      </c>
      <c r="KA106" s="107" t="str">
        <f t="shared" si="440"/>
        <v/>
      </c>
      <c r="KB106" s="108" t="str">
        <f t="shared" si="441"/>
        <v/>
      </c>
      <c r="KC106" s="109" t="str">
        <f t="shared" si="442"/>
        <v/>
      </c>
      <c r="KE106" s="4"/>
    </row>
    <row r="107" spans="1:292" ht="13.5" customHeight="1">
      <c r="A107" s="20"/>
      <c r="E107" s="102" t="str">
        <f t="shared" si="228"/>
        <v/>
      </c>
      <c r="F107" s="103" t="str">
        <f t="shared" si="229"/>
        <v/>
      </c>
      <c r="G107" s="104" t="str">
        <f t="shared" si="230"/>
        <v/>
      </c>
      <c r="H107" s="104" t="str">
        <f t="shared" si="231"/>
        <v/>
      </c>
      <c r="I107" s="105" t="str">
        <f t="shared" si="232"/>
        <v/>
      </c>
      <c r="J107" s="106" t="str">
        <f t="shared" si="233"/>
        <v/>
      </c>
      <c r="K107" s="107" t="str">
        <f t="shared" si="234"/>
        <v/>
      </c>
      <c r="L107" s="108" t="str">
        <f t="shared" si="235"/>
        <v/>
      </c>
      <c r="M107" s="109" t="str">
        <f t="shared" si="236"/>
        <v/>
      </c>
      <c r="O107" s="4"/>
      <c r="Q107" s="102" t="str">
        <f t="shared" si="237"/>
        <v/>
      </c>
      <c r="R107" s="103" t="str">
        <f t="shared" si="238"/>
        <v/>
      </c>
      <c r="S107" s="104" t="str">
        <f t="shared" si="239"/>
        <v/>
      </c>
      <c r="T107" s="104" t="str">
        <f t="shared" si="240"/>
        <v/>
      </c>
      <c r="U107" s="105" t="str">
        <f t="shared" si="241"/>
        <v/>
      </c>
      <c r="V107" s="106" t="str">
        <f t="shared" si="242"/>
        <v/>
      </c>
      <c r="W107" s="107" t="str">
        <f t="shared" si="243"/>
        <v/>
      </c>
      <c r="X107" s="108" t="str">
        <f t="shared" si="244"/>
        <v/>
      </c>
      <c r="Y107" s="109" t="str">
        <f t="shared" si="245"/>
        <v/>
      </c>
      <c r="AA107" s="4"/>
      <c r="AC107" s="102" t="str">
        <f t="shared" si="246"/>
        <v/>
      </c>
      <c r="AD107" s="103" t="str">
        <f t="shared" si="247"/>
        <v/>
      </c>
      <c r="AE107" s="104" t="str">
        <f t="shared" si="248"/>
        <v/>
      </c>
      <c r="AF107" s="104" t="str">
        <f t="shared" si="249"/>
        <v/>
      </c>
      <c r="AG107" s="105" t="str">
        <f t="shared" si="250"/>
        <v/>
      </c>
      <c r="AH107" s="106" t="str">
        <f t="shared" si="251"/>
        <v/>
      </c>
      <c r="AI107" s="107" t="str">
        <f t="shared" si="252"/>
        <v/>
      </c>
      <c r="AJ107" s="108" t="str">
        <f t="shared" si="253"/>
        <v/>
      </c>
      <c r="AK107" s="109" t="str">
        <f t="shared" si="254"/>
        <v/>
      </c>
      <c r="AM107" s="4"/>
      <c r="AO107" s="102" t="str">
        <f t="shared" si="255"/>
        <v/>
      </c>
      <c r="AP107" s="103" t="str">
        <f t="shared" si="256"/>
        <v/>
      </c>
      <c r="AQ107" s="104" t="str">
        <f t="shared" si="257"/>
        <v/>
      </c>
      <c r="AR107" s="104" t="str">
        <f t="shared" si="258"/>
        <v/>
      </c>
      <c r="AS107" s="105" t="str">
        <f t="shared" si="259"/>
        <v/>
      </c>
      <c r="AT107" s="106" t="str">
        <f t="shared" si="260"/>
        <v/>
      </c>
      <c r="AU107" s="107" t="str">
        <f t="shared" si="261"/>
        <v/>
      </c>
      <c r="AV107" s="108" t="str">
        <f t="shared" si="262"/>
        <v/>
      </c>
      <c r="AW107" s="109" t="str">
        <f t="shared" si="263"/>
        <v/>
      </c>
      <c r="AY107" s="4"/>
      <c r="BA107" s="102" t="str">
        <f t="shared" si="264"/>
        <v/>
      </c>
      <c r="BB107" s="103" t="str">
        <f t="shared" si="265"/>
        <v/>
      </c>
      <c r="BC107" s="104" t="str">
        <f t="shared" si="266"/>
        <v/>
      </c>
      <c r="BD107" s="104" t="str">
        <f t="shared" si="267"/>
        <v/>
      </c>
      <c r="BE107" s="105" t="str">
        <f t="shared" si="268"/>
        <v/>
      </c>
      <c r="BF107" s="106" t="str">
        <f t="shared" si="269"/>
        <v/>
      </c>
      <c r="BG107" s="107" t="str">
        <f t="shared" si="270"/>
        <v/>
      </c>
      <c r="BH107" s="108" t="str">
        <f t="shared" si="271"/>
        <v/>
      </c>
      <c r="BI107" s="109" t="str">
        <f t="shared" si="272"/>
        <v/>
      </c>
      <c r="BK107" s="4"/>
      <c r="BM107" s="102" t="str">
        <f t="shared" si="273"/>
        <v/>
      </c>
      <c r="BN107" s="103" t="str">
        <f t="shared" si="274"/>
        <v/>
      </c>
      <c r="BO107" s="104" t="str">
        <f t="shared" si="275"/>
        <v/>
      </c>
      <c r="BP107" s="104" t="str">
        <f t="shared" si="276"/>
        <v/>
      </c>
      <c r="BQ107" s="105" t="str">
        <f t="shared" si="277"/>
        <v/>
      </c>
      <c r="BR107" s="106" t="str">
        <f t="shared" si="278"/>
        <v/>
      </c>
      <c r="BS107" s="107" t="str">
        <f t="shared" si="279"/>
        <v/>
      </c>
      <c r="BT107" s="108" t="str">
        <f t="shared" si="280"/>
        <v/>
      </c>
      <c r="BU107" s="109" t="str">
        <f t="shared" si="281"/>
        <v/>
      </c>
      <c r="BW107" s="4"/>
      <c r="BY107" s="102" t="str">
        <f t="shared" si="282"/>
        <v/>
      </c>
      <c r="BZ107" s="103" t="str">
        <f t="shared" si="283"/>
        <v/>
      </c>
      <c r="CA107" s="104" t="str">
        <f t="shared" si="284"/>
        <v/>
      </c>
      <c r="CB107" s="104" t="str">
        <f t="shared" si="285"/>
        <v/>
      </c>
      <c r="CC107" s="105" t="str">
        <f t="shared" si="286"/>
        <v/>
      </c>
      <c r="CD107" s="106" t="str">
        <f t="shared" si="287"/>
        <v/>
      </c>
      <c r="CE107" s="107" t="str">
        <f t="shared" si="288"/>
        <v/>
      </c>
      <c r="CF107" s="108" t="str">
        <f t="shared" si="289"/>
        <v/>
      </c>
      <c r="CG107" s="109" t="str">
        <f t="shared" si="290"/>
        <v/>
      </c>
      <c r="CI107" s="4"/>
      <c r="CK107" s="102" t="str">
        <f t="shared" si="291"/>
        <v/>
      </c>
      <c r="CL107" s="103" t="str">
        <f t="shared" si="292"/>
        <v/>
      </c>
      <c r="CM107" s="104" t="str">
        <f t="shared" si="293"/>
        <v/>
      </c>
      <c r="CN107" s="104" t="str">
        <f t="shared" si="294"/>
        <v/>
      </c>
      <c r="CO107" s="105" t="str">
        <f t="shared" si="295"/>
        <v/>
      </c>
      <c r="CP107" s="106" t="str">
        <f t="shared" si="296"/>
        <v/>
      </c>
      <c r="CQ107" s="107" t="str">
        <f t="shared" si="297"/>
        <v/>
      </c>
      <c r="CR107" s="108" t="str">
        <f t="shared" si="298"/>
        <v/>
      </c>
      <c r="CS107" s="109" t="str">
        <f t="shared" si="299"/>
        <v/>
      </c>
      <c r="CU107" s="4"/>
      <c r="CW107" s="102" t="str">
        <f t="shared" si="300"/>
        <v/>
      </c>
      <c r="CX107" s="103" t="str">
        <f t="shared" si="301"/>
        <v/>
      </c>
      <c r="CY107" s="104" t="str">
        <f t="shared" si="302"/>
        <v/>
      </c>
      <c r="CZ107" s="104" t="str">
        <f t="shared" si="303"/>
        <v/>
      </c>
      <c r="DA107" s="105" t="str">
        <f t="shared" si="304"/>
        <v/>
      </c>
      <c r="DB107" s="106" t="str">
        <f t="shared" si="305"/>
        <v/>
      </c>
      <c r="DC107" s="107" t="str">
        <f t="shared" si="306"/>
        <v/>
      </c>
      <c r="DD107" s="108" t="str">
        <f t="shared" si="307"/>
        <v/>
      </c>
      <c r="DE107" s="109" t="str">
        <f t="shared" si="308"/>
        <v/>
      </c>
      <c r="DG107" s="4"/>
      <c r="DI107" s="102" t="str">
        <f t="shared" si="309"/>
        <v/>
      </c>
      <c r="DJ107" s="103" t="str">
        <f t="shared" si="310"/>
        <v/>
      </c>
      <c r="DK107" s="104" t="str">
        <f t="shared" si="311"/>
        <v/>
      </c>
      <c r="DL107" s="104" t="str">
        <f t="shared" si="312"/>
        <v/>
      </c>
      <c r="DM107" s="105" t="str">
        <f t="shared" si="313"/>
        <v/>
      </c>
      <c r="DN107" s="106" t="str">
        <f t="shared" si="314"/>
        <v/>
      </c>
      <c r="DO107" s="107" t="str">
        <f t="shared" si="315"/>
        <v/>
      </c>
      <c r="DP107" s="108" t="str">
        <f t="shared" si="316"/>
        <v/>
      </c>
      <c r="DQ107" s="109" t="str">
        <f t="shared" si="317"/>
        <v/>
      </c>
      <c r="DS107" s="4"/>
      <c r="DU107" s="102" t="str">
        <f t="shared" si="318"/>
        <v/>
      </c>
      <c r="DV107" s="103" t="str">
        <f t="shared" si="319"/>
        <v/>
      </c>
      <c r="DW107" s="104" t="str">
        <f t="shared" si="320"/>
        <v/>
      </c>
      <c r="DX107" s="104" t="str">
        <f t="shared" si="321"/>
        <v/>
      </c>
      <c r="DY107" s="105" t="str">
        <f t="shared" si="322"/>
        <v/>
      </c>
      <c r="DZ107" s="106" t="str">
        <f t="shared" si="323"/>
        <v/>
      </c>
      <c r="EA107" s="107" t="str">
        <f t="shared" si="324"/>
        <v/>
      </c>
      <c r="EB107" s="108" t="str">
        <f t="shared" si="325"/>
        <v/>
      </c>
      <c r="EC107" s="109" t="str">
        <f t="shared" si="326"/>
        <v/>
      </c>
      <c r="EE107" s="4"/>
      <c r="EG107" s="102" t="str">
        <f t="shared" si="327"/>
        <v/>
      </c>
      <c r="EH107" s="103" t="str">
        <f t="shared" si="328"/>
        <v/>
      </c>
      <c r="EI107" s="104" t="str">
        <f t="shared" si="329"/>
        <v/>
      </c>
      <c r="EJ107" s="104" t="str">
        <f t="shared" si="330"/>
        <v/>
      </c>
      <c r="EK107" s="105" t="str">
        <f t="shared" si="331"/>
        <v/>
      </c>
      <c r="EL107" s="106" t="str">
        <f t="shared" si="332"/>
        <v/>
      </c>
      <c r="EM107" s="107" t="str">
        <f t="shared" si="333"/>
        <v/>
      </c>
      <c r="EN107" s="108" t="str">
        <f t="shared" si="334"/>
        <v/>
      </c>
      <c r="EO107" s="109" t="str">
        <f t="shared" si="335"/>
        <v/>
      </c>
      <c r="EQ107" s="4"/>
      <c r="ES107" s="102" t="str">
        <f t="shared" si="336"/>
        <v/>
      </c>
      <c r="ET107" s="103" t="str">
        <f t="shared" si="337"/>
        <v/>
      </c>
      <c r="EU107" s="104" t="str">
        <f t="shared" si="338"/>
        <v/>
      </c>
      <c r="EV107" s="104" t="str">
        <f t="shared" si="339"/>
        <v/>
      </c>
      <c r="EW107" s="105" t="str">
        <f t="shared" si="340"/>
        <v/>
      </c>
      <c r="EX107" s="106" t="str">
        <f t="shared" si="341"/>
        <v/>
      </c>
      <c r="EY107" s="107" t="str">
        <f t="shared" si="342"/>
        <v/>
      </c>
      <c r="EZ107" s="108" t="str">
        <f t="shared" si="343"/>
        <v/>
      </c>
      <c r="FA107" s="109" t="str">
        <f t="shared" si="344"/>
        <v/>
      </c>
      <c r="FC107" s="4"/>
      <c r="FE107" s="102" t="str">
        <f t="shared" si="345"/>
        <v/>
      </c>
      <c r="FF107" s="103" t="str">
        <f t="shared" si="346"/>
        <v/>
      </c>
      <c r="FG107" s="104" t="str">
        <f t="shared" si="347"/>
        <v/>
      </c>
      <c r="FH107" s="104" t="str">
        <f t="shared" si="348"/>
        <v/>
      </c>
      <c r="FI107" s="105" t="str">
        <f t="shared" si="349"/>
        <v/>
      </c>
      <c r="FJ107" s="106" t="str">
        <f t="shared" si="350"/>
        <v/>
      </c>
      <c r="FK107" s="107" t="str">
        <f t="shared" si="351"/>
        <v/>
      </c>
      <c r="FL107" s="108" t="str">
        <f t="shared" si="352"/>
        <v/>
      </c>
      <c r="FM107" s="109" t="str">
        <f t="shared" si="353"/>
        <v/>
      </c>
      <c r="FO107" s="4"/>
      <c r="FQ107" s="102" t="str">
        <f>IF(FU107="","",#REF!)</f>
        <v/>
      </c>
      <c r="FR107" s="103" t="str">
        <f t="shared" si="354"/>
        <v/>
      </c>
      <c r="FS107" s="104" t="str">
        <f t="shared" si="355"/>
        <v/>
      </c>
      <c r="FT107" s="104" t="str">
        <f t="shared" si="356"/>
        <v/>
      </c>
      <c r="FU107" s="105" t="str">
        <f t="shared" si="357"/>
        <v/>
      </c>
      <c r="FV107" s="106" t="str">
        <f t="shared" si="358"/>
        <v/>
      </c>
      <c r="FW107" s="107" t="str">
        <f t="shared" si="359"/>
        <v/>
      </c>
      <c r="FX107" s="108" t="str">
        <f t="shared" si="360"/>
        <v/>
      </c>
      <c r="FY107" s="109" t="str">
        <f t="shared" si="361"/>
        <v/>
      </c>
      <c r="GA107" s="4"/>
      <c r="GC107" s="102" t="str">
        <f t="shared" si="362"/>
        <v/>
      </c>
      <c r="GD107" s="103" t="str">
        <f t="shared" si="363"/>
        <v/>
      </c>
      <c r="GE107" s="104" t="str">
        <f t="shared" si="364"/>
        <v/>
      </c>
      <c r="GF107" s="104" t="str">
        <f t="shared" si="365"/>
        <v/>
      </c>
      <c r="GG107" s="105" t="str">
        <f t="shared" si="366"/>
        <v/>
      </c>
      <c r="GH107" s="106" t="str">
        <f t="shared" si="367"/>
        <v/>
      </c>
      <c r="GI107" s="107" t="str">
        <f t="shared" si="368"/>
        <v/>
      </c>
      <c r="GJ107" s="108" t="str">
        <f t="shared" si="369"/>
        <v/>
      </c>
      <c r="GK107" s="109" t="str">
        <f t="shared" si="370"/>
        <v/>
      </c>
      <c r="GM107" s="4"/>
      <c r="GO107" s="102" t="str">
        <f t="shared" si="371"/>
        <v/>
      </c>
      <c r="GP107" s="103" t="str">
        <f t="shared" si="372"/>
        <v/>
      </c>
      <c r="GQ107" s="104" t="str">
        <f t="shared" si="373"/>
        <v/>
      </c>
      <c r="GR107" s="104" t="str">
        <f t="shared" si="374"/>
        <v/>
      </c>
      <c r="GS107" s="105" t="str">
        <f t="shared" si="375"/>
        <v/>
      </c>
      <c r="GT107" s="106" t="str">
        <f t="shared" si="376"/>
        <v/>
      </c>
      <c r="GU107" s="107" t="str">
        <f t="shared" si="377"/>
        <v/>
      </c>
      <c r="GV107" s="108" t="str">
        <f t="shared" si="378"/>
        <v/>
      </c>
      <c r="GW107" s="109" t="str">
        <f t="shared" si="379"/>
        <v/>
      </c>
      <c r="GY107" s="4"/>
      <c r="HA107" s="102" t="str">
        <f t="shared" si="380"/>
        <v/>
      </c>
      <c r="HB107" s="103" t="str">
        <f t="shared" si="381"/>
        <v/>
      </c>
      <c r="HC107" s="104" t="str">
        <f t="shared" si="382"/>
        <v/>
      </c>
      <c r="HD107" s="104" t="str">
        <f t="shared" si="383"/>
        <v/>
      </c>
      <c r="HE107" s="105" t="str">
        <f t="shared" si="384"/>
        <v/>
      </c>
      <c r="HF107" s="106" t="str">
        <f t="shared" si="385"/>
        <v/>
      </c>
      <c r="HG107" s="107" t="str">
        <f t="shared" si="386"/>
        <v/>
      </c>
      <c r="HH107" s="108" t="str">
        <f t="shared" si="387"/>
        <v/>
      </c>
      <c r="HI107" s="109" t="str">
        <f t="shared" si="388"/>
        <v/>
      </c>
      <c r="HK107" s="4"/>
      <c r="HM107" s="102" t="str">
        <f t="shared" si="389"/>
        <v/>
      </c>
      <c r="HN107" s="103" t="str">
        <f t="shared" si="390"/>
        <v/>
      </c>
      <c r="HO107" s="104" t="str">
        <f t="shared" si="391"/>
        <v/>
      </c>
      <c r="HP107" s="104" t="str">
        <f t="shared" si="392"/>
        <v/>
      </c>
      <c r="HQ107" s="105" t="str">
        <f t="shared" si="393"/>
        <v/>
      </c>
      <c r="HR107" s="106" t="str">
        <f t="shared" si="394"/>
        <v/>
      </c>
      <c r="HS107" s="107" t="str">
        <f t="shared" si="395"/>
        <v/>
      </c>
      <c r="HT107" s="108" t="str">
        <f t="shared" si="396"/>
        <v/>
      </c>
      <c r="HU107" s="109" t="str">
        <f t="shared" si="397"/>
        <v/>
      </c>
      <c r="HW107" s="4"/>
      <c r="HY107" s="102" t="str">
        <f t="shared" si="398"/>
        <v/>
      </c>
      <c r="HZ107" s="103" t="str">
        <f t="shared" si="399"/>
        <v/>
      </c>
      <c r="IA107" s="104" t="str">
        <f t="shared" si="400"/>
        <v/>
      </c>
      <c r="IB107" s="104" t="str">
        <f t="shared" si="401"/>
        <v/>
      </c>
      <c r="IC107" s="105" t="str">
        <f t="shared" si="402"/>
        <v/>
      </c>
      <c r="ID107" s="106" t="str">
        <f t="shared" si="403"/>
        <v/>
      </c>
      <c r="IE107" s="107" t="str">
        <f t="shared" si="404"/>
        <v/>
      </c>
      <c r="IF107" s="108" t="str">
        <f t="shared" si="405"/>
        <v/>
      </c>
      <c r="IG107" s="109" t="str">
        <f t="shared" si="406"/>
        <v/>
      </c>
      <c r="II107" s="4"/>
      <c r="IK107" s="102" t="str">
        <f t="shared" si="407"/>
        <v/>
      </c>
      <c r="IL107" s="103" t="str">
        <f t="shared" si="408"/>
        <v/>
      </c>
      <c r="IM107" s="104" t="str">
        <f t="shared" si="409"/>
        <v/>
      </c>
      <c r="IN107" s="104" t="str">
        <f t="shared" si="410"/>
        <v/>
      </c>
      <c r="IO107" s="105" t="str">
        <f t="shared" si="411"/>
        <v/>
      </c>
      <c r="IP107" s="106" t="str">
        <f t="shared" si="412"/>
        <v/>
      </c>
      <c r="IQ107" s="107" t="str">
        <f t="shared" si="413"/>
        <v/>
      </c>
      <c r="IR107" s="108" t="str">
        <f t="shared" si="414"/>
        <v/>
      </c>
      <c r="IS107" s="109" t="str">
        <f t="shared" si="415"/>
        <v/>
      </c>
      <c r="IU107" s="4"/>
      <c r="IW107" s="102" t="str">
        <f t="shared" si="416"/>
        <v/>
      </c>
      <c r="IX107" s="103" t="str">
        <f t="shared" si="417"/>
        <v/>
      </c>
      <c r="IY107" s="104" t="str">
        <f t="shared" si="418"/>
        <v/>
      </c>
      <c r="IZ107" s="104" t="str">
        <f t="shared" si="419"/>
        <v/>
      </c>
      <c r="JA107" s="105" t="str">
        <f t="shared" si="420"/>
        <v/>
      </c>
      <c r="JB107" s="106" t="str">
        <f t="shared" si="421"/>
        <v/>
      </c>
      <c r="JC107" s="107" t="str">
        <f t="shared" si="422"/>
        <v/>
      </c>
      <c r="JD107" s="108" t="str">
        <f t="shared" si="423"/>
        <v/>
      </c>
      <c r="JE107" s="109" t="str">
        <f t="shared" si="424"/>
        <v/>
      </c>
      <c r="JG107" s="4"/>
      <c r="JI107" s="102" t="str">
        <f t="shared" si="425"/>
        <v/>
      </c>
      <c r="JJ107" s="103" t="str">
        <f t="shared" si="426"/>
        <v/>
      </c>
      <c r="JK107" s="104" t="str">
        <f t="shared" si="427"/>
        <v/>
      </c>
      <c r="JL107" s="104" t="str">
        <f t="shared" si="428"/>
        <v/>
      </c>
      <c r="JM107" s="105" t="str">
        <f t="shared" si="429"/>
        <v/>
      </c>
      <c r="JN107" s="106" t="str">
        <f t="shared" si="430"/>
        <v/>
      </c>
      <c r="JO107" s="107" t="str">
        <f t="shared" si="431"/>
        <v/>
      </c>
      <c r="JP107" s="108" t="str">
        <f t="shared" si="432"/>
        <v/>
      </c>
      <c r="JQ107" s="109" t="str">
        <f t="shared" si="433"/>
        <v/>
      </c>
      <c r="JS107" s="4"/>
      <c r="JU107" s="102" t="str">
        <f t="shared" si="434"/>
        <v/>
      </c>
      <c r="JV107" s="103" t="str">
        <f t="shared" si="435"/>
        <v/>
      </c>
      <c r="JW107" s="104" t="str">
        <f t="shared" si="436"/>
        <v/>
      </c>
      <c r="JX107" s="104" t="str">
        <f t="shared" si="437"/>
        <v/>
      </c>
      <c r="JY107" s="105" t="str">
        <f t="shared" si="438"/>
        <v/>
      </c>
      <c r="JZ107" s="106" t="str">
        <f t="shared" si="439"/>
        <v/>
      </c>
      <c r="KA107" s="107" t="str">
        <f t="shared" si="440"/>
        <v/>
      </c>
      <c r="KB107" s="108" t="str">
        <f t="shared" si="441"/>
        <v/>
      </c>
      <c r="KC107" s="109" t="str">
        <f t="shared" si="442"/>
        <v/>
      </c>
      <c r="KE107" s="4"/>
    </row>
    <row r="108" spans="1:292" ht="13.5" customHeight="1">
      <c r="A108" s="20"/>
      <c r="E108" s="102" t="str">
        <f t="shared" si="228"/>
        <v/>
      </c>
      <c r="F108" s="103" t="str">
        <f t="shared" si="229"/>
        <v/>
      </c>
      <c r="G108" s="104" t="str">
        <f t="shared" si="230"/>
        <v/>
      </c>
      <c r="H108" s="104" t="str">
        <f t="shared" si="231"/>
        <v/>
      </c>
      <c r="I108" s="105" t="str">
        <f t="shared" si="232"/>
        <v/>
      </c>
      <c r="J108" s="106" t="str">
        <f t="shared" si="233"/>
        <v/>
      </c>
      <c r="K108" s="107" t="str">
        <f t="shared" si="234"/>
        <v/>
      </c>
      <c r="L108" s="108" t="str">
        <f t="shared" si="235"/>
        <v/>
      </c>
      <c r="M108" s="109" t="str">
        <f t="shared" si="236"/>
        <v/>
      </c>
      <c r="O108" s="4"/>
      <c r="Q108" s="102" t="str">
        <f t="shared" si="237"/>
        <v/>
      </c>
      <c r="R108" s="103" t="str">
        <f t="shared" si="238"/>
        <v/>
      </c>
      <c r="S108" s="104" t="str">
        <f t="shared" si="239"/>
        <v/>
      </c>
      <c r="T108" s="104" t="str">
        <f t="shared" si="240"/>
        <v/>
      </c>
      <c r="U108" s="105" t="str">
        <f t="shared" si="241"/>
        <v/>
      </c>
      <c r="V108" s="106" t="str">
        <f t="shared" si="242"/>
        <v/>
      </c>
      <c r="W108" s="107" t="str">
        <f t="shared" si="243"/>
        <v/>
      </c>
      <c r="X108" s="108" t="str">
        <f t="shared" si="244"/>
        <v/>
      </c>
      <c r="Y108" s="109" t="str">
        <f t="shared" si="245"/>
        <v/>
      </c>
      <c r="AA108" s="4"/>
      <c r="AC108" s="102" t="str">
        <f t="shared" si="246"/>
        <v/>
      </c>
      <c r="AD108" s="103" t="str">
        <f t="shared" si="247"/>
        <v/>
      </c>
      <c r="AE108" s="104" t="str">
        <f t="shared" si="248"/>
        <v/>
      </c>
      <c r="AF108" s="104" t="str">
        <f t="shared" si="249"/>
        <v/>
      </c>
      <c r="AG108" s="105" t="str">
        <f t="shared" si="250"/>
        <v/>
      </c>
      <c r="AH108" s="106" t="str">
        <f t="shared" si="251"/>
        <v/>
      </c>
      <c r="AI108" s="107" t="str">
        <f t="shared" si="252"/>
        <v/>
      </c>
      <c r="AJ108" s="108" t="str">
        <f t="shared" si="253"/>
        <v/>
      </c>
      <c r="AK108" s="109" t="str">
        <f t="shared" si="254"/>
        <v/>
      </c>
      <c r="AM108" s="4"/>
      <c r="AO108" s="102" t="str">
        <f t="shared" si="255"/>
        <v/>
      </c>
      <c r="AP108" s="103" t="str">
        <f t="shared" si="256"/>
        <v/>
      </c>
      <c r="AQ108" s="104" t="str">
        <f t="shared" si="257"/>
        <v/>
      </c>
      <c r="AR108" s="104" t="str">
        <f t="shared" si="258"/>
        <v/>
      </c>
      <c r="AS108" s="105" t="str">
        <f t="shared" si="259"/>
        <v/>
      </c>
      <c r="AT108" s="106" t="str">
        <f t="shared" si="260"/>
        <v/>
      </c>
      <c r="AU108" s="107" t="str">
        <f t="shared" si="261"/>
        <v/>
      </c>
      <c r="AV108" s="108" t="str">
        <f t="shared" si="262"/>
        <v/>
      </c>
      <c r="AW108" s="109" t="str">
        <f t="shared" si="263"/>
        <v/>
      </c>
      <c r="AY108" s="4"/>
      <c r="BA108" s="102" t="str">
        <f t="shared" si="264"/>
        <v/>
      </c>
      <c r="BB108" s="103" t="str">
        <f t="shared" si="265"/>
        <v/>
      </c>
      <c r="BC108" s="104" t="str">
        <f t="shared" si="266"/>
        <v/>
      </c>
      <c r="BD108" s="104" t="str">
        <f t="shared" si="267"/>
        <v/>
      </c>
      <c r="BE108" s="105" t="str">
        <f t="shared" si="268"/>
        <v/>
      </c>
      <c r="BF108" s="106" t="str">
        <f t="shared" si="269"/>
        <v/>
      </c>
      <c r="BG108" s="107" t="str">
        <f t="shared" si="270"/>
        <v/>
      </c>
      <c r="BH108" s="108" t="str">
        <f t="shared" si="271"/>
        <v/>
      </c>
      <c r="BI108" s="109" t="str">
        <f t="shared" si="272"/>
        <v/>
      </c>
      <c r="BK108" s="4"/>
      <c r="BM108" s="102" t="str">
        <f t="shared" si="273"/>
        <v/>
      </c>
      <c r="BN108" s="103" t="str">
        <f t="shared" si="274"/>
        <v/>
      </c>
      <c r="BO108" s="104" t="str">
        <f t="shared" si="275"/>
        <v/>
      </c>
      <c r="BP108" s="104" t="str">
        <f t="shared" si="276"/>
        <v/>
      </c>
      <c r="BQ108" s="105" t="str">
        <f t="shared" si="277"/>
        <v/>
      </c>
      <c r="BR108" s="106" t="str">
        <f t="shared" si="278"/>
        <v/>
      </c>
      <c r="BS108" s="107" t="str">
        <f t="shared" si="279"/>
        <v/>
      </c>
      <c r="BT108" s="108" t="str">
        <f t="shared" si="280"/>
        <v/>
      </c>
      <c r="BU108" s="109" t="str">
        <f t="shared" si="281"/>
        <v/>
      </c>
      <c r="BW108" s="4"/>
      <c r="BY108" s="102" t="str">
        <f t="shared" si="282"/>
        <v/>
      </c>
      <c r="BZ108" s="103" t="str">
        <f t="shared" si="283"/>
        <v/>
      </c>
      <c r="CA108" s="104" t="str">
        <f t="shared" si="284"/>
        <v/>
      </c>
      <c r="CB108" s="104" t="str">
        <f t="shared" si="285"/>
        <v/>
      </c>
      <c r="CC108" s="105" t="str">
        <f t="shared" si="286"/>
        <v/>
      </c>
      <c r="CD108" s="106" t="str">
        <f t="shared" si="287"/>
        <v/>
      </c>
      <c r="CE108" s="107" t="str">
        <f t="shared" si="288"/>
        <v/>
      </c>
      <c r="CF108" s="108" t="str">
        <f t="shared" si="289"/>
        <v/>
      </c>
      <c r="CG108" s="109" t="str">
        <f t="shared" si="290"/>
        <v/>
      </c>
      <c r="CI108" s="4"/>
      <c r="CK108" s="102" t="str">
        <f t="shared" si="291"/>
        <v/>
      </c>
      <c r="CL108" s="103" t="str">
        <f t="shared" si="292"/>
        <v/>
      </c>
      <c r="CM108" s="104" t="str">
        <f t="shared" si="293"/>
        <v/>
      </c>
      <c r="CN108" s="104" t="str">
        <f t="shared" si="294"/>
        <v/>
      </c>
      <c r="CO108" s="105" t="str">
        <f t="shared" si="295"/>
        <v/>
      </c>
      <c r="CP108" s="106" t="str">
        <f t="shared" si="296"/>
        <v/>
      </c>
      <c r="CQ108" s="107" t="str">
        <f t="shared" si="297"/>
        <v/>
      </c>
      <c r="CR108" s="108" t="str">
        <f t="shared" si="298"/>
        <v/>
      </c>
      <c r="CS108" s="109" t="str">
        <f t="shared" si="299"/>
        <v/>
      </c>
      <c r="CU108" s="4"/>
      <c r="CW108" s="102" t="str">
        <f t="shared" si="300"/>
        <v/>
      </c>
      <c r="CX108" s="103" t="str">
        <f t="shared" si="301"/>
        <v/>
      </c>
      <c r="CY108" s="104" t="str">
        <f t="shared" si="302"/>
        <v/>
      </c>
      <c r="CZ108" s="104" t="str">
        <f t="shared" si="303"/>
        <v/>
      </c>
      <c r="DA108" s="105" t="str">
        <f t="shared" si="304"/>
        <v/>
      </c>
      <c r="DB108" s="106" t="str">
        <f t="shared" si="305"/>
        <v/>
      </c>
      <c r="DC108" s="107" t="str">
        <f t="shared" si="306"/>
        <v/>
      </c>
      <c r="DD108" s="108" t="str">
        <f t="shared" si="307"/>
        <v/>
      </c>
      <c r="DE108" s="109" t="str">
        <f t="shared" si="308"/>
        <v/>
      </c>
      <c r="DG108" s="4"/>
      <c r="DI108" s="102" t="str">
        <f t="shared" si="309"/>
        <v/>
      </c>
      <c r="DJ108" s="103" t="str">
        <f t="shared" si="310"/>
        <v/>
      </c>
      <c r="DK108" s="104" t="str">
        <f t="shared" si="311"/>
        <v/>
      </c>
      <c r="DL108" s="104" t="str">
        <f t="shared" si="312"/>
        <v/>
      </c>
      <c r="DM108" s="105" t="str">
        <f t="shared" si="313"/>
        <v/>
      </c>
      <c r="DN108" s="106" t="str">
        <f t="shared" si="314"/>
        <v/>
      </c>
      <c r="DO108" s="107" t="str">
        <f t="shared" si="315"/>
        <v/>
      </c>
      <c r="DP108" s="108" t="str">
        <f t="shared" si="316"/>
        <v/>
      </c>
      <c r="DQ108" s="109" t="str">
        <f t="shared" si="317"/>
        <v/>
      </c>
      <c r="DS108" s="4"/>
      <c r="DU108" s="102" t="str">
        <f t="shared" si="318"/>
        <v/>
      </c>
      <c r="DV108" s="103" t="str">
        <f t="shared" si="319"/>
        <v/>
      </c>
      <c r="DW108" s="104" t="str">
        <f t="shared" si="320"/>
        <v/>
      </c>
      <c r="DX108" s="104" t="str">
        <f t="shared" si="321"/>
        <v/>
      </c>
      <c r="DY108" s="105" t="str">
        <f t="shared" si="322"/>
        <v/>
      </c>
      <c r="DZ108" s="106" t="str">
        <f t="shared" si="323"/>
        <v/>
      </c>
      <c r="EA108" s="107" t="str">
        <f t="shared" si="324"/>
        <v/>
      </c>
      <c r="EB108" s="108" t="str">
        <f t="shared" si="325"/>
        <v/>
      </c>
      <c r="EC108" s="109" t="str">
        <f t="shared" si="326"/>
        <v/>
      </c>
      <c r="EE108" s="4"/>
      <c r="EG108" s="102" t="str">
        <f t="shared" si="327"/>
        <v/>
      </c>
      <c r="EH108" s="103" t="str">
        <f t="shared" si="328"/>
        <v/>
      </c>
      <c r="EI108" s="104" t="str">
        <f t="shared" si="329"/>
        <v/>
      </c>
      <c r="EJ108" s="104" t="str">
        <f t="shared" si="330"/>
        <v/>
      </c>
      <c r="EK108" s="105" t="str">
        <f t="shared" si="331"/>
        <v/>
      </c>
      <c r="EL108" s="106" t="str">
        <f t="shared" si="332"/>
        <v/>
      </c>
      <c r="EM108" s="107" t="str">
        <f t="shared" si="333"/>
        <v/>
      </c>
      <c r="EN108" s="108" t="str">
        <f t="shared" si="334"/>
        <v/>
      </c>
      <c r="EO108" s="109" t="str">
        <f t="shared" si="335"/>
        <v/>
      </c>
      <c r="EQ108" s="4"/>
      <c r="ES108" s="102" t="str">
        <f t="shared" si="336"/>
        <v/>
      </c>
      <c r="ET108" s="103" t="str">
        <f t="shared" si="337"/>
        <v/>
      </c>
      <c r="EU108" s="104" t="str">
        <f t="shared" si="338"/>
        <v/>
      </c>
      <c r="EV108" s="104" t="str">
        <f t="shared" si="339"/>
        <v/>
      </c>
      <c r="EW108" s="105" t="str">
        <f t="shared" si="340"/>
        <v/>
      </c>
      <c r="EX108" s="106" t="str">
        <f t="shared" si="341"/>
        <v/>
      </c>
      <c r="EY108" s="107" t="str">
        <f t="shared" si="342"/>
        <v/>
      </c>
      <c r="EZ108" s="108" t="str">
        <f t="shared" si="343"/>
        <v/>
      </c>
      <c r="FA108" s="109" t="str">
        <f t="shared" si="344"/>
        <v/>
      </c>
      <c r="FC108" s="4"/>
      <c r="FE108" s="102" t="str">
        <f t="shared" si="345"/>
        <v/>
      </c>
      <c r="FF108" s="103" t="str">
        <f t="shared" si="346"/>
        <v/>
      </c>
      <c r="FG108" s="104" t="str">
        <f t="shared" si="347"/>
        <v/>
      </c>
      <c r="FH108" s="104" t="str">
        <f t="shared" si="348"/>
        <v/>
      </c>
      <c r="FI108" s="105" t="str">
        <f t="shared" si="349"/>
        <v/>
      </c>
      <c r="FJ108" s="106" t="str">
        <f t="shared" si="350"/>
        <v/>
      </c>
      <c r="FK108" s="107" t="str">
        <f t="shared" si="351"/>
        <v/>
      </c>
      <c r="FL108" s="108" t="str">
        <f t="shared" si="352"/>
        <v/>
      </c>
      <c r="FM108" s="109" t="str">
        <f t="shared" si="353"/>
        <v/>
      </c>
      <c r="FO108" s="4"/>
      <c r="FQ108" s="102" t="str">
        <f>IF(FU108="","",#REF!)</f>
        <v/>
      </c>
      <c r="FR108" s="103" t="str">
        <f t="shared" si="354"/>
        <v/>
      </c>
      <c r="FS108" s="104" t="str">
        <f t="shared" si="355"/>
        <v/>
      </c>
      <c r="FT108" s="104" t="str">
        <f t="shared" si="356"/>
        <v/>
      </c>
      <c r="FU108" s="105" t="str">
        <f t="shared" si="357"/>
        <v/>
      </c>
      <c r="FV108" s="106" t="str">
        <f t="shared" si="358"/>
        <v/>
      </c>
      <c r="FW108" s="107" t="str">
        <f t="shared" si="359"/>
        <v/>
      </c>
      <c r="FX108" s="108" t="str">
        <f t="shared" si="360"/>
        <v/>
      </c>
      <c r="FY108" s="109" t="str">
        <f t="shared" si="361"/>
        <v/>
      </c>
      <c r="GA108" s="4"/>
      <c r="GC108" s="102" t="str">
        <f t="shared" si="362"/>
        <v/>
      </c>
      <c r="GD108" s="103" t="str">
        <f t="shared" si="363"/>
        <v/>
      </c>
      <c r="GE108" s="104" t="str">
        <f t="shared" si="364"/>
        <v/>
      </c>
      <c r="GF108" s="104" t="str">
        <f t="shared" si="365"/>
        <v/>
      </c>
      <c r="GG108" s="105" t="str">
        <f t="shared" si="366"/>
        <v/>
      </c>
      <c r="GH108" s="106" t="str">
        <f t="shared" si="367"/>
        <v/>
      </c>
      <c r="GI108" s="107" t="str">
        <f t="shared" si="368"/>
        <v/>
      </c>
      <c r="GJ108" s="108" t="str">
        <f t="shared" si="369"/>
        <v/>
      </c>
      <c r="GK108" s="109" t="str">
        <f t="shared" si="370"/>
        <v/>
      </c>
      <c r="GM108" s="4"/>
      <c r="GO108" s="102" t="str">
        <f t="shared" si="371"/>
        <v/>
      </c>
      <c r="GP108" s="103" t="str">
        <f t="shared" si="372"/>
        <v/>
      </c>
      <c r="GQ108" s="104" t="str">
        <f t="shared" si="373"/>
        <v/>
      </c>
      <c r="GR108" s="104" t="str">
        <f t="shared" si="374"/>
        <v/>
      </c>
      <c r="GS108" s="105" t="str">
        <f t="shared" si="375"/>
        <v/>
      </c>
      <c r="GT108" s="106" t="str">
        <f t="shared" si="376"/>
        <v/>
      </c>
      <c r="GU108" s="107" t="str">
        <f t="shared" si="377"/>
        <v/>
      </c>
      <c r="GV108" s="108" t="str">
        <f t="shared" si="378"/>
        <v/>
      </c>
      <c r="GW108" s="109" t="str">
        <f t="shared" si="379"/>
        <v/>
      </c>
      <c r="GY108" s="4"/>
      <c r="HA108" s="102" t="str">
        <f t="shared" si="380"/>
        <v/>
      </c>
      <c r="HB108" s="103" t="str">
        <f t="shared" si="381"/>
        <v/>
      </c>
      <c r="HC108" s="104" t="str">
        <f t="shared" si="382"/>
        <v/>
      </c>
      <c r="HD108" s="104" t="str">
        <f t="shared" si="383"/>
        <v/>
      </c>
      <c r="HE108" s="105" t="str">
        <f t="shared" si="384"/>
        <v/>
      </c>
      <c r="HF108" s="106" t="str">
        <f t="shared" si="385"/>
        <v/>
      </c>
      <c r="HG108" s="107" t="str">
        <f t="shared" si="386"/>
        <v/>
      </c>
      <c r="HH108" s="108" t="str">
        <f t="shared" si="387"/>
        <v/>
      </c>
      <c r="HI108" s="109" t="str">
        <f t="shared" si="388"/>
        <v/>
      </c>
      <c r="HK108" s="4"/>
      <c r="HM108" s="102" t="str">
        <f t="shared" si="389"/>
        <v/>
      </c>
      <c r="HN108" s="103" t="str">
        <f t="shared" si="390"/>
        <v/>
      </c>
      <c r="HO108" s="104" t="str">
        <f t="shared" si="391"/>
        <v/>
      </c>
      <c r="HP108" s="104" t="str">
        <f t="shared" si="392"/>
        <v/>
      </c>
      <c r="HQ108" s="105" t="str">
        <f t="shared" si="393"/>
        <v/>
      </c>
      <c r="HR108" s="106" t="str">
        <f t="shared" si="394"/>
        <v/>
      </c>
      <c r="HS108" s="107" t="str">
        <f t="shared" si="395"/>
        <v/>
      </c>
      <c r="HT108" s="108" t="str">
        <f t="shared" si="396"/>
        <v/>
      </c>
      <c r="HU108" s="109" t="str">
        <f t="shared" si="397"/>
        <v/>
      </c>
      <c r="HW108" s="4"/>
      <c r="HY108" s="102" t="str">
        <f t="shared" si="398"/>
        <v/>
      </c>
      <c r="HZ108" s="103" t="str">
        <f t="shared" si="399"/>
        <v/>
      </c>
      <c r="IA108" s="104" t="str">
        <f t="shared" si="400"/>
        <v/>
      </c>
      <c r="IB108" s="104" t="str">
        <f t="shared" si="401"/>
        <v/>
      </c>
      <c r="IC108" s="105" t="str">
        <f t="shared" si="402"/>
        <v/>
      </c>
      <c r="ID108" s="106" t="str">
        <f t="shared" si="403"/>
        <v/>
      </c>
      <c r="IE108" s="107" t="str">
        <f t="shared" si="404"/>
        <v/>
      </c>
      <c r="IF108" s="108" t="str">
        <f t="shared" si="405"/>
        <v/>
      </c>
      <c r="IG108" s="109" t="str">
        <f t="shared" si="406"/>
        <v/>
      </c>
      <c r="II108" s="4"/>
      <c r="IK108" s="102" t="str">
        <f t="shared" si="407"/>
        <v/>
      </c>
      <c r="IL108" s="103" t="str">
        <f t="shared" si="408"/>
        <v/>
      </c>
      <c r="IM108" s="104" t="str">
        <f t="shared" si="409"/>
        <v/>
      </c>
      <c r="IN108" s="104" t="str">
        <f t="shared" si="410"/>
        <v/>
      </c>
      <c r="IO108" s="105" t="str">
        <f t="shared" si="411"/>
        <v/>
      </c>
      <c r="IP108" s="106" t="str">
        <f t="shared" si="412"/>
        <v/>
      </c>
      <c r="IQ108" s="107" t="str">
        <f t="shared" si="413"/>
        <v/>
      </c>
      <c r="IR108" s="108" t="str">
        <f t="shared" si="414"/>
        <v/>
      </c>
      <c r="IS108" s="109" t="str">
        <f t="shared" si="415"/>
        <v/>
      </c>
      <c r="IU108" s="4"/>
      <c r="IW108" s="102" t="str">
        <f t="shared" si="416"/>
        <v/>
      </c>
      <c r="IX108" s="103" t="str">
        <f t="shared" si="417"/>
        <v/>
      </c>
      <c r="IY108" s="104" t="str">
        <f t="shared" si="418"/>
        <v/>
      </c>
      <c r="IZ108" s="104" t="str">
        <f t="shared" si="419"/>
        <v/>
      </c>
      <c r="JA108" s="105" t="str">
        <f t="shared" si="420"/>
        <v/>
      </c>
      <c r="JB108" s="106" t="str">
        <f t="shared" si="421"/>
        <v/>
      </c>
      <c r="JC108" s="107" t="str">
        <f t="shared" si="422"/>
        <v/>
      </c>
      <c r="JD108" s="108" t="str">
        <f t="shared" si="423"/>
        <v/>
      </c>
      <c r="JE108" s="109" t="str">
        <f t="shared" si="424"/>
        <v/>
      </c>
      <c r="JG108" s="4"/>
      <c r="JI108" s="102" t="str">
        <f t="shared" si="425"/>
        <v/>
      </c>
      <c r="JJ108" s="103" t="str">
        <f t="shared" si="426"/>
        <v/>
      </c>
      <c r="JK108" s="104" t="str">
        <f t="shared" si="427"/>
        <v/>
      </c>
      <c r="JL108" s="104" t="str">
        <f t="shared" si="428"/>
        <v/>
      </c>
      <c r="JM108" s="105" t="str">
        <f t="shared" si="429"/>
        <v/>
      </c>
      <c r="JN108" s="106" t="str">
        <f t="shared" si="430"/>
        <v/>
      </c>
      <c r="JO108" s="107" t="str">
        <f t="shared" si="431"/>
        <v/>
      </c>
      <c r="JP108" s="108" t="str">
        <f t="shared" si="432"/>
        <v/>
      </c>
      <c r="JQ108" s="109" t="str">
        <f t="shared" si="433"/>
        <v/>
      </c>
      <c r="JS108" s="4"/>
      <c r="JU108" s="102" t="str">
        <f t="shared" si="434"/>
        <v/>
      </c>
      <c r="JV108" s="103" t="str">
        <f t="shared" si="435"/>
        <v/>
      </c>
      <c r="JW108" s="104" t="str">
        <f t="shared" si="436"/>
        <v/>
      </c>
      <c r="JX108" s="104" t="str">
        <f t="shared" si="437"/>
        <v/>
      </c>
      <c r="JY108" s="105" t="str">
        <f t="shared" si="438"/>
        <v/>
      </c>
      <c r="JZ108" s="106" t="str">
        <f t="shared" si="439"/>
        <v/>
      </c>
      <c r="KA108" s="107" t="str">
        <f t="shared" si="440"/>
        <v/>
      </c>
      <c r="KB108" s="108" t="str">
        <f t="shared" si="441"/>
        <v/>
      </c>
      <c r="KC108" s="109" t="str">
        <f t="shared" si="442"/>
        <v/>
      </c>
      <c r="KE108" s="4"/>
    </row>
    <row r="109" spans="1:292" ht="13.5" customHeight="1">
      <c r="A109" s="20"/>
      <c r="E109" s="102" t="str">
        <f t="shared" si="228"/>
        <v/>
      </c>
      <c r="F109" s="103" t="str">
        <f t="shared" si="229"/>
        <v/>
      </c>
      <c r="G109" s="104" t="str">
        <f t="shared" si="230"/>
        <v/>
      </c>
      <c r="H109" s="104" t="str">
        <f t="shared" si="231"/>
        <v/>
      </c>
      <c r="I109" s="105" t="str">
        <f t="shared" si="232"/>
        <v/>
      </c>
      <c r="J109" s="106" t="str">
        <f t="shared" si="233"/>
        <v/>
      </c>
      <c r="K109" s="107" t="str">
        <f t="shared" si="234"/>
        <v/>
      </c>
      <c r="L109" s="108" t="str">
        <f t="shared" si="235"/>
        <v/>
      </c>
      <c r="M109" s="109" t="str">
        <f t="shared" si="236"/>
        <v/>
      </c>
      <c r="O109" s="4"/>
      <c r="Q109" s="102" t="str">
        <f t="shared" si="237"/>
        <v/>
      </c>
      <c r="R109" s="103" t="str">
        <f t="shared" si="238"/>
        <v/>
      </c>
      <c r="S109" s="104" t="str">
        <f t="shared" si="239"/>
        <v/>
      </c>
      <c r="T109" s="104" t="str">
        <f t="shared" si="240"/>
        <v/>
      </c>
      <c r="U109" s="105" t="str">
        <f t="shared" si="241"/>
        <v/>
      </c>
      <c r="V109" s="106" t="str">
        <f t="shared" si="242"/>
        <v/>
      </c>
      <c r="W109" s="107" t="str">
        <f t="shared" si="243"/>
        <v/>
      </c>
      <c r="X109" s="108" t="str">
        <f t="shared" si="244"/>
        <v/>
      </c>
      <c r="Y109" s="109" t="str">
        <f t="shared" si="245"/>
        <v/>
      </c>
      <c r="AA109" s="4"/>
      <c r="AC109" s="102" t="str">
        <f t="shared" si="246"/>
        <v/>
      </c>
      <c r="AD109" s="103" t="str">
        <f t="shared" si="247"/>
        <v/>
      </c>
      <c r="AE109" s="104" t="str">
        <f t="shared" si="248"/>
        <v/>
      </c>
      <c r="AF109" s="104" t="str">
        <f t="shared" si="249"/>
        <v/>
      </c>
      <c r="AG109" s="105" t="str">
        <f t="shared" si="250"/>
        <v/>
      </c>
      <c r="AH109" s="106" t="str">
        <f t="shared" si="251"/>
        <v/>
      </c>
      <c r="AI109" s="107" t="str">
        <f t="shared" si="252"/>
        <v/>
      </c>
      <c r="AJ109" s="108" t="str">
        <f t="shared" si="253"/>
        <v/>
      </c>
      <c r="AK109" s="109" t="str">
        <f t="shared" si="254"/>
        <v/>
      </c>
      <c r="AM109" s="4"/>
      <c r="AO109" s="102" t="str">
        <f t="shared" si="255"/>
        <v/>
      </c>
      <c r="AP109" s="103" t="str">
        <f t="shared" si="256"/>
        <v/>
      </c>
      <c r="AQ109" s="104" t="str">
        <f t="shared" si="257"/>
        <v/>
      </c>
      <c r="AR109" s="104" t="str">
        <f t="shared" si="258"/>
        <v/>
      </c>
      <c r="AS109" s="105" t="str">
        <f t="shared" si="259"/>
        <v/>
      </c>
      <c r="AT109" s="106" t="str">
        <f t="shared" si="260"/>
        <v/>
      </c>
      <c r="AU109" s="107" t="str">
        <f t="shared" si="261"/>
        <v/>
      </c>
      <c r="AV109" s="108" t="str">
        <f t="shared" si="262"/>
        <v/>
      </c>
      <c r="AW109" s="109" t="str">
        <f t="shared" si="263"/>
        <v/>
      </c>
      <c r="AY109" s="4"/>
      <c r="BA109" s="102" t="str">
        <f t="shared" si="264"/>
        <v/>
      </c>
      <c r="BB109" s="103" t="str">
        <f t="shared" si="265"/>
        <v/>
      </c>
      <c r="BC109" s="104" t="str">
        <f t="shared" si="266"/>
        <v/>
      </c>
      <c r="BD109" s="104" t="str">
        <f t="shared" si="267"/>
        <v/>
      </c>
      <c r="BE109" s="105" t="str">
        <f t="shared" si="268"/>
        <v/>
      </c>
      <c r="BF109" s="106" t="str">
        <f t="shared" si="269"/>
        <v/>
      </c>
      <c r="BG109" s="107" t="str">
        <f t="shared" si="270"/>
        <v/>
      </c>
      <c r="BH109" s="108" t="str">
        <f t="shared" si="271"/>
        <v/>
      </c>
      <c r="BI109" s="109" t="str">
        <f t="shared" si="272"/>
        <v/>
      </c>
      <c r="BK109" s="4"/>
      <c r="BM109" s="102" t="str">
        <f t="shared" si="273"/>
        <v/>
      </c>
      <c r="BN109" s="103" t="str">
        <f t="shared" si="274"/>
        <v/>
      </c>
      <c r="BO109" s="104" t="str">
        <f t="shared" si="275"/>
        <v/>
      </c>
      <c r="BP109" s="104" t="str">
        <f t="shared" si="276"/>
        <v/>
      </c>
      <c r="BQ109" s="105" t="str">
        <f t="shared" si="277"/>
        <v/>
      </c>
      <c r="BR109" s="106" t="str">
        <f t="shared" si="278"/>
        <v/>
      </c>
      <c r="BS109" s="107" t="str">
        <f t="shared" si="279"/>
        <v/>
      </c>
      <c r="BT109" s="108" t="str">
        <f t="shared" si="280"/>
        <v/>
      </c>
      <c r="BU109" s="109" t="str">
        <f t="shared" si="281"/>
        <v/>
      </c>
      <c r="BW109" s="4"/>
      <c r="BY109" s="102" t="str">
        <f t="shared" si="282"/>
        <v/>
      </c>
      <c r="BZ109" s="103" t="str">
        <f t="shared" si="283"/>
        <v/>
      </c>
      <c r="CA109" s="104" t="str">
        <f t="shared" si="284"/>
        <v/>
      </c>
      <c r="CB109" s="104" t="str">
        <f t="shared" si="285"/>
        <v/>
      </c>
      <c r="CC109" s="105" t="str">
        <f t="shared" si="286"/>
        <v/>
      </c>
      <c r="CD109" s="106" t="str">
        <f t="shared" si="287"/>
        <v/>
      </c>
      <c r="CE109" s="107" t="str">
        <f t="shared" si="288"/>
        <v/>
      </c>
      <c r="CF109" s="108" t="str">
        <f t="shared" si="289"/>
        <v/>
      </c>
      <c r="CG109" s="109" t="str">
        <f t="shared" si="290"/>
        <v/>
      </c>
      <c r="CI109" s="4"/>
      <c r="CK109" s="102" t="str">
        <f t="shared" si="291"/>
        <v/>
      </c>
      <c r="CL109" s="103" t="str">
        <f t="shared" si="292"/>
        <v/>
      </c>
      <c r="CM109" s="104" t="str">
        <f t="shared" si="293"/>
        <v/>
      </c>
      <c r="CN109" s="104" t="str">
        <f t="shared" si="294"/>
        <v/>
      </c>
      <c r="CO109" s="105" t="str">
        <f t="shared" si="295"/>
        <v/>
      </c>
      <c r="CP109" s="106" t="str">
        <f t="shared" si="296"/>
        <v/>
      </c>
      <c r="CQ109" s="107" t="str">
        <f t="shared" si="297"/>
        <v/>
      </c>
      <c r="CR109" s="108" t="str">
        <f t="shared" si="298"/>
        <v/>
      </c>
      <c r="CS109" s="109" t="str">
        <f t="shared" si="299"/>
        <v/>
      </c>
      <c r="CU109" s="4"/>
      <c r="CW109" s="102" t="str">
        <f t="shared" si="300"/>
        <v/>
      </c>
      <c r="CX109" s="103" t="str">
        <f t="shared" si="301"/>
        <v/>
      </c>
      <c r="CY109" s="104" t="str">
        <f t="shared" si="302"/>
        <v/>
      </c>
      <c r="CZ109" s="104" t="str">
        <f t="shared" si="303"/>
        <v/>
      </c>
      <c r="DA109" s="105" t="str">
        <f t="shared" si="304"/>
        <v/>
      </c>
      <c r="DB109" s="106" t="str">
        <f t="shared" si="305"/>
        <v/>
      </c>
      <c r="DC109" s="107" t="str">
        <f t="shared" si="306"/>
        <v/>
      </c>
      <c r="DD109" s="108" t="str">
        <f t="shared" si="307"/>
        <v/>
      </c>
      <c r="DE109" s="109" t="str">
        <f t="shared" si="308"/>
        <v/>
      </c>
      <c r="DG109" s="4"/>
      <c r="DI109" s="102" t="str">
        <f t="shared" si="309"/>
        <v/>
      </c>
      <c r="DJ109" s="103" t="str">
        <f t="shared" si="310"/>
        <v/>
      </c>
      <c r="DK109" s="104" t="str">
        <f t="shared" si="311"/>
        <v/>
      </c>
      <c r="DL109" s="104" t="str">
        <f t="shared" si="312"/>
        <v/>
      </c>
      <c r="DM109" s="105" t="str">
        <f t="shared" si="313"/>
        <v/>
      </c>
      <c r="DN109" s="106" t="str">
        <f t="shared" si="314"/>
        <v/>
      </c>
      <c r="DO109" s="107" t="str">
        <f t="shared" si="315"/>
        <v/>
      </c>
      <c r="DP109" s="108" t="str">
        <f t="shared" si="316"/>
        <v/>
      </c>
      <c r="DQ109" s="109" t="str">
        <f t="shared" si="317"/>
        <v/>
      </c>
      <c r="DS109" s="4"/>
      <c r="DU109" s="102" t="str">
        <f t="shared" si="318"/>
        <v/>
      </c>
      <c r="DV109" s="103" t="str">
        <f t="shared" si="319"/>
        <v/>
      </c>
      <c r="DW109" s="104" t="str">
        <f t="shared" si="320"/>
        <v/>
      </c>
      <c r="DX109" s="104" t="str">
        <f t="shared" si="321"/>
        <v/>
      </c>
      <c r="DY109" s="105" t="str">
        <f t="shared" si="322"/>
        <v/>
      </c>
      <c r="DZ109" s="106" t="str">
        <f t="shared" si="323"/>
        <v/>
      </c>
      <c r="EA109" s="107" t="str">
        <f t="shared" si="324"/>
        <v/>
      </c>
      <c r="EB109" s="108" t="str">
        <f t="shared" si="325"/>
        <v/>
      </c>
      <c r="EC109" s="109" t="str">
        <f t="shared" si="326"/>
        <v/>
      </c>
      <c r="EE109" s="4"/>
      <c r="EG109" s="102" t="str">
        <f t="shared" si="327"/>
        <v/>
      </c>
      <c r="EH109" s="103" t="str">
        <f t="shared" si="328"/>
        <v/>
      </c>
      <c r="EI109" s="104" t="str">
        <f t="shared" si="329"/>
        <v/>
      </c>
      <c r="EJ109" s="104" t="str">
        <f t="shared" si="330"/>
        <v/>
      </c>
      <c r="EK109" s="105" t="str">
        <f t="shared" si="331"/>
        <v/>
      </c>
      <c r="EL109" s="106" t="str">
        <f t="shared" si="332"/>
        <v/>
      </c>
      <c r="EM109" s="107" t="str">
        <f t="shared" si="333"/>
        <v/>
      </c>
      <c r="EN109" s="108" t="str">
        <f t="shared" si="334"/>
        <v/>
      </c>
      <c r="EO109" s="109" t="str">
        <f t="shared" si="335"/>
        <v/>
      </c>
      <c r="EQ109" s="4"/>
      <c r="ES109" s="102" t="str">
        <f t="shared" si="336"/>
        <v/>
      </c>
      <c r="ET109" s="103" t="str">
        <f t="shared" si="337"/>
        <v/>
      </c>
      <c r="EU109" s="104" t="str">
        <f t="shared" si="338"/>
        <v/>
      </c>
      <c r="EV109" s="104" t="str">
        <f t="shared" si="339"/>
        <v/>
      </c>
      <c r="EW109" s="105" t="str">
        <f t="shared" si="340"/>
        <v/>
      </c>
      <c r="EX109" s="106" t="str">
        <f t="shared" si="341"/>
        <v/>
      </c>
      <c r="EY109" s="107" t="str">
        <f t="shared" si="342"/>
        <v/>
      </c>
      <c r="EZ109" s="108" t="str">
        <f t="shared" si="343"/>
        <v/>
      </c>
      <c r="FA109" s="109" t="str">
        <f t="shared" si="344"/>
        <v/>
      </c>
      <c r="FC109" s="4"/>
      <c r="FE109" s="102" t="str">
        <f t="shared" si="345"/>
        <v/>
      </c>
      <c r="FF109" s="103" t="str">
        <f t="shared" si="346"/>
        <v/>
      </c>
      <c r="FG109" s="104" t="str">
        <f t="shared" si="347"/>
        <v/>
      </c>
      <c r="FH109" s="104" t="str">
        <f t="shared" si="348"/>
        <v/>
      </c>
      <c r="FI109" s="105" t="str">
        <f t="shared" si="349"/>
        <v/>
      </c>
      <c r="FJ109" s="106" t="str">
        <f t="shared" si="350"/>
        <v/>
      </c>
      <c r="FK109" s="107" t="str">
        <f t="shared" si="351"/>
        <v/>
      </c>
      <c r="FL109" s="108" t="str">
        <f t="shared" si="352"/>
        <v/>
      </c>
      <c r="FM109" s="109" t="str">
        <f t="shared" si="353"/>
        <v/>
      </c>
      <c r="FO109" s="4"/>
      <c r="FQ109" s="102" t="str">
        <f>IF(FU109="","",#REF!)</f>
        <v/>
      </c>
      <c r="FR109" s="103" t="str">
        <f t="shared" si="354"/>
        <v/>
      </c>
      <c r="FS109" s="104" t="str">
        <f t="shared" si="355"/>
        <v/>
      </c>
      <c r="FT109" s="104" t="str">
        <f t="shared" si="356"/>
        <v/>
      </c>
      <c r="FU109" s="105" t="str">
        <f t="shared" si="357"/>
        <v/>
      </c>
      <c r="FV109" s="106" t="str">
        <f t="shared" si="358"/>
        <v/>
      </c>
      <c r="FW109" s="107" t="str">
        <f t="shared" si="359"/>
        <v/>
      </c>
      <c r="FX109" s="108" t="str">
        <f t="shared" si="360"/>
        <v/>
      </c>
      <c r="FY109" s="109" t="str">
        <f t="shared" si="361"/>
        <v/>
      </c>
      <c r="GA109" s="4"/>
      <c r="GC109" s="102" t="str">
        <f t="shared" si="362"/>
        <v/>
      </c>
      <c r="GD109" s="103" t="str">
        <f t="shared" si="363"/>
        <v/>
      </c>
      <c r="GE109" s="104" t="str">
        <f t="shared" si="364"/>
        <v/>
      </c>
      <c r="GF109" s="104" t="str">
        <f t="shared" si="365"/>
        <v/>
      </c>
      <c r="GG109" s="105" t="str">
        <f t="shared" si="366"/>
        <v/>
      </c>
      <c r="GH109" s="106" t="str">
        <f t="shared" si="367"/>
        <v/>
      </c>
      <c r="GI109" s="107" t="str">
        <f t="shared" si="368"/>
        <v/>
      </c>
      <c r="GJ109" s="108" t="str">
        <f t="shared" si="369"/>
        <v/>
      </c>
      <c r="GK109" s="109" t="str">
        <f t="shared" si="370"/>
        <v/>
      </c>
      <c r="GM109" s="4"/>
      <c r="GO109" s="102" t="str">
        <f t="shared" si="371"/>
        <v/>
      </c>
      <c r="GP109" s="103" t="str">
        <f t="shared" si="372"/>
        <v/>
      </c>
      <c r="GQ109" s="104" t="str">
        <f t="shared" si="373"/>
        <v/>
      </c>
      <c r="GR109" s="104" t="str">
        <f t="shared" si="374"/>
        <v/>
      </c>
      <c r="GS109" s="105" t="str">
        <f t="shared" si="375"/>
        <v/>
      </c>
      <c r="GT109" s="106" t="str">
        <f t="shared" si="376"/>
        <v/>
      </c>
      <c r="GU109" s="107" t="str">
        <f t="shared" si="377"/>
        <v/>
      </c>
      <c r="GV109" s="108" t="str">
        <f t="shared" si="378"/>
        <v/>
      </c>
      <c r="GW109" s="109" t="str">
        <f t="shared" si="379"/>
        <v/>
      </c>
      <c r="GY109" s="4"/>
      <c r="HA109" s="102" t="str">
        <f t="shared" si="380"/>
        <v/>
      </c>
      <c r="HB109" s="103" t="str">
        <f t="shared" si="381"/>
        <v/>
      </c>
      <c r="HC109" s="104" t="str">
        <f t="shared" si="382"/>
        <v/>
      </c>
      <c r="HD109" s="104" t="str">
        <f t="shared" si="383"/>
        <v/>
      </c>
      <c r="HE109" s="105" t="str">
        <f t="shared" si="384"/>
        <v/>
      </c>
      <c r="HF109" s="106" t="str">
        <f t="shared" si="385"/>
        <v/>
      </c>
      <c r="HG109" s="107" t="str">
        <f t="shared" si="386"/>
        <v/>
      </c>
      <c r="HH109" s="108" t="str">
        <f t="shared" si="387"/>
        <v/>
      </c>
      <c r="HI109" s="109" t="str">
        <f t="shared" si="388"/>
        <v/>
      </c>
      <c r="HK109" s="4"/>
      <c r="HM109" s="102" t="str">
        <f t="shared" si="389"/>
        <v/>
      </c>
      <c r="HN109" s="103" t="str">
        <f t="shared" si="390"/>
        <v/>
      </c>
      <c r="HO109" s="104" t="str">
        <f t="shared" si="391"/>
        <v/>
      </c>
      <c r="HP109" s="104" t="str">
        <f t="shared" si="392"/>
        <v/>
      </c>
      <c r="HQ109" s="105" t="str">
        <f t="shared" si="393"/>
        <v/>
      </c>
      <c r="HR109" s="106" t="str">
        <f t="shared" si="394"/>
        <v/>
      </c>
      <c r="HS109" s="107" t="str">
        <f t="shared" si="395"/>
        <v/>
      </c>
      <c r="HT109" s="108" t="str">
        <f t="shared" si="396"/>
        <v/>
      </c>
      <c r="HU109" s="109" t="str">
        <f t="shared" si="397"/>
        <v/>
      </c>
      <c r="HW109" s="4"/>
      <c r="HY109" s="102" t="str">
        <f t="shared" si="398"/>
        <v/>
      </c>
      <c r="HZ109" s="103" t="str">
        <f t="shared" si="399"/>
        <v/>
      </c>
      <c r="IA109" s="104" t="str">
        <f t="shared" si="400"/>
        <v/>
      </c>
      <c r="IB109" s="104" t="str">
        <f t="shared" si="401"/>
        <v/>
      </c>
      <c r="IC109" s="105" t="str">
        <f t="shared" si="402"/>
        <v/>
      </c>
      <c r="ID109" s="106" t="str">
        <f t="shared" si="403"/>
        <v/>
      </c>
      <c r="IE109" s="107" t="str">
        <f t="shared" si="404"/>
        <v/>
      </c>
      <c r="IF109" s="108" t="str">
        <f t="shared" si="405"/>
        <v/>
      </c>
      <c r="IG109" s="109" t="str">
        <f t="shared" si="406"/>
        <v/>
      </c>
      <c r="II109" s="4"/>
      <c r="IK109" s="102" t="str">
        <f t="shared" si="407"/>
        <v/>
      </c>
      <c r="IL109" s="103" t="str">
        <f t="shared" si="408"/>
        <v/>
      </c>
      <c r="IM109" s="104" t="str">
        <f t="shared" si="409"/>
        <v/>
      </c>
      <c r="IN109" s="104" t="str">
        <f t="shared" si="410"/>
        <v/>
      </c>
      <c r="IO109" s="105" t="str">
        <f t="shared" si="411"/>
        <v/>
      </c>
      <c r="IP109" s="106" t="str">
        <f t="shared" si="412"/>
        <v/>
      </c>
      <c r="IQ109" s="107" t="str">
        <f t="shared" si="413"/>
        <v/>
      </c>
      <c r="IR109" s="108" t="str">
        <f t="shared" si="414"/>
        <v/>
      </c>
      <c r="IS109" s="109" t="str">
        <f t="shared" si="415"/>
        <v/>
      </c>
      <c r="IU109" s="4"/>
      <c r="IW109" s="102" t="str">
        <f t="shared" si="416"/>
        <v/>
      </c>
      <c r="IX109" s="103" t="str">
        <f t="shared" si="417"/>
        <v/>
      </c>
      <c r="IY109" s="104" t="str">
        <f t="shared" si="418"/>
        <v/>
      </c>
      <c r="IZ109" s="104" t="str">
        <f t="shared" si="419"/>
        <v/>
      </c>
      <c r="JA109" s="105" t="str">
        <f t="shared" si="420"/>
        <v/>
      </c>
      <c r="JB109" s="106" t="str">
        <f t="shared" si="421"/>
        <v/>
      </c>
      <c r="JC109" s="107" t="str">
        <f t="shared" si="422"/>
        <v/>
      </c>
      <c r="JD109" s="108" t="str">
        <f t="shared" si="423"/>
        <v/>
      </c>
      <c r="JE109" s="109" t="str">
        <f t="shared" si="424"/>
        <v/>
      </c>
      <c r="JG109" s="4"/>
      <c r="JI109" s="102" t="str">
        <f t="shared" si="425"/>
        <v/>
      </c>
      <c r="JJ109" s="103" t="str">
        <f t="shared" si="426"/>
        <v/>
      </c>
      <c r="JK109" s="104" t="str">
        <f t="shared" si="427"/>
        <v/>
      </c>
      <c r="JL109" s="104" t="str">
        <f t="shared" si="428"/>
        <v/>
      </c>
      <c r="JM109" s="105" t="str">
        <f t="shared" si="429"/>
        <v/>
      </c>
      <c r="JN109" s="106" t="str">
        <f t="shared" si="430"/>
        <v/>
      </c>
      <c r="JO109" s="107" t="str">
        <f t="shared" si="431"/>
        <v/>
      </c>
      <c r="JP109" s="108" t="str">
        <f t="shared" si="432"/>
        <v/>
      </c>
      <c r="JQ109" s="109" t="str">
        <f t="shared" si="433"/>
        <v/>
      </c>
      <c r="JS109" s="4"/>
      <c r="JU109" s="102" t="str">
        <f t="shared" si="434"/>
        <v/>
      </c>
      <c r="JV109" s="103" t="str">
        <f t="shared" si="435"/>
        <v/>
      </c>
      <c r="JW109" s="104" t="str">
        <f t="shared" si="436"/>
        <v/>
      </c>
      <c r="JX109" s="104" t="str">
        <f t="shared" si="437"/>
        <v/>
      </c>
      <c r="JY109" s="105" t="str">
        <f t="shared" si="438"/>
        <v/>
      </c>
      <c r="JZ109" s="106" t="str">
        <f t="shared" si="439"/>
        <v/>
      </c>
      <c r="KA109" s="107" t="str">
        <f t="shared" si="440"/>
        <v/>
      </c>
      <c r="KB109" s="108" t="str">
        <f t="shared" si="441"/>
        <v/>
      </c>
      <c r="KC109" s="109" t="str">
        <f t="shared" si="442"/>
        <v/>
      </c>
      <c r="KE109" s="4"/>
    </row>
    <row r="110" spans="1:292" ht="13.5" customHeight="1">
      <c r="A110" s="20"/>
      <c r="E110" s="102" t="str">
        <f t="shared" si="228"/>
        <v/>
      </c>
      <c r="F110" s="103" t="str">
        <f t="shared" si="229"/>
        <v/>
      </c>
      <c r="G110" s="104" t="str">
        <f t="shared" si="230"/>
        <v/>
      </c>
      <c r="H110" s="104" t="str">
        <f t="shared" si="231"/>
        <v/>
      </c>
      <c r="I110" s="105" t="str">
        <f t="shared" si="232"/>
        <v/>
      </c>
      <c r="J110" s="106" t="str">
        <f t="shared" si="233"/>
        <v/>
      </c>
      <c r="K110" s="107" t="str">
        <f t="shared" si="234"/>
        <v/>
      </c>
      <c r="L110" s="108" t="str">
        <f t="shared" si="235"/>
        <v/>
      </c>
      <c r="M110" s="109" t="str">
        <f t="shared" si="236"/>
        <v/>
      </c>
      <c r="O110" s="4"/>
      <c r="Q110" s="102" t="str">
        <f t="shared" si="237"/>
        <v/>
      </c>
      <c r="R110" s="103" t="str">
        <f t="shared" si="238"/>
        <v/>
      </c>
      <c r="S110" s="104" t="str">
        <f t="shared" si="239"/>
        <v/>
      </c>
      <c r="T110" s="104" t="str">
        <f t="shared" si="240"/>
        <v/>
      </c>
      <c r="U110" s="105" t="str">
        <f t="shared" si="241"/>
        <v/>
      </c>
      <c r="V110" s="106" t="str">
        <f t="shared" si="242"/>
        <v/>
      </c>
      <c r="W110" s="107" t="str">
        <f t="shared" si="243"/>
        <v/>
      </c>
      <c r="X110" s="108" t="str">
        <f t="shared" si="244"/>
        <v/>
      </c>
      <c r="Y110" s="109" t="str">
        <f t="shared" si="245"/>
        <v/>
      </c>
      <c r="AA110" s="4"/>
      <c r="AC110" s="102" t="str">
        <f t="shared" si="246"/>
        <v/>
      </c>
      <c r="AD110" s="103" t="str">
        <f t="shared" si="247"/>
        <v/>
      </c>
      <c r="AE110" s="104" t="str">
        <f t="shared" si="248"/>
        <v/>
      </c>
      <c r="AF110" s="104" t="str">
        <f t="shared" si="249"/>
        <v/>
      </c>
      <c r="AG110" s="105" t="str">
        <f t="shared" si="250"/>
        <v/>
      </c>
      <c r="AH110" s="106" t="str">
        <f t="shared" si="251"/>
        <v/>
      </c>
      <c r="AI110" s="107" t="str">
        <f t="shared" si="252"/>
        <v/>
      </c>
      <c r="AJ110" s="108" t="str">
        <f t="shared" si="253"/>
        <v/>
      </c>
      <c r="AK110" s="109" t="str">
        <f t="shared" si="254"/>
        <v/>
      </c>
      <c r="AM110" s="4"/>
      <c r="AO110" s="102" t="str">
        <f t="shared" si="255"/>
        <v/>
      </c>
      <c r="AP110" s="103" t="str">
        <f t="shared" si="256"/>
        <v/>
      </c>
      <c r="AQ110" s="104" t="str">
        <f t="shared" si="257"/>
        <v/>
      </c>
      <c r="AR110" s="104" t="str">
        <f t="shared" si="258"/>
        <v/>
      </c>
      <c r="AS110" s="105" t="str">
        <f t="shared" si="259"/>
        <v/>
      </c>
      <c r="AT110" s="106" t="str">
        <f t="shared" si="260"/>
        <v/>
      </c>
      <c r="AU110" s="107" t="str">
        <f t="shared" si="261"/>
        <v/>
      </c>
      <c r="AV110" s="108" t="str">
        <f t="shared" si="262"/>
        <v/>
      </c>
      <c r="AW110" s="109" t="str">
        <f t="shared" si="263"/>
        <v/>
      </c>
      <c r="AY110" s="4"/>
      <c r="BA110" s="102" t="str">
        <f t="shared" si="264"/>
        <v/>
      </c>
      <c r="BB110" s="103" t="str">
        <f t="shared" si="265"/>
        <v/>
      </c>
      <c r="BC110" s="104" t="str">
        <f t="shared" si="266"/>
        <v/>
      </c>
      <c r="BD110" s="104" t="str">
        <f t="shared" si="267"/>
        <v/>
      </c>
      <c r="BE110" s="105" t="str">
        <f t="shared" si="268"/>
        <v/>
      </c>
      <c r="BF110" s="106" t="str">
        <f t="shared" si="269"/>
        <v/>
      </c>
      <c r="BG110" s="107" t="str">
        <f t="shared" si="270"/>
        <v/>
      </c>
      <c r="BH110" s="108" t="str">
        <f t="shared" si="271"/>
        <v/>
      </c>
      <c r="BI110" s="109" t="str">
        <f t="shared" si="272"/>
        <v/>
      </c>
      <c r="BK110" s="4"/>
      <c r="BM110" s="102" t="str">
        <f t="shared" si="273"/>
        <v/>
      </c>
      <c r="BN110" s="103" t="str">
        <f t="shared" si="274"/>
        <v/>
      </c>
      <c r="BO110" s="104" t="str">
        <f t="shared" si="275"/>
        <v/>
      </c>
      <c r="BP110" s="104" t="str">
        <f t="shared" si="276"/>
        <v/>
      </c>
      <c r="BQ110" s="105" t="str">
        <f t="shared" si="277"/>
        <v/>
      </c>
      <c r="BR110" s="106" t="str">
        <f t="shared" si="278"/>
        <v/>
      </c>
      <c r="BS110" s="107" t="str">
        <f t="shared" si="279"/>
        <v/>
      </c>
      <c r="BT110" s="108" t="str">
        <f t="shared" si="280"/>
        <v/>
      </c>
      <c r="BU110" s="109" t="str">
        <f t="shared" si="281"/>
        <v/>
      </c>
      <c r="BW110" s="4"/>
      <c r="BY110" s="102" t="str">
        <f t="shared" si="282"/>
        <v/>
      </c>
      <c r="BZ110" s="103" t="str">
        <f t="shared" si="283"/>
        <v/>
      </c>
      <c r="CA110" s="104" t="str">
        <f t="shared" si="284"/>
        <v/>
      </c>
      <c r="CB110" s="104" t="str">
        <f t="shared" si="285"/>
        <v/>
      </c>
      <c r="CC110" s="105" t="str">
        <f t="shared" si="286"/>
        <v/>
      </c>
      <c r="CD110" s="106" t="str">
        <f t="shared" si="287"/>
        <v/>
      </c>
      <c r="CE110" s="107" t="str">
        <f t="shared" si="288"/>
        <v/>
      </c>
      <c r="CF110" s="108" t="str">
        <f t="shared" si="289"/>
        <v/>
      </c>
      <c r="CG110" s="109" t="str">
        <f t="shared" si="290"/>
        <v/>
      </c>
      <c r="CI110" s="4"/>
      <c r="CK110" s="102" t="str">
        <f t="shared" si="291"/>
        <v/>
      </c>
      <c r="CL110" s="103" t="str">
        <f t="shared" si="292"/>
        <v/>
      </c>
      <c r="CM110" s="104" t="str">
        <f t="shared" si="293"/>
        <v/>
      </c>
      <c r="CN110" s="104" t="str">
        <f t="shared" si="294"/>
        <v/>
      </c>
      <c r="CO110" s="105" t="str">
        <f t="shared" si="295"/>
        <v/>
      </c>
      <c r="CP110" s="106" t="str">
        <f t="shared" si="296"/>
        <v/>
      </c>
      <c r="CQ110" s="107" t="str">
        <f t="shared" si="297"/>
        <v/>
      </c>
      <c r="CR110" s="108" t="str">
        <f t="shared" si="298"/>
        <v/>
      </c>
      <c r="CS110" s="109" t="str">
        <f t="shared" si="299"/>
        <v/>
      </c>
      <c r="CU110" s="4"/>
      <c r="CW110" s="102" t="str">
        <f t="shared" si="300"/>
        <v/>
      </c>
      <c r="CX110" s="103" t="str">
        <f t="shared" si="301"/>
        <v/>
      </c>
      <c r="CY110" s="104" t="str">
        <f t="shared" si="302"/>
        <v/>
      </c>
      <c r="CZ110" s="104" t="str">
        <f t="shared" si="303"/>
        <v/>
      </c>
      <c r="DA110" s="105" t="str">
        <f t="shared" si="304"/>
        <v/>
      </c>
      <c r="DB110" s="106" t="str">
        <f t="shared" si="305"/>
        <v/>
      </c>
      <c r="DC110" s="107" t="str">
        <f t="shared" si="306"/>
        <v/>
      </c>
      <c r="DD110" s="108" t="str">
        <f t="shared" si="307"/>
        <v/>
      </c>
      <c r="DE110" s="109" t="str">
        <f t="shared" si="308"/>
        <v/>
      </c>
      <c r="DG110" s="4"/>
      <c r="DI110" s="102" t="str">
        <f t="shared" si="309"/>
        <v/>
      </c>
      <c r="DJ110" s="103" t="str">
        <f t="shared" si="310"/>
        <v/>
      </c>
      <c r="DK110" s="104" t="str">
        <f t="shared" si="311"/>
        <v/>
      </c>
      <c r="DL110" s="104" t="str">
        <f t="shared" si="312"/>
        <v/>
      </c>
      <c r="DM110" s="105" t="str">
        <f t="shared" si="313"/>
        <v/>
      </c>
      <c r="DN110" s="106" t="str">
        <f t="shared" si="314"/>
        <v/>
      </c>
      <c r="DO110" s="107" t="str">
        <f t="shared" si="315"/>
        <v/>
      </c>
      <c r="DP110" s="108" t="str">
        <f t="shared" si="316"/>
        <v/>
      </c>
      <c r="DQ110" s="109" t="str">
        <f t="shared" si="317"/>
        <v/>
      </c>
      <c r="DS110" s="4"/>
      <c r="DU110" s="102" t="str">
        <f t="shared" si="318"/>
        <v/>
      </c>
      <c r="DV110" s="103" t="str">
        <f t="shared" si="319"/>
        <v/>
      </c>
      <c r="DW110" s="104" t="str">
        <f t="shared" si="320"/>
        <v/>
      </c>
      <c r="DX110" s="104" t="str">
        <f t="shared" si="321"/>
        <v/>
      </c>
      <c r="DY110" s="105" t="str">
        <f t="shared" si="322"/>
        <v/>
      </c>
      <c r="DZ110" s="106" t="str">
        <f t="shared" si="323"/>
        <v/>
      </c>
      <c r="EA110" s="107" t="str">
        <f t="shared" si="324"/>
        <v/>
      </c>
      <c r="EB110" s="108" t="str">
        <f t="shared" si="325"/>
        <v/>
      </c>
      <c r="EC110" s="109" t="str">
        <f t="shared" si="326"/>
        <v/>
      </c>
      <c r="EE110" s="4"/>
      <c r="EG110" s="102" t="str">
        <f t="shared" si="327"/>
        <v/>
      </c>
      <c r="EH110" s="103" t="str">
        <f t="shared" si="328"/>
        <v/>
      </c>
      <c r="EI110" s="104" t="str">
        <f t="shared" si="329"/>
        <v/>
      </c>
      <c r="EJ110" s="104" t="str">
        <f t="shared" si="330"/>
        <v/>
      </c>
      <c r="EK110" s="105" t="str">
        <f t="shared" si="331"/>
        <v/>
      </c>
      <c r="EL110" s="106" t="str">
        <f t="shared" si="332"/>
        <v/>
      </c>
      <c r="EM110" s="107" t="str">
        <f t="shared" si="333"/>
        <v/>
      </c>
      <c r="EN110" s="108" t="str">
        <f t="shared" si="334"/>
        <v/>
      </c>
      <c r="EO110" s="109" t="str">
        <f t="shared" si="335"/>
        <v/>
      </c>
      <c r="EQ110" s="4"/>
      <c r="ES110" s="102" t="str">
        <f t="shared" si="336"/>
        <v/>
      </c>
      <c r="ET110" s="103" t="str">
        <f t="shared" si="337"/>
        <v/>
      </c>
      <c r="EU110" s="104" t="str">
        <f t="shared" si="338"/>
        <v/>
      </c>
      <c r="EV110" s="104" t="str">
        <f t="shared" si="339"/>
        <v/>
      </c>
      <c r="EW110" s="105" t="str">
        <f t="shared" si="340"/>
        <v/>
      </c>
      <c r="EX110" s="106" t="str">
        <f t="shared" si="341"/>
        <v/>
      </c>
      <c r="EY110" s="107" t="str">
        <f t="shared" si="342"/>
        <v/>
      </c>
      <c r="EZ110" s="108" t="str">
        <f t="shared" si="343"/>
        <v/>
      </c>
      <c r="FA110" s="109" t="str">
        <f t="shared" si="344"/>
        <v/>
      </c>
      <c r="FC110" s="4"/>
      <c r="FE110" s="102" t="str">
        <f t="shared" si="345"/>
        <v/>
      </c>
      <c r="FF110" s="103" t="str">
        <f t="shared" si="346"/>
        <v/>
      </c>
      <c r="FG110" s="104" t="str">
        <f t="shared" si="347"/>
        <v/>
      </c>
      <c r="FH110" s="104" t="str">
        <f t="shared" si="348"/>
        <v/>
      </c>
      <c r="FI110" s="105" t="str">
        <f t="shared" si="349"/>
        <v/>
      </c>
      <c r="FJ110" s="106" t="str">
        <f t="shared" si="350"/>
        <v/>
      </c>
      <c r="FK110" s="107" t="str">
        <f t="shared" si="351"/>
        <v/>
      </c>
      <c r="FL110" s="108" t="str">
        <f t="shared" si="352"/>
        <v/>
      </c>
      <c r="FM110" s="109" t="str">
        <f t="shared" si="353"/>
        <v/>
      </c>
      <c r="FO110" s="4"/>
      <c r="FQ110" s="102" t="str">
        <f>IF(FU110="","",#REF!)</f>
        <v/>
      </c>
      <c r="FR110" s="103" t="str">
        <f t="shared" si="354"/>
        <v/>
      </c>
      <c r="FS110" s="104" t="str">
        <f t="shared" si="355"/>
        <v/>
      </c>
      <c r="FT110" s="104" t="str">
        <f t="shared" si="356"/>
        <v/>
      </c>
      <c r="FU110" s="105" t="str">
        <f t="shared" si="357"/>
        <v/>
      </c>
      <c r="FV110" s="106" t="str">
        <f t="shared" si="358"/>
        <v/>
      </c>
      <c r="FW110" s="107" t="str">
        <f t="shared" si="359"/>
        <v/>
      </c>
      <c r="FX110" s="108" t="str">
        <f t="shared" si="360"/>
        <v/>
      </c>
      <c r="FY110" s="109" t="str">
        <f t="shared" si="361"/>
        <v/>
      </c>
      <c r="GA110" s="4"/>
      <c r="GC110" s="102" t="str">
        <f t="shared" si="362"/>
        <v/>
      </c>
      <c r="GD110" s="103" t="str">
        <f t="shared" si="363"/>
        <v/>
      </c>
      <c r="GE110" s="104" t="str">
        <f t="shared" si="364"/>
        <v/>
      </c>
      <c r="GF110" s="104" t="str">
        <f t="shared" si="365"/>
        <v/>
      </c>
      <c r="GG110" s="105" t="str">
        <f t="shared" si="366"/>
        <v/>
      </c>
      <c r="GH110" s="106" t="str">
        <f t="shared" si="367"/>
        <v/>
      </c>
      <c r="GI110" s="107" t="str">
        <f t="shared" si="368"/>
        <v/>
      </c>
      <c r="GJ110" s="108" t="str">
        <f t="shared" si="369"/>
        <v/>
      </c>
      <c r="GK110" s="109" t="str">
        <f t="shared" si="370"/>
        <v/>
      </c>
      <c r="GM110" s="4"/>
      <c r="GO110" s="102" t="str">
        <f t="shared" si="371"/>
        <v/>
      </c>
      <c r="GP110" s="103" t="str">
        <f t="shared" si="372"/>
        <v/>
      </c>
      <c r="GQ110" s="104" t="str">
        <f t="shared" si="373"/>
        <v/>
      </c>
      <c r="GR110" s="104" t="str">
        <f t="shared" si="374"/>
        <v/>
      </c>
      <c r="GS110" s="105" t="str">
        <f t="shared" si="375"/>
        <v/>
      </c>
      <c r="GT110" s="106" t="str">
        <f t="shared" si="376"/>
        <v/>
      </c>
      <c r="GU110" s="107" t="str">
        <f t="shared" si="377"/>
        <v/>
      </c>
      <c r="GV110" s="108" t="str">
        <f t="shared" si="378"/>
        <v/>
      </c>
      <c r="GW110" s="109" t="str">
        <f t="shared" si="379"/>
        <v/>
      </c>
      <c r="GY110" s="4"/>
      <c r="HA110" s="102" t="str">
        <f t="shared" si="380"/>
        <v/>
      </c>
      <c r="HB110" s="103" t="str">
        <f t="shared" si="381"/>
        <v/>
      </c>
      <c r="HC110" s="104" t="str">
        <f t="shared" si="382"/>
        <v/>
      </c>
      <c r="HD110" s="104" t="str">
        <f t="shared" si="383"/>
        <v/>
      </c>
      <c r="HE110" s="105" t="str">
        <f t="shared" si="384"/>
        <v/>
      </c>
      <c r="HF110" s="106" t="str">
        <f t="shared" si="385"/>
        <v/>
      </c>
      <c r="HG110" s="107" t="str">
        <f t="shared" si="386"/>
        <v/>
      </c>
      <c r="HH110" s="108" t="str">
        <f t="shared" si="387"/>
        <v/>
      </c>
      <c r="HI110" s="109" t="str">
        <f t="shared" si="388"/>
        <v/>
      </c>
      <c r="HK110" s="4"/>
      <c r="HM110" s="102" t="str">
        <f t="shared" si="389"/>
        <v/>
      </c>
      <c r="HN110" s="103" t="str">
        <f t="shared" si="390"/>
        <v/>
      </c>
      <c r="HO110" s="104" t="str">
        <f t="shared" si="391"/>
        <v/>
      </c>
      <c r="HP110" s="104" t="str">
        <f t="shared" si="392"/>
        <v/>
      </c>
      <c r="HQ110" s="105" t="str">
        <f t="shared" si="393"/>
        <v/>
      </c>
      <c r="HR110" s="106" t="str">
        <f t="shared" si="394"/>
        <v/>
      </c>
      <c r="HS110" s="107" t="str">
        <f t="shared" si="395"/>
        <v/>
      </c>
      <c r="HT110" s="108" t="str">
        <f t="shared" si="396"/>
        <v/>
      </c>
      <c r="HU110" s="109" t="str">
        <f t="shared" si="397"/>
        <v/>
      </c>
      <c r="HW110" s="4"/>
      <c r="HY110" s="102" t="str">
        <f t="shared" si="398"/>
        <v/>
      </c>
      <c r="HZ110" s="103" t="str">
        <f t="shared" si="399"/>
        <v/>
      </c>
      <c r="IA110" s="104" t="str">
        <f t="shared" si="400"/>
        <v/>
      </c>
      <c r="IB110" s="104" t="str">
        <f t="shared" si="401"/>
        <v/>
      </c>
      <c r="IC110" s="105" t="str">
        <f t="shared" si="402"/>
        <v/>
      </c>
      <c r="ID110" s="106" t="str">
        <f t="shared" si="403"/>
        <v/>
      </c>
      <c r="IE110" s="107" t="str">
        <f t="shared" si="404"/>
        <v/>
      </c>
      <c r="IF110" s="108" t="str">
        <f t="shared" si="405"/>
        <v/>
      </c>
      <c r="IG110" s="109" t="str">
        <f t="shared" si="406"/>
        <v/>
      </c>
      <c r="II110" s="4"/>
      <c r="IK110" s="102" t="str">
        <f t="shared" si="407"/>
        <v/>
      </c>
      <c r="IL110" s="103" t="str">
        <f t="shared" si="408"/>
        <v/>
      </c>
      <c r="IM110" s="104" t="str">
        <f t="shared" si="409"/>
        <v/>
      </c>
      <c r="IN110" s="104" t="str">
        <f t="shared" si="410"/>
        <v/>
      </c>
      <c r="IO110" s="105" t="str">
        <f t="shared" si="411"/>
        <v/>
      </c>
      <c r="IP110" s="106" t="str">
        <f t="shared" si="412"/>
        <v/>
      </c>
      <c r="IQ110" s="107" t="str">
        <f t="shared" si="413"/>
        <v/>
      </c>
      <c r="IR110" s="108" t="str">
        <f t="shared" si="414"/>
        <v/>
      </c>
      <c r="IS110" s="109" t="str">
        <f t="shared" si="415"/>
        <v/>
      </c>
      <c r="IU110" s="4"/>
      <c r="IW110" s="102" t="str">
        <f t="shared" si="416"/>
        <v/>
      </c>
      <c r="IX110" s="103" t="str">
        <f t="shared" si="417"/>
        <v/>
      </c>
      <c r="IY110" s="104" t="str">
        <f t="shared" si="418"/>
        <v/>
      </c>
      <c r="IZ110" s="104" t="str">
        <f t="shared" si="419"/>
        <v/>
      </c>
      <c r="JA110" s="105" t="str">
        <f t="shared" si="420"/>
        <v/>
      </c>
      <c r="JB110" s="106" t="str">
        <f t="shared" si="421"/>
        <v/>
      </c>
      <c r="JC110" s="107" t="str">
        <f t="shared" si="422"/>
        <v/>
      </c>
      <c r="JD110" s="108" t="str">
        <f t="shared" si="423"/>
        <v/>
      </c>
      <c r="JE110" s="109" t="str">
        <f t="shared" si="424"/>
        <v/>
      </c>
      <c r="JG110" s="4"/>
      <c r="JI110" s="102" t="str">
        <f t="shared" si="425"/>
        <v/>
      </c>
      <c r="JJ110" s="103" t="str">
        <f t="shared" si="426"/>
        <v/>
      </c>
      <c r="JK110" s="104" t="str">
        <f t="shared" si="427"/>
        <v/>
      </c>
      <c r="JL110" s="104" t="str">
        <f t="shared" si="428"/>
        <v/>
      </c>
      <c r="JM110" s="105" t="str">
        <f t="shared" si="429"/>
        <v/>
      </c>
      <c r="JN110" s="106" t="str">
        <f t="shared" si="430"/>
        <v/>
      </c>
      <c r="JO110" s="107" t="str">
        <f t="shared" si="431"/>
        <v/>
      </c>
      <c r="JP110" s="108" t="str">
        <f t="shared" si="432"/>
        <v/>
      </c>
      <c r="JQ110" s="109" t="str">
        <f t="shared" si="433"/>
        <v/>
      </c>
      <c r="JS110" s="4"/>
      <c r="JU110" s="102" t="str">
        <f t="shared" si="434"/>
        <v/>
      </c>
      <c r="JV110" s="103" t="str">
        <f t="shared" si="435"/>
        <v/>
      </c>
      <c r="JW110" s="104" t="str">
        <f t="shared" si="436"/>
        <v/>
      </c>
      <c r="JX110" s="104" t="str">
        <f t="shared" si="437"/>
        <v/>
      </c>
      <c r="JY110" s="105" t="str">
        <f t="shared" si="438"/>
        <v/>
      </c>
      <c r="JZ110" s="106" t="str">
        <f t="shared" si="439"/>
        <v/>
      </c>
      <c r="KA110" s="107" t="str">
        <f t="shared" si="440"/>
        <v/>
      </c>
      <c r="KB110" s="108" t="str">
        <f t="shared" si="441"/>
        <v/>
      </c>
      <c r="KC110" s="109" t="str">
        <f t="shared" si="442"/>
        <v/>
      </c>
      <c r="KE110" s="4"/>
    </row>
    <row r="111" spans="1:292" ht="13.5" customHeight="1">
      <c r="A111" s="20"/>
      <c r="E111" s="102" t="str">
        <f t="shared" si="228"/>
        <v/>
      </c>
      <c r="F111" s="103" t="str">
        <f t="shared" si="229"/>
        <v/>
      </c>
      <c r="G111" s="104" t="str">
        <f t="shared" si="230"/>
        <v/>
      </c>
      <c r="H111" s="104" t="str">
        <f t="shared" si="231"/>
        <v/>
      </c>
      <c r="I111" s="105" t="str">
        <f t="shared" si="232"/>
        <v/>
      </c>
      <c r="J111" s="106" t="str">
        <f t="shared" si="233"/>
        <v/>
      </c>
      <c r="K111" s="107" t="str">
        <f t="shared" si="234"/>
        <v/>
      </c>
      <c r="L111" s="108" t="str">
        <f t="shared" si="235"/>
        <v/>
      </c>
      <c r="M111" s="109" t="str">
        <f t="shared" si="236"/>
        <v/>
      </c>
      <c r="O111" s="4"/>
      <c r="Q111" s="102" t="str">
        <f t="shared" si="237"/>
        <v/>
      </c>
      <c r="R111" s="103" t="str">
        <f t="shared" si="238"/>
        <v/>
      </c>
      <c r="S111" s="104" t="str">
        <f t="shared" si="239"/>
        <v/>
      </c>
      <c r="T111" s="104" t="str">
        <f t="shared" si="240"/>
        <v/>
      </c>
      <c r="U111" s="105" t="str">
        <f t="shared" si="241"/>
        <v/>
      </c>
      <c r="V111" s="106" t="str">
        <f t="shared" si="242"/>
        <v/>
      </c>
      <c r="W111" s="107" t="str">
        <f t="shared" si="243"/>
        <v/>
      </c>
      <c r="X111" s="108" t="str">
        <f t="shared" si="244"/>
        <v/>
      </c>
      <c r="Y111" s="109" t="str">
        <f t="shared" si="245"/>
        <v/>
      </c>
      <c r="AA111" s="4"/>
      <c r="AC111" s="102" t="str">
        <f t="shared" si="246"/>
        <v/>
      </c>
      <c r="AD111" s="103" t="str">
        <f t="shared" si="247"/>
        <v/>
      </c>
      <c r="AE111" s="104" t="str">
        <f t="shared" si="248"/>
        <v/>
      </c>
      <c r="AF111" s="104" t="str">
        <f t="shared" si="249"/>
        <v/>
      </c>
      <c r="AG111" s="105" t="str">
        <f t="shared" si="250"/>
        <v/>
      </c>
      <c r="AH111" s="106" t="str">
        <f t="shared" si="251"/>
        <v/>
      </c>
      <c r="AI111" s="107" t="str">
        <f t="shared" si="252"/>
        <v/>
      </c>
      <c r="AJ111" s="108" t="str">
        <f t="shared" si="253"/>
        <v/>
      </c>
      <c r="AK111" s="109" t="str">
        <f t="shared" si="254"/>
        <v/>
      </c>
      <c r="AM111" s="4"/>
      <c r="AO111" s="102" t="str">
        <f t="shared" si="255"/>
        <v/>
      </c>
      <c r="AP111" s="103" t="str">
        <f t="shared" si="256"/>
        <v/>
      </c>
      <c r="AQ111" s="104" t="str">
        <f t="shared" si="257"/>
        <v/>
      </c>
      <c r="AR111" s="104" t="str">
        <f t="shared" si="258"/>
        <v/>
      </c>
      <c r="AS111" s="105" t="str">
        <f t="shared" si="259"/>
        <v/>
      </c>
      <c r="AT111" s="106" t="str">
        <f t="shared" si="260"/>
        <v/>
      </c>
      <c r="AU111" s="107" t="str">
        <f t="shared" si="261"/>
        <v/>
      </c>
      <c r="AV111" s="108" t="str">
        <f t="shared" si="262"/>
        <v/>
      </c>
      <c r="AW111" s="109" t="str">
        <f t="shared" si="263"/>
        <v/>
      </c>
      <c r="AY111" s="4"/>
      <c r="BA111" s="102" t="str">
        <f t="shared" si="264"/>
        <v/>
      </c>
      <c r="BB111" s="103" t="str">
        <f t="shared" si="265"/>
        <v/>
      </c>
      <c r="BC111" s="104" t="str">
        <f t="shared" si="266"/>
        <v/>
      </c>
      <c r="BD111" s="104" t="str">
        <f t="shared" si="267"/>
        <v/>
      </c>
      <c r="BE111" s="105" t="str">
        <f t="shared" si="268"/>
        <v/>
      </c>
      <c r="BF111" s="106" t="str">
        <f t="shared" si="269"/>
        <v/>
      </c>
      <c r="BG111" s="107" t="str">
        <f t="shared" si="270"/>
        <v/>
      </c>
      <c r="BH111" s="108" t="str">
        <f t="shared" si="271"/>
        <v/>
      </c>
      <c r="BI111" s="109" t="str">
        <f t="shared" si="272"/>
        <v/>
      </c>
      <c r="BK111" s="4"/>
      <c r="BM111" s="102" t="str">
        <f t="shared" si="273"/>
        <v/>
      </c>
      <c r="BN111" s="103" t="str">
        <f t="shared" si="274"/>
        <v/>
      </c>
      <c r="BO111" s="104" t="str">
        <f t="shared" si="275"/>
        <v/>
      </c>
      <c r="BP111" s="104" t="str">
        <f t="shared" si="276"/>
        <v/>
      </c>
      <c r="BQ111" s="105" t="str">
        <f t="shared" si="277"/>
        <v/>
      </c>
      <c r="BR111" s="106" t="str">
        <f t="shared" si="278"/>
        <v/>
      </c>
      <c r="BS111" s="107" t="str">
        <f t="shared" si="279"/>
        <v/>
      </c>
      <c r="BT111" s="108" t="str">
        <f t="shared" si="280"/>
        <v/>
      </c>
      <c r="BU111" s="109" t="str">
        <f t="shared" si="281"/>
        <v/>
      </c>
      <c r="BW111" s="4"/>
      <c r="BY111" s="102" t="str">
        <f t="shared" si="282"/>
        <v/>
      </c>
      <c r="BZ111" s="103" t="str">
        <f t="shared" si="283"/>
        <v/>
      </c>
      <c r="CA111" s="104" t="str">
        <f t="shared" si="284"/>
        <v/>
      </c>
      <c r="CB111" s="104" t="str">
        <f t="shared" si="285"/>
        <v/>
      </c>
      <c r="CC111" s="105" t="str">
        <f t="shared" si="286"/>
        <v/>
      </c>
      <c r="CD111" s="106" t="str">
        <f t="shared" si="287"/>
        <v/>
      </c>
      <c r="CE111" s="107" t="str">
        <f t="shared" si="288"/>
        <v/>
      </c>
      <c r="CF111" s="108" t="str">
        <f t="shared" si="289"/>
        <v/>
      </c>
      <c r="CG111" s="109" t="str">
        <f t="shared" si="290"/>
        <v/>
      </c>
      <c r="CI111" s="4"/>
      <c r="CK111" s="102" t="str">
        <f t="shared" si="291"/>
        <v/>
      </c>
      <c r="CL111" s="103" t="str">
        <f t="shared" si="292"/>
        <v/>
      </c>
      <c r="CM111" s="104" t="str">
        <f t="shared" si="293"/>
        <v/>
      </c>
      <c r="CN111" s="104" t="str">
        <f t="shared" si="294"/>
        <v/>
      </c>
      <c r="CO111" s="105" t="str">
        <f t="shared" si="295"/>
        <v/>
      </c>
      <c r="CP111" s="106" t="str">
        <f t="shared" si="296"/>
        <v/>
      </c>
      <c r="CQ111" s="107" t="str">
        <f t="shared" si="297"/>
        <v/>
      </c>
      <c r="CR111" s="108" t="str">
        <f t="shared" si="298"/>
        <v/>
      </c>
      <c r="CS111" s="109" t="str">
        <f t="shared" si="299"/>
        <v/>
      </c>
      <c r="CU111" s="4"/>
      <c r="CW111" s="102" t="str">
        <f t="shared" si="300"/>
        <v/>
      </c>
      <c r="CX111" s="103" t="str">
        <f t="shared" si="301"/>
        <v/>
      </c>
      <c r="CY111" s="104" t="str">
        <f t="shared" si="302"/>
        <v/>
      </c>
      <c r="CZ111" s="104" t="str">
        <f t="shared" si="303"/>
        <v/>
      </c>
      <c r="DA111" s="105" t="str">
        <f t="shared" si="304"/>
        <v/>
      </c>
      <c r="DB111" s="106" t="str">
        <f t="shared" si="305"/>
        <v/>
      </c>
      <c r="DC111" s="107" t="str">
        <f t="shared" si="306"/>
        <v/>
      </c>
      <c r="DD111" s="108" t="str">
        <f t="shared" si="307"/>
        <v/>
      </c>
      <c r="DE111" s="109" t="str">
        <f t="shared" si="308"/>
        <v/>
      </c>
      <c r="DG111" s="4"/>
      <c r="DI111" s="102" t="str">
        <f t="shared" si="309"/>
        <v/>
      </c>
      <c r="DJ111" s="103" t="str">
        <f t="shared" si="310"/>
        <v/>
      </c>
      <c r="DK111" s="104" t="str">
        <f t="shared" si="311"/>
        <v/>
      </c>
      <c r="DL111" s="104" t="str">
        <f t="shared" si="312"/>
        <v/>
      </c>
      <c r="DM111" s="105" t="str">
        <f t="shared" si="313"/>
        <v/>
      </c>
      <c r="DN111" s="106" t="str">
        <f t="shared" si="314"/>
        <v/>
      </c>
      <c r="DO111" s="107" t="str">
        <f t="shared" si="315"/>
        <v/>
      </c>
      <c r="DP111" s="108" t="str">
        <f t="shared" si="316"/>
        <v/>
      </c>
      <c r="DQ111" s="109" t="str">
        <f t="shared" si="317"/>
        <v/>
      </c>
      <c r="DS111" s="4"/>
      <c r="DU111" s="102" t="str">
        <f t="shared" si="318"/>
        <v/>
      </c>
      <c r="DV111" s="103" t="str">
        <f t="shared" si="319"/>
        <v/>
      </c>
      <c r="DW111" s="104" t="str">
        <f t="shared" si="320"/>
        <v/>
      </c>
      <c r="DX111" s="104" t="str">
        <f t="shared" si="321"/>
        <v/>
      </c>
      <c r="DY111" s="105" t="str">
        <f t="shared" si="322"/>
        <v/>
      </c>
      <c r="DZ111" s="106" t="str">
        <f t="shared" si="323"/>
        <v/>
      </c>
      <c r="EA111" s="107" t="str">
        <f t="shared" si="324"/>
        <v/>
      </c>
      <c r="EB111" s="108" t="str">
        <f t="shared" si="325"/>
        <v/>
      </c>
      <c r="EC111" s="109" t="str">
        <f t="shared" si="326"/>
        <v/>
      </c>
      <c r="EE111" s="4"/>
      <c r="EG111" s="102" t="str">
        <f t="shared" si="327"/>
        <v/>
      </c>
      <c r="EH111" s="103" t="str">
        <f t="shared" si="328"/>
        <v/>
      </c>
      <c r="EI111" s="104" t="str">
        <f t="shared" si="329"/>
        <v/>
      </c>
      <c r="EJ111" s="104" t="str">
        <f t="shared" si="330"/>
        <v/>
      </c>
      <c r="EK111" s="105" t="str">
        <f t="shared" si="331"/>
        <v/>
      </c>
      <c r="EL111" s="106" t="str">
        <f t="shared" si="332"/>
        <v/>
      </c>
      <c r="EM111" s="107" t="str">
        <f t="shared" si="333"/>
        <v/>
      </c>
      <c r="EN111" s="108" t="str">
        <f t="shared" si="334"/>
        <v/>
      </c>
      <c r="EO111" s="109" t="str">
        <f t="shared" si="335"/>
        <v/>
      </c>
      <c r="EQ111" s="4"/>
      <c r="ES111" s="102" t="str">
        <f t="shared" si="336"/>
        <v/>
      </c>
      <c r="ET111" s="103" t="str">
        <f t="shared" si="337"/>
        <v/>
      </c>
      <c r="EU111" s="104" t="str">
        <f t="shared" si="338"/>
        <v/>
      </c>
      <c r="EV111" s="104" t="str">
        <f t="shared" si="339"/>
        <v/>
      </c>
      <c r="EW111" s="105" t="str">
        <f t="shared" si="340"/>
        <v/>
      </c>
      <c r="EX111" s="106" t="str">
        <f t="shared" si="341"/>
        <v/>
      </c>
      <c r="EY111" s="107" t="str">
        <f t="shared" si="342"/>
        <v/>
      </c>
      <c r="EZ111" s="108" t="str">
        <f t="shared" si="343"/>
        <v/>
      </c>
      <c r="FA111" s="109" t="str">
        <f t="shared" si="344"/>
        <v/>
      </c>
      <c r="FC111" s="4"/>
      <c r="FE111" s="102" t="str">
        <f t="shared" si="345"/>
        <v/>
      </c>
      <c r="FF111" s="103" t="str">
        <f t="shared" si="346"/>
        <v/>
      </c>
      <c r="FG111" s="104" t="str">
        <f t="shared" si="347"/>
        <v/>
      </c>
      <c r="FH111" s="104" t="str">
        <f t="shared" si="348"/>
        <v/>
      </c>
      <c r="FI111" s="105" t="str">
        <f t="shared" si="349"/>
        <v/>
      </c>
      <c r="FJ111" s="106" t="str">
        <f t="shared" si="350"/>
        <v/>
      </c>
      <c r="FK111" s="107" t="str">
        <f t="shared" si="351"/>
        <v/>
      </c>
      <c r="FL111" s="108" t="str">
        <f t="shared" si="352"/>
        <v/>
      </c>
      <c r="FM111" s="109" t="str">
        <f t="shared" si="353"/>
        <v/>
      </c>
      <c r="FO111" s="4"/>
      <c r="FQ111" s="102" t="str">
        <f>IF(FU111="","",#REF!)</f>
        <v/>
      </c>
      <c r="FR111" s="103" t="str">
        <f t="shared" si="354"/>
        <v/>
      </c>
      <c r="FS111" s="104" t="str">
        <f t="shared" si="355"/>
        <v/>
      </c>
      <c r="FT111" s="104" t="str">
        <f t="shared" si="356"/>
        <v/>
      </c>
      <c r="FU111" s="105" t="str">
        <f t="shared" si="357"/>
        <v/>
      </c>
      <c r="FV111" s="106" t="str">
        <f t="shared" si="358"/>
        <v/>
      </c>
      <c r="FW111" s="107" t="str">
        <f t="shared" si="359"/>
        <v/>
      </c>
      <c r="FX111" s="108" t="str">
        <f t="shared" si="360"/>
        <v/>
      </c>
      <c r="FY111" s="109" t="str">
        <f t="shared" si="361"/>
        <v/>
      </c>
      <c r="GA111" s="4"/>
      <c r="GC111" s="102" t="str">
        <f t="shared" si="362"/>
        <v/>
      </c>
      <c r="GD111" s="103" t="str">
        <f t="shared" si="363"/>
        <v/>
      </c>
      <c r="GE111" s="104" t="str">
        <f t="shared" si="364"/>
        <v/>
      </c>
      <c r="GF111" s="104" t="str">
        <f t="shared" si="365"/>
        <v/>
      </c>
      <c r="GG111" s="105" t="str">
        <f t="shared" si="366"/>
        <v/>
      </c>
      <c r="GH111" s="106" t="str">
        <f t="shared" si="367"/>
        <v/>
      </c>
      <c r="GI111" s="107" t="str">
        <f t="shared" si="368"/>
        <v/>
      </c>
      <c r="GJ111" s="108" t="str">
        <f t="shared" si="369"/>
        <v/>
      </c>
      <c r="GK111" s="109" t="str">
        <f t="shared" si="370"/>
        <v/>
      </c>
      <c r="GM111" s="4"/>
      <c r="GO111" s="102" t="str">
        <f t="shared" si="371"/>
        <v/>
      </c>
      <c r="GP111" s="103" t="str">
        <f t="shared" si="372"/>
        <v/>
      </c>
      <c r="GQ111" s="104" t="str">
        <f t="shared" si="373"/>
        <v/>
      </c>
      <c r="GR111" s="104" t="str">
        <f t="shared" si="374"/>
        <v/>
      </c>
      <c r="GS111" s="105" t="str">
        <f t="shared" si="375"/>
        <v/>
      </c>
      <c r="GT111" s="106" t="str">
        <f t="shared" si="376"/>
        <v/>
      </c>
      <c r="GU111" s="107" t="str">
        <f t="shared" si="377"/>
        <v/>
      </c>
      <c r="GV111" s="108" t="str">
        <f t="shared" si="378"/>
        <v/>
      </c>
      <c r="GW111" s="109" t="str">
        <f t="shared" si="379"/>
        <v/>
      </c>
      <c r="GY111" s="4"/>
      <c r="HA111" s="102" t="str">
        <f t="shared" si="380"/>
        <v/>
      </c>
      <c r="HB111" s="103" t="str">
        <f t="shared" si="381"/>
        <v/>
      </c>
      <c r="HC111" s="104" t="str">
        <f t="shared" si="382"/>
        <v/>
      </c>
      <c r="HD111" s="104" t="str">
        <f t="shared" si="383"/>
        <v/>
      </c>
      <c r="HE111" s="105" t="str">
        <f t="shared" si="384"/>
        <v/>
      </c>
      <c r="HF111" s="106" t="str">
        <f t="shared" si="385"/>
        <v/>
      </c>
      <c r="HG111" s="107" t="str">
        <f t="shared" si="386"/>
        <v/>
      </c>
      <c r="HH111" s="108" t="str">
        <f t="shared" si="387"/>
        <v/>
      </c>
      <c r="HI111" s="109" t="str">
        <f t="shared" si="388"/>
        <v/>
      </c>
      <c r="HK111" s="4"/>
      <c r="HM111" s="102" t="str">
        <f t="shared" si="389"/>
        <v/>
      </c>
      <c r="HN111" s="103" t="str">
        <f t="shared" si="390"/>
        <v/>
      </c>
      <c r="HO111" s="104" t="str">
        <f t="shared" si="391"/>
        <v/>
      </c>
      <c r="HP111" s="104" t="str">
        <f t="shared" si="392"/>
        <v/>
      </c>
      <c r="HQ111" s="105" t="str">
        <f t="shared" si="393"/>
        <v/>
      </c>
      <c r="HR111" s="106" t="str">
        <f t="shared" si="394"/>
        <v/>
      </c>
      <c r="HS111" s="107" t="str">
        <f t="shared" si="395"/>
        <v/>
      </c>
      <c r="HT111" s="108" t="str">
        <f t="shared" si="396"/>
        <v/>
      </c>
      <c r="HU111" s="109" t="str">
        <f t="shared" si="397"/>
        <v/>
      </c>
      <c r="HW111" s="4"/>
      <c r="HY111" s="102" t="str">
        <f t="shared" si="398"/>
        <v/>
      </c>
      <c r="HZ111" s="103" t="str">
        <f t="shared" si="399"/>
        <v/>
      </c>
      <c r="IA111" s="104" t="str">
        <f t="shared" si="400"/>
        <v/>
      </c>
      <c r="IB111" s="104" t="str">
        <f t="shared" si="401"/>
        <v/>
      </c>
      <c r="IC111" s="105" t="str">
        <f t="shared" si="402"/>
        <v/>
      </c>
      <c r="ID111" s="106" t="str">
        <f t="shared" si="403"/>
        <v/>
      </c>
      <c r="IE111" s="107" t="str">
        <f t="shared" si="404"/>
        <v/>
      </c>
      <c r="IF111" s="108" t="str">
        <f t="shared" si="405"/>
        <v/>
      </c>
      <c r="IG111" s="109" t="str">
        <f t="shared" si="406"/>
        <v/>
      </c>
      <c r="II111" s="4"/>
      <c r="IK111" s="102" t="str">
        <f t="shared" si="407"/>
        <v/>
      </c>
      <c r="IL111" s="103" t="str">
        <f t="shared" si="408"/>
        <v/>
      </c>
      <c r="IM111" s="104" t="str">
        <f t="shared" si="409"/>
        <v/>
      </c>
      <c r="IN111" s="104" t="str">
        <f t="shared" si="410"/>
        <v/>
      </c>
      <c r="IO111" s="105" t="str">
        <f t="shared" si="411"/>
        <v/>
      </c>
      <c r="IP111" s="106" t="str">
        <f t="shared" si="412"/>
        <v/>
      </c>
      <c r="IQ111" s="107" t="str">
        <f t="shared" si="413"/>
        <v/>
      </c>
      <c r="IR111" s="108" t="str">
        <f t="shared" si="414"/>
        <v/>
      </c>
      <c r="IS111" s="109" t="str">
        <f t="shared" si="415"/>
        <v/>
      </c>
      <c r="IU111" s="4"/>
      <c r="IW111" s="102" t="str">
        <f t="shared" si="416"/>
        <v/>
      </c>
      <c r="IX111" s="103" t="str">
        <f t="shared" si="417"/>
        <v/>
      </c>
      <c r="IY111" s="104" t="str">
        <f t="shared" si="418"/>
        <v/>
      </c>
      <c r="IZ111" s="104" t="str">
        <f t="shared" si="419"/>
        <v/>
      </c>
      <c r="JA111" s="105" t="str">
        <f t="shared" si="420"/>
        <v/>
      </c>
      <c r="JB111" s="106" t="str">
        <f t="shared" si="421"/>
        <v/>
      </c>
      <c r="JC111" s="107" t="str">
        <f t="shared" si="422"/>
        <v/>
      </c>
      <c r="JD111" s="108" t="str">
        <f t="shared" si="423"/>
        <v/>
      </c>
      <c r="JE111" s="109" t="str">
        <f t="shared" si="424"/>
        <v/>
      </c>
      <c r="JG111" s="4"/>
      <c r="JI111" s="102" t="str">
        <f t="shared" si="425"/>
        <v/>
      </c>
      <c r="JJ111" s="103" t="str">
        <f t="shared" si="426"/>
        <v/>
      </c>
      <c r="JK111" s="104" t="str">
        <f t="shared" si="427"/>
        <v/>
      </c>
      <c r="JL111" s="104" t="str">
        <f t="shared" si="428"/>
        <v/>
      </c>
      <c r="JM111" s="105" t="str">
        <f t="shared" si="429"/>
        <v/>
      </c>
      <c r="JN111" s="106" t="str">
        <f t="shared" si="430"/>
        <v/>
      </c>
      <c r="JO111" s="107" t="str">
        <f t="shared" si="431"/>
        <v/>
      </c>
      <c r="JP111" s="108" t="str">
        <f t="shared" si="432"/>
        <v/>
      </c>
      <c r="JQ111" s="109" t="str">
        <f t="shared" si="433"/>
        <v/>
      </c>
      <c r="JS111" s="4"/>
      <c r="JU111" s="102" t="str">
        <f t="shared" si="434"/>
        <v/>
      </c>
      <c r="JV111" s="103" t="str">
        <f t="shared" si="435"/>
        <v/>
      </c>
      <c r="JW111" s="104" t="str">
        <f t="shared" si="436"/>
        <v/>
      </c>
      <c r="JX111" s="104" t="str">
        <f t="shared" si="437"/>
        <v/>
      </c>
      <c r="JY111" s="105" t="str">
        <f t="shared" si="438"/>
        <v/>
      </c>
      <c r="JZ111" s="106" t="str">
        <f t="shared" si="439"/>
        <v/>
      </c>
      <c r="KA111" s="107" t="str">
        <f t="shared" si="440"/>
        <v/>
      </c>
      <c r="KB111" s="108" t="str">
        <f t="shared" si="441"/>
        <v/>
      </c>
      <c r="KC111" s="109" t="str">
        <f t="shared" si="442"/>
        <v/>
      </c>
      <c r="KE111" s="4"/>
    </row>
    <row r="112" spans="1:292" ht="13.5" customHeight="1">
      <c r="A112" s="20"/>
      <c r="E112" s="102" t="str">
        <f t="shared" si="228"/>
        <v/>
      </c>
      <c r="F112" s="103" t="str">
        <f t="shared" si="229"/>
        <v/>
      </c>
      <c r="G112" s="104" t="str">
        <f t="shared" si="230"/>
        <v/>
      </c>
      <c r="H112" s="104" t="str">
        <f t="shared" si="231"/>
        <v/>
      </c>
      <c r="I112" s="105" t="str">
        <f t="shared" si="232"/>
        <v/>
      </c>
      <c r="J112" s="106" t="str">
        <f t="shared" si="233"/>
        <v/>
      </c>
      <c r="K112" s="107" t="str">
        <f t="shared" si="234"/>
        <v/>
      </c>
      <c r="L112" s="108" t="str">
        <f t="shared" si="235"/>
        <v/>
      </c>
      <c r="M112" s="109" t="str">
        <f t="shared" si="236"/>
        <v/>
      </c>
      <c r="O112" s="4"/>
      <c r="Q112" s="102" t="str">
        <f t="shared" si="237"/>
        <v/>
      </c>
      <c r="R112" s="103" t="str">
        <f t="shared" si="238"/>
        <v/>
      </c>
      <c r="S112" s="104" t="str">
        <f t="shared" si="239"/>
        <v/>
      </c>
      <c r="T112" s="104" t="str">
        <f t="shared" si="240"/>
        <v/>
      </c>
      <c r="U112" s="105" t="str">
        <f t="shared" si="241"/>
        <v/>
      </c>
      <c r="V112" s="106" t="str">
        <f t="shared" si="242"/>
        <v/>
      </c>
      <c r="W112" s="107" t="str">
        <f t="shared" si="243"/>
        <v/>
      </c>
      <c r="X112" s="108" t="str">
        <f t="shared" si="244"/>
        <v/>
      </c>
      <c r="Y112" s="109" t="str">
        <f t="shared" si="245"/>
        <v/>
      </c>
      <c r="AA112" s="4"/>
      <c r="AC112" s="102" t="str">
        <f t="shared" si="246"/>
        <v/>
      </c>
      <c r="AD112" s="103" t="str">
        <f t="shared" si="247"/>
        <v/>
      </c>
      <c r="AE112" s="104" t="str">
        <f t="shared" si="248"/>
        <v/>
      </c>
      <c r="AF112" s="104" t="str">
        <f t="shared" si="249"/>
        <v/>
      </c>
      <c r="AG112" s="105" t="str">
        <f t="shared" si="250"/>
        <v/>
      </c>
      <c r="AH112" s="106" t="str">
        <f t="shared" si="251"/>
        <v/>
      </c>
      <c r="AI112" s="107" t="str">
        <f t="shared" si="252"/>
        <v/>
      </c>
      <c r="AJ112" s="108" t="str">
        <f t="shared" si="253"/>
        <v/>
      </c>
      <c r="AK112" s="109" t="str">
        <f t="shared" si="254"/>
        <v/>
      </c>
      <c r="AM112" s="4"/>
      <c r="AO112" s="102" t="str">
        <f t="shared" si="255"/>
        <v/>
      </c>
      <c r="AP112" s="103" t="str">
        <f t="shared" si="256"/>
        <v/>
      </c>
      <c r="AQ112" s="104" t="str">
        <f t="shared" si="257"/>
        <v/>
      </c>
      <c r="AR112" s="104" t="str">
        <f t="shared" si="258"/>
        <v/>
      </c>
      <c r="AS112" s="105" t="str">
        <f t="shared" si="259"/>
        <v/>
      </c>
      <c r="AT112" s="106" t="str">
        <f t="shared" si="260"/>
        <v/>
      </c>
      <c r="AU112" s="107" t="str">
        <f t="shared" si="261"/>
        <v/>
      </c>
      <c r="AV112" s="108" t="str">
        <f t="shared" si="262"/>
        <v/>
      </c>
      <c r="AW112" s="109" t="str">
        <f t="shared" si="263"/>
        <v/>
      </c>
      <c r="AY112" s="4"/>
      <c r="BA112" s="102" t="str">
        <f t="shared" si="264"/>
        <v/>
      </c>
      <c r="BB112" s="103" t="str">
        <f t="shared" si="265"/>
        <v/>
      </c>
      <c r="BC112" s="104" t="str">
        <f t="shared" si="266"/>
        <v/>
      </c>
      <c r="BD112" s="104" t="str">
        <f t="shared" si="267"/>
        <v/>
      </c>
      <c r="BE112" s="105" t="str">
        <f t="shared" si="268"/>
        <v/>
      </c>
      <c r="BF112" s="106" t="str">
        <f t="shared" si="269"/>
        <v/>
      </c>
      <c r="BG112" s="107" t="str">
        <f t="shared" si="270"/>
        <v/>
      </c>
      <c r="BH112" s="108" t="str">
        <f t="shared" si="271"/>
        <v/>
      </c>
      <c r="BI112" s="109" t="str">
        <f t="shared" si="272"/>
        <v/>
      </c>
      <c r="BK112" s="4"/>
      <c r="BM112" s="102" t="str">
        <f t="shared" si="273"/>
        <v/>
      </c>
      <c r="BN112" s="103" t="str">
        <f t="shared" si="274"/>
        <v/>
      </c>
      <c r="BO112" s="104" t="str">
        <f t="shared" si="275"/>
        <v/>
      </c>
      <c r="BP112" s="104" t="str">
        <f t="shared" si="276"/>
        <v/>
      </c>
      <c r="BQ112" s="105" t="str">
        <f t="shared" si="277"/>
        <v/>
      </c>
      <c r="BR112" s="106" t="str">
        <f t="shared" si="278"/>
        <v/>
      </c>
      <c r="BS112" s="107" t="str">
        <f t="shared" si="279"/>
        <v/>
      </c>
      <c r="BT112" s="108" t="str">
        <f t="shared" si="280"/>
        <v/>
      </c>
      <c r="BU112" s="109" t="str">
        <f t="shared" si="281"/>
        <v/>
      </c>
      <c r="BW112" s="4"/>
      <c r="BY112" s="102" t="str">
        <f t="shared" si="282"/>
        <v/>
      </c>
      <c r="BZ112" s="103" t="str">
        <f t="shared" si="283"/>
        <v/>
      </c>
      <c r="CA112" s="104" t="str">
        <f t="shared" si="284"/>
        <v/>
      </c>
      <c r="CB112" s="104" t="str">
        <f t="shared" si="285"/>
        <v/>
      </c>
      <c r="CC112" s="105" t="str">
        <f t="shared" si="286"/>
        <v/>
      </c>
      <c r="CD112" s="106" t="str">
        <f t="shared" si="287"/>
        <v/>
      </c>
      <c r="CE112" s="107" t="str">
        <f t="shared" si="288"/>
        <v/>
      </c>
      <c r="CF112" s="108" t="str">
        <f t="shared" si="289"/>
        <v/>
      </c>
      <c r="CG112" s="109" t="str">
        <f t="shared" si="290"/>
        <v/>
      </c>
      <c r="CI112" s="4"/>
      <c r="CK112" s="102" t="str">
        <f t="shared" si="291"/>
        <v/>
      </c>
      <c r="CL112" s="103" t="str">
        <f t="shared" si="292"/>
        <v/>
      </c>
      <c r="CM112" s="104" t="str">
        <f t="shared" si="293"/>
        <v/>
      </c>
      <c r="CN112" s="104" t="str">
        <f t="shared" si="294"/>
        <v/>
      </c>
      <c r="CO112" s="105" t="str">
        <f t="shared" si="295"/>
        <v/>
      </c>
      <c r="CP112" s="106" t="str">
        <f t="shared" si="296"/>
        <v/>
      </c>
      <c r="CQ112" s="107" t="str">
        <f t="shared" si="297"/>
        <v/>
      </c>
      <c r="CR112" s="108" t="str">
        <f t="shared" si="298"/>
        <v/>
      </c>
      <c r="CS112" s="109" t="str">
        <f t="shared" si="299"/>
        <v/>
      </c>
      <c r="CU112" s="4"/>
      <c r="CW112" s="102" t="str">
        <f t="shared" si="300"/>
        <v/>
      </c>
      <c r="CX112" s="103" t="str">
        <f t="shared" si="301"/>
        <v/>
      </c>
      <c r="CY112" s="104" t="str">
        <f t="shared" si="302"/>
        <v/>
      </c>
      <c r="CZ112" s="104" t="str">
        <f t="shared" si="303"/>
        <v/>
      </c>
      <c r="DA112" s="105" t="str">
        <f t="shared" si="304"/>
        <v/>
      </c>
      <c r="DB112" s="106" t="str">
        <f t="shared" si="305"/>
        <v/>
      </c>
      <c r="DC112" s="107" t="str">
        <f t="shared" si="306"/>
        <v/>
      </c>
      <c r="DD112" s="108" t="str">
        <f t="shared" si="307"/>
        <v/>
      </c>
      <c r="DE112" s="109" t="str">
        <f t="shared" si="308"/>
        <v/>
      </c>
      <c r="DG112" s="4"/>
      <c r="DI112" s="102" t="str">
        <f t="shared" si="309"/>
        <v/>
      </c>
      <c r="DJ112" s="103" t="str">
        <f t="shared" si="310"/>
        <v/>
      </c>
      <c r="DK112" s="104" t="str">
        <f t="shared" si="311"/>
        <v/>
      </c>
      <c r="DL112" s="104" t="str">
        <f t="shared" si="312"/>
        <v/>
      </c>
      <c r="DM112" s="105" t="str">
        <f t="shared" si="313"/>
        <v/>
      </c>
      <c r="DN112" s="106" t="str">
        <f t="shared" si="314"/>
        <v/>
      </c>
      <c r="DO112" s="107" t="str">
        <f t="shared" si="315"/>
        <v/>
      </c>
      <c r="DP112" s="108" t="str">
        <f t="shared" si="316"/>
        <v/>
      </c>
      <c r="DQ112" s="109" t="str">
        <f t="shared" si="317"/>
        <v/>
      </c>
      <c r="DS112" s="4"/>
      <c r="DU112" s="102" t="str">
        <f t="shared" si="318"/>
        <v/>
      </c>
      <c r="DV112" s="103" t="str">
        <f t="shared" si="319"/>
        <v/>
      </c>
      <c r="DW112" s="104" t="str">
        <f t="shared" si="320"/>
        <v/>
      </c>
      <c r="DX112" s="104" t="str">
        <f t="shared" si="321"/>
        <v/>
      </c>
      <c r="DY112" s="105" t="str">
        <f t="shared" si="322"/>
        <v/>
      </c>
      <c r="DZ112" s="106" t="str">
        <f t="shared" si="323"/>
        <v/>
      </c>
      <c r="EA112" s="107" t="str">
        <f t="shared" si="324"/>
        <v/>
      </c>
      <c r="EB112" s="108" t="str">
        <f t="shared" si="325"/>
        <v/>
      </c>
      <c r="EC112" s="109" t="str">
        <f t="shared" si="326"/>
        <v/>
      </c>
      <c r="EE112" s="4"/>
      <c r="EG112" s="102" t="str">
        <f t="shared" si="327"/>
        <v/>
      </c>
      <c r="EH112" s="103" t="str">
        <f t="shared" si="328"/>
        <v/>
      </c>
      <c r="EI112" s="104" t="str">
        <f t="shared" si="329"/>
        <v/>
      </c>
      <c r="EJ112" s="104" t="str">
        <f t="shared" si="330"/>
        <v/>
      </c>
      <c r="EK112" s="105" t="str">
        <f t="shared" si="331"/>
        <v/>
      </c>
      <c r="EL112" s="106" t="str">
        <f t="shared" si="332"/>
        <v/>
      </c>
      <c r="EM112" s="107" t="str">
        <f t="shared" si="333"/>
        <v/>
      </c>
      <c r="EN112" s="108" t="str">
        <f t="shared" si="334"/>
        <v/>
      </c>
      <c r="EO112" s="109" t="str">
        <f t="shared" si="335"/>
        <v/>
      </c>
      <c r="EQ112" s="4"/>
      <c r="ES112" s="102" t="str">
        <f t="shared" si="336"/>
        <v/>
      </c>
      <c r="ET112" s="103" t="str">
        <f t="shared" si="337"/>
        <v/>
      </c>
      <c r="EU112" s="104" t="str">
        <f t="shared" si="338"/>
        <v/>
      </c>
      <c r="EV112" s="104" t="str">
        <f t="shared" si="339"/>
        <v/>
      </c>
      <c r="EW112" s="105" t="str">
        <f t="shared" si="340"/>
        <v/>
      </c>
      <c r="EX112" s="106" t="str">
        <f t="shared" si="341"/>
        <v/>
      </c>
      <c r="EY112" s="107" t="str">
        <f t="shared" si="342"/>
        <v/>
      </c>
      <c r="EZ112" s="108" t="str">
        <f t="shared" si="343"/>
        <v/>
      </c>
      <c r="FA112" s="109" t="str">
        <f t="shared" si="344"/>
        <v/>
      </c>
      <c r="FC112" s="4"/>
      <c r="FE112" s="102" t="str">
        <f t="shared" si="345"/>
        <v/>
      </c>
      <c r="FF112" s="103" t="str">
        <f t="shared" si="346"/>
        <v/>
      </c>
      <c r="FG112" s="104" t="str">
        <f t="shared" si="347"/>
        <v/>
      </c>
      <c r="FH112" s="104" t="str">
        <f t="shared" si="348"/>
        <v/>
      </c>
      <c r="FI112" s="105" t="str">
        <f t="shared" si="349"/>
        <v/>
      </c>
      <c r="FJ112" s="106" t="str">
        <f t="shared" si="350"/>
        <v/>
      </c>
      <c r="FK112" s="107" t="str">
        <f t="shared" si="351"/>
        <v/>
      </c>
      <c r="FL112" s="108" t="str">
        <f t="shared" si="352"/>
        <v/>
      </c>
      <c r="FM112" s="109" t="str">
        <f t="shared" si="353"/>
        <v/>
      </c>
      <c r="FO112" s="4"/>
      <c r="FQ112" s="102" t="str">
        <f>IF(FU112="","",#REF!)</f>
        <v/>
      </c>
      <c r="FR112" s="103" t="str">
        <f t="shared" si="354"/>
        <v/>
      </c>
      <c r="FS112" s="104" t="str">
        <f t="shared" si="355"/>
        <v/>
      </c>
      <c r="FT112" s="104" t="str">
        <f t="shared" si="356"/>
        <v/>
      </c>
      <c r="FU112" s="105" t="str">
        <f t="shared" si="357"/>
        <v/>
      </c>
      <c r="FV112" s="106" t="str">
        <f t="shared" si="358"/>
        <v/>
      </c>
      <c r="FW112" s="107" t="str">
        <f t="shared" si="359"/>
        <v/>
      </c>
      <c r="FX112" s="108" t="str">
        <f t="shared" si="360"/>
        <v/>
      </c>
      <c r="FY112" s="109" t="str">
        <f t="shared" si="361"/>
        <v/>
      </c>
      <c r="GA112" s="4"/>
      <c r="GC112" s="102" t="str">
        <f t="shared" si="362"/>
        <v/>
      </c>
      <c r="GD112" s="103" t="str">
        <f t="shared" si="363"/>
        <v/>
      </c>
      <c r="GE112" s="104" t="str">
        <f t="shared" si="364"/>
        <v/>
      </c>
      <c r="GF112" s="104" t="str">
        <f t="shared" si="365"/>
        <v/>
      </c>
      <c r="GG112" s="105" t="str">
        <f t="shared" si="366"/>
        <v/>
      </c>
      <c r="GH112" s="106" t="str">
        <f t="shared" si="367"/>
        <v/>
      </c>
      <c r="GI112" s="107" t="str">
        <f t="shared" si="368"/>
        <v/>
      </c>
      <c r="GJ112" s="108" t="str">
        <f t="shared" si="369"/>
        <v/>
      </c>
      <c r="GK112" s="109" t="str">
        <f t="shared" si="370"/>
        <v/>
      </c>
      <c r="GM112" s="4"/>
      <c r="GO112" s="102" t="str">
        <f t="shared" si="371"/>
        <v/>
      </c>
      <c r="GP112" s="103" t="str">
        <f t="shared" si="372"/>
        <v/>
      </c>
      <c r="GQ112" s="104" t="str">
        <f t="shared" si="373"/>
        <v/>
      </c>
      <c r="GR112" s="104" t="str">
        <f t="shared" si="374"/>
        <v/>
      </c>
      <c r="GS112" s="105" t="str">
        <f t="shared" si="375"/>
        <v/>
      </c>
      <c r="GT112" s="106" t="str">
        <f t="shared" si="376"/>
        <v/>
      </c>
      <c r="GU112" s="107" t="str">
        <f t="shared" si="377"/>
        <v/>
      </c>
      <c r="GV112" s="108" t="str">
        <f t="shared" si="378"/>
        <v/>
      </c>
      <c r="GW112" s="109" t="str">
        <f t="shared" si="379"/>
        <v/>
      </c>
      <c r="GY112" s="4"/>
      <c r="HA112" s="102" t="str">
        <f t="shared" si="380"/>
        <v/>
      </c>
      <c r="HB112" s="103" t="str">
        <f t="shared" si="381"/>
        <v/>
      </c>
      <c r="HC112" s="104" t="str">
        <f t="shared" si="382"/>
        <v/>
      </c>
      <c r="HD112" s="104" t="str">
        <f t="shared" si="383"/>
        <v/>
      </c>
      <c r="HE112" s="105" t="str">
        <f t="shared" si="384"/>
        <v/>
      </c>
      <c r="HF112" s="106" t="str">
        <f t="shared" si="385"/>
        <v/>
      </c>
      <c r="HG112" s="107" t="str">
        <f t="shared" si="386"/>
        <v/>
      </c>
      <c r="HH112" s="108" t="str">
        <f t="shared" si="387"/>
        <v/>
      </c>
      <c r="HI112" s="109" t="str">
        <f t="shared" si="388"/>
        <v/>
      </c>
      <c r="HK112" s="4"/>
      <c r="HM112" s="102" t="str">
        <f t="shared" si="389"/>
        <v/>
      </c>
      <c r="HN112" s="103" t="str">
        <f t="shared" si="390"/>
        <v/>
      </c>
      <c r="HO112" s="104" t="str">
        <f t="shared" si="391"/>
        <v/>
      </c>
      <c r="HP112" s="104" t="str">
        <f t="shared" si="392"/>
        <v/>
      </c>
      <c r="HQ112" s="105" t="str">
        <f t="shared" si="393"/>
        <v/>
      </c>
      <c r="HR112" s="106" t="str">
        <f t="shared" si="394"/>
        <v/>
      </c>
      <c r="HS112" s="107" t="str">
        <f t="shared" si="395"/>
        <v/>
      </c>
      <c r="HT112" s="108" t="str">
        <f t="shared" si="396"/>
        <v/>
      </c>
      <c r="HU112" s="109" t="str">
        <f t="shared" si="397"/>
        <v/>
      </c>
      <c r="HW112" s="4"/>
      <c r="HY112" s="102" t="str">
        <f t="shared" si="398"/>
        <v/>
      </c>
      <c r="HZ112" s="103" t="str">
        <f t="shared" si="399"/>
        <v/>
      </c>
      <c r="IA112" s="104" t="str">
        <f t="shared" si="400"/>
        <v/>
      </c>
      <c r="IB112" s="104" t="str">
        <f t="shared" si="401"/>
        <v/>
      </c>
      <c r="IC112" s="105" t="str">
        <f t="shared" si="402"/>
        <v/>
      </c>
      <c r="ID112" s="106" t="str">
        <f t="shared" si="403"/>
        <v/>
      </c>
      <c r="IE112" s="107" t="str">
        <f t="shared" si="404"/>
        <v/>
      </c>
      <c r="IF112" s="108" t="str">
        <f t="shared" si="405"/>
        <v/>
      </c>
      <c r="IG112" s="109" t="str">
        <f t="shared" si="406"/>
        <v/>
      </c>
      <c r="II112" s="4"/>
      <c r="IK112" s="102" t="str">
        <f t="shared" si="407"/>
        <v/>
      </c>
      <c r="IL112" s="103" t="str">
        <f t="shared" si="408"/>
        <v/>
      </c>
      <c r="IM112" s="104" t="str">
        <f t="shared" si="409"/>
        <v/>
      </c>
      <c r="IN112" s="104" t="str">
        <f t="shared" si="410"/>
        <v/>
      </c>
      <c r="IO112" s="105" t="str">
        <f t="shared" si="411"/>
        <v/>
      </c>
      <c r="IP112" s="106" t="str">
        <f t="shared" si="412"/>
        <v/>
      </c>
      <c r="IQ112" s="107" t="str">
        <f t="shared" si="413"/>
        <v/>
      </c>
      <c r="IR112" s="108" t="str">
        <f t="shared" si="414"/>
        <v/>
      </c>
      <c r="IS112" s="109" t="str">
        <f t="shared" si="415"/>
        <v/>
      </c>
      <c r="IU112" s="4"/>
      <c r="IW112" s="102" t="str">
        <f t="shared" si="416"/>
        <v/>
      </c>
      <c r="IX112" s="103" t="str">
        <f t="shared" si="417"/>
        <v/>
      </c>
      <c r="IY112" s="104" t="str">
        <f t="shared" si="418"/>
        <v/>
      </c>
      <c r="IZ112" s="104" t="str">
        <f t="shared" si="419"/>
        <v/>
      </c>
      <c r="JA112" s="105" t="str">
        <f t="shared" si="420"/>
        <v/>
      </c>
      <c r="JB112" s="106" t="str">
        <f t="shared" si="421"/>
        <v/>
      </c>
      <c r="JC112" s="107" t="str">
        <f t="shared" si="422"/>
        <v/>
      </c>
      <c r="JD112" s="108" t="str">
        <f t="shared" si="423"/>
        <v/>
      </c>
      <c r="JE112" s="109" t="str">
        <f t="shared" si="424"/>
        <v/>
      </c>
      <c r="JG112" s="4"/>
      <c r="JI112" s="102" t="str">
        <f t="shared" si="425"/>
        <v/>
      </c>
      <c r="JJ112" s="103" t="str">
        <f t="shared" si="426"/>
        <v/>
      </c>
      <c r="JK112" s="104" t="str">
        <f t="shared" si="427"/>
        <v/>
      </c>
      <c r="JL112" s="104" t="str">
        <f t="shared" si="428"/>
        <v/>
      </c>
      <c r="JM112" s="105" t="str">
        <f t="shared" si="429"/>
        <v/>
      </c>
      <c r="JN112" s="106" t="str">
        <f t="shared" si="430"/>
        <v/>
      </c>
      <c r="JO112" s="107" t="str">
        <f t="shared" si="431"/>
        <v/>
      </c>
      <c r="JP112" s="108" t="str">
        <f t="shared" si="432"/>
        <v/>
      </c>
      <c r="JQ112" s="109" t="str">
        <f t="shared" si="433"/>
        <v/>
      </c>
      <c r="JS112" s="4"/>
      <c r="JU112" s="102" t="str">
        <f t="shared" si="434"/>
        <v/>
      </c>
      <c r="JV112" s="103" t="str">
        <f t="shared" si="435"/>
        <v/>
      </c>
      <c r="JW112" s="104" t="str">
        <f t="shared" si="436"/>
        <v/>
      </c>
      <c r="JX112" s="104" t="str">
        <f t="shared" si="437"/>
        <v/>
      </c>
      <c r="JY112" s="105" t="str">
        <f t="shared" si="438"/>
        <v/>
      </c>
      <c r="JZ112" s="106" t="str">
        <f t="shared" si="439"/>
        <v/>
      </c>
      <c r="KA112" s="107" t="str">
        <f t="shared" si="440"/>
        <v/>
      </c>
      <c r="KB112" s="108" t="str">
        <f t="shared" si="441"/>
        <v/>
      </c>
      <c r="KC112" s="109" t="str">
        <f t="shared" si="442"/>
        <v/>
      </c>
      <c r="KE112" s="4"/>
    </row>
    <row r="113" spans="1:291" ht="13.5" customHeight="1">
      <c r="A113" s="20"/>
      <c r="E113" s="102" t="str">
        <f t="shared" si="228"/>
        <v/>
      </c>
      <c r="F113" s="103" t="str">
        <f t="shared" si="229"/>
        <v/>
      </c>
      <c r="G113" s="104" t="str">
        <f t="shared" si="230"/>
        <v/>
      </c>
      <c r="H113" s="104" t="str">
        <f t="shared" si="231"/>
        <v/>
      </c>
      <c r="I113" s="105" t="str">
        <f t="shared" si="232"/>
        <v/>
      </c>
      <c r="J113" s="106" t="str">
        <f t="shared" si="233"/>
        <v/>
      </c>
      <c r="K113" s="107" t="str">
        <f t="shared" si="234"/>
        <v/>
      </c>
      <c r="L113" s="108" t="str">
        <f t="shared" si="235"/>
        <v/>
      </c>
      <c r="M113" s="109" t="str">
        <f t="shared" si="236"/>
        <v/>
      </c>
      <c r="O113" s="4"/>
      <c r="Q113" s="102" t="str">
        <f t="shared" si="237"/>
        <v/>
      </c>
      <c r="R113" s="103" t="str">
        <f t="shared" si="238"/>
        <v/>
      </c>
      <c r="S113" s="104" t="str">
        <f t="shared" si="239"/>
        <v/>
      </c>
      <c r="T113" s="104" t="str">
        <f t="shared" si="240"/>
        <v/>
      </c>
      <c r="U113" s="105" t="str">
        <f t="shared" si="241"/>
        <v/>
      </c>
      <c r="V113" s="106" t="str">
        <f t="shared" si="242"/>
        <v/>
      </c>
      <c r="W113" s="107" t="str">
        <f t="shared" si="243"/>
        <v/>
      </c>
      <c r="X113" s="108" t="str">
        <f t="shared" si="244"/>
        <v/>
      </c>
      <c r="Y113" s="109" t="str">
        <f t="shared" si="245"/>
        <v/>
      </c>
      <c r="AA113" s="4"/>
      <c r="AC113" s="102" t="str">
        <f t="shared" si="246"/>
        <v/>
      </c>
      <c r="AD113" s="103" t="str">
        <f t="shared" si="247"/>
        <v/>
      </c>
      <c r="AE113" s="104" t="str">
        <f t="shared" si="248"/>
        <v/>
      </c>
      <c r="AF113" s="104" t="str">
        <f t="shared" si="249"/>
        <v/>
      </c>
      <c r="AG113" s="105" t="str">
        <f t="shared" si="250"/>
        <v/>
      </c>
      <c r="AH113" s="106" t="str">
        <f t="shared" si="251"/>
        <v/>
      </c>
      <c r="AI113" s="107" t="str">
        <f t="shared" si="252"/>
        <v/>
      </c>
      <c r="AJ113" s="108" t="str">
        <f t="shared" si="253"/>
        <v/>
      </c>
      <c r="AK113" s="109" t="str">
        <f t="shared" si="254"/>
        <v/>
      </c>
      <c r="AM113" s="4"/>
      <c r="AO113" s="102" t="str">
        <f t="shared" si="255"/>
        <v/>
      </c>
      <c r="AP113" s="103" t="str">
        <f t="shared" si="256"/>
        <v/>
      </c>
      <c r="AQ113" s="104" t="str">
        <f t="shared" si="257"/>
        <v/>
      </c>
      <c r="AR113" s="104" t="str">
        <f t="shared" si="258"/>
        <v/>
      </c>
      <c r="AS113" s="105" t="str">
        <f t="shared" si="259"/>
        <v/>
      </c>
      <c r="AT113" s="106" t="str">
        <f t="shared" si="260"/>
        <v/>
      </c>
      <c r="AU113" s="107" t="str">
        <f t="shared" si="261"/>
        <v/>
      </c>
      <c r="AV113" s="108" t="str">
        <f t="shared" si="262"/>
        <v/>
      </c>
      <c r="AW113" s="109" t="str">
        <f t="shared" si="263"/>
        <v/>
      </c>
      <c r="AY113" s="4"/>
      <c r="BA113" s="102" t="str">
        <f t="shared" si="264"/>
        <v/>
      </c>
      <c r="BB113" s="103" t="str">
        <f t="shared" si="265"/>
        <v/>
      </c>
      <c r="BC113" s="104" t="str">
        <f t="shared" si="266"/>
        <v/>
      </c>
      <c r="BD113" s="104" t="str">
        <f t="shared" si="267"/>
        <v/>
      </c>
      <c r="BE113" s="105" t="str">
        <f t="shared" si="268"/>
        <v/>
      </c>
      <c r="BF113" s="106" t="str">
        <f t="shared" si="269"/>
        <v/>
      </c>
      <c r="BG113" s="107" t="str">
        <f t="shared" si="270"/>
        <v/>
      </c>
      <c r="BH113" s="108" t="str">
        <f t="shared" si="271"/>
        <v/>
      </c>
      <c r="BI113" s="109" t="str">
        <f t="shared" si="272"/>
        <v/>
      </c>
      <c r="BK113" s="4"/>
      <c r="BM113" s="102" t="str">
        <f t="shared" si="273"/>
        <v/>
      </c>
      <c r="BN113" s="103" t="str">
        <f t="shared" si="274"/>
        <v/>
      </c>
      <c r="BO113" s="104" t="str">
        <f t="shared" si="275"/>
        <v/>
      </c>
      <c r="BP113" s="104" t="str">
        <f t="shared" si="276"/>
        <v/>
      </c>
      <c r="BQ113" s="105" t="str">
        <f t="shared" si="277"/>
        <v/>
      </c>
      <c r="BR113" s="106" t="str">
        <f t="shared" si="278"/>
        <v/>
      </c>
      <c r="BS113" s="107" t="str">
        <f t="shared" si="279"/>
        <v/>
      </c>
      <c r="BT113" s="108" t="str">
        <f t="shared" si="280"/>
        <v/>
      </c>
      <c r="BU113" s="109" t="str">
        <f t="shared" si="281"/>
        <v/>
      </c>
      <c r="BW113" s="4"/>
      <c r="BY113" s="102" t="str">
        <f t="shared" si="282"/>
        <v/>
      </c>
      <c r="BZ113" s="103" t="str">
        <f t="shared" si="283"/>
        <v/>
      </c>
      <c r="CA113" s="104" t="str">
        <f t="shared" si="284"/>
        <v/>
      </c>
      <c r="CB113" s="104" t="str">
        <f t="shared" si="285"/>
        <v/>
      </c>
      <c r="CC113" s="105" t="str">
        <f t="shared" si="286"/>
        <v/>
      </c>
      <c r="CD113" s="106" t="str">
        <f t="shared" si="287"/>
        <v/>
      </c>
      <c r="CE113" s="107" t="str">
        <f t="shared" si="288"/>
        <v/>
      </c>
      <c r="CF113" s="108" t="str">
        <f t="shared" si="289"/>
        <v/>
      </c>
      <c r="CG113" s="109" t="str">
        <f t="shared" si="290"/>
        <v/>
      </c>
      <c r="CI113" s="4"/>
      <c r="CK113" s="102" t="str">
        <f t="shared" si="291"/>
        <v/>
      </c>
      <c r="CL113" s="103" t="str">
        <f t="shared" si="292"/>
        <v/>
      </c>
      <c r="CM113" s="104" t="str">
        <f t="shared" si="293"/>
        <v/>
      </c>
      <c r="CN113" s="104" t="str">
        <f t="shared" si="294"/>
        <v/>
      </c>
      <c r="CO113" s="105" t="str">
        <f t="shared" si="295"/>
        <v/>
      </c>
      <c r="CP113" s="106" t="str">
        <f t="shared" si="296"/>
        <v/>
      </c>
      <c r="CQ113" s="107" t="str">
        <f t="shared" si="297"/>
        <v/>
      </c>
      <c r="CR113" s="108" t="str">
        <f t="shared" si="298"/>
        <v/>
      </c>
      <c r="CS113" s="109" t="str">
        <f t="shared" si="299"/>
        <v/>
      </c>
      <c r="CU113" s="4"/>
      <c r="CW113" s="102" t="str">
        <f t="shared" si="300"/>
        <v/>
      </c>
      <c r="CX113" s="103" t="str">
        <f t="shared" si="301"/>
        <v/>
      </c>
      <c r="CY113" s="104" t="str">
        <f t="shared" si="302"/>
        <v/>
      </c>
      <c r="CZ113" s="104" t="str">
        <f t="shared" si="303"/>
        <v/>
      </c>
      <c r="DA113" s="105" t="str">
        <f t="shared" si="304"/>
        <v/>
      </c>
      <c r="DB113" s="106" t="str">
        <f t="shared" si="305"/>
        <v/>
      </c>
      <c r="DC113" s="107" t="str">
        <f t="shared" si="306"/>
        <v/>
      </c>
      <c r="DD113" s="108" t="str">
        <f t="shared" si="307"/>
        <v/>
      </c>
      <c r="DE113" s="109" t="str">
        <f t="shared" si="308"/>
        <v/>
      </c>
      <c r="DG113" s="4"/>
      <c r="DI113" s="102" t="str">
        <f t="shared" si="309"/>
        <v/>
      </c>
      <c r="DJ113" s="103" t="str">
        <f t="shared" si="310"/>
        <v/>
      </c>
      <c r="DK113" s="104" t="str">
        <f t="shared" si="311"/>
        <v/>
      </c>
      <c r="DL113" s="104" t="str">
        <f t="shared" si="312"/>
        <v/>
      </c>
      <c r="DM113" s="105" t="str">
        <f t="shared" si="313"/>
        <v/>
      </c>
      <c r="DN113" s="106" t="str">
        <f t="shared" si="314"/>
        <v/>
      </c>
      <c r="DO113" s="107" t="str">
        <f t="shared" si="315"/>
        <v/>
      </c>
      <c r="DP113" s="108" t="str">
        <f t="shared" si="316"/>
        <v/>
      </c>
      <c r="DQ113" s="109" t="str">
        <f t="shared" si="317"/>
        <v/>
      </c>
      <c r="DS113" s="4"/>
      <c r="DU113" s="102" t="str">
        <f t="shared" si="318"/>
        <v/>
      </c>
      <c r="DV113" s="103" t="str">
        <f t="shared" si="319"/>
        <v/>
      </c>
      <c r="DW113" s="104" t="str">
        <f t="shared" si="320"/>
        <v/>
      </c>
      <c r="DX113" s="104" t="str">
        <f t="shared" si="321"/>
        <v/>
      </c>
      <c r="DY113" s="105" t="str">
        <f t="shared" si="322"/>
        <v/>
      </c>
      <c r="DZ113" s="106" t="str">
        <f t="shared" si="323"/>
        <v/>
      </c>
      <c r="EA113" s="107" t="str">
        <f t="shared" si="324"/>
        <v/>
      </c>
      <c r="EB113" s="108" t="str">
        <f t="shared" si="325"/>
        <v/>
      </c>
      <c r="EC113" s="109" t="str">
        <f t="shared" si="326"/>
        <v/>
      </c>
      <c r="EE113" s="4"/>
      <c r="EG113" s="102" t="str">
        <f t="shared" si="327"/>
        <v/>
      </c>
      <c r="EH113" s="103" t="str">
        <f t="shared" si="328"/>
        <v/>
      </c>
      <c r="EI113" s="104" t="str">
        <f t="shared" si="329"/>
        <v/>
      </c>
      <c r="EJ113" s="104" t="str">
        <f t="shared" si="330"/>
        <v/>
      </c>
      <c r="EK113" s="105" t="str">
        <f t="shared" si="331"/>
        <v/>
      </c>
      <c r="EL113" s="106" t="str">
        <f t="shared" si="332"/>
        <v/>
      </c>
      <c r="EM113" s="107" t="str">
        <f t="shared" si="333"/>
        <v/>
      </c>
      <c r="EN113" s="108" t="str">
        <f t="shared" si="334"/>
        <v/>
      </c>
      <c r="EO113" s="109" t="str">
        <f t="shared" si="335"/>
        <v/>
      </c>
      <c r="EQ113" s="4"/>
      <c r="ES113" s="102" t="str">
        <f t="shared" si="336"/>
        <v/>
      </c>
      <c r="ET113" s="103" t="str">
        <f t="shared" si="337"/>
        <v/>
      </c>
      <c r="EU113" s="104" t="str">
        <f t="shared" si="338"/>
        <v/>
      </c>
      <c r="EV113" s="104" t="str">
        <f t="shared" si="339"/>
        <v/>
      </c>
      <c r="EW113" s="105" t="str">
        <f t="shared" si="340"/>
        <v/>
      </c>
      <c r="EX113" s="106" t="str">
        <f t="shared" si="341"/>
        <v/>
      </c>
      <c r="EY113" s="107" t="str">
        <f t="shared" si="342"/>
        <v/>
      </c>
      <c r="EZ113" s="108" t="str">
        <f t="shared" si="343"/>
        <v/>
      </c>
      <c r="FA113" s="109" t="str">
        <f t="shared" si="344"/>
        <v/>
      </c>
      <c r="FC113" s="4"/>
      <c r="FE113" s="102" t="str">
        <f t="shared" si="345"/>
        <v/>
      </c>
      <c r="FF113" s="103" t="str">
        <f t="shared" si="346"/>
        <v/>
      </c>
      <c r="FG113" s="104" t="str">
        <f t="shared" si="347"/>
        <v/>
      </c>
      <c r="FH113" s="104" t="str">
        <f t="shared" si="348"/>
        <v/>
      </c>
      <c r="FI113" s="105" t="str">
        <f t="shared" si="349"/>
        <v/>
      </c>
      <c r="FJ113" s="106" t="str">
        <f t="shared" si="350"/>
        <v/>
      </c>
      <c r="FK113" s="107" t="str">
        <f t="shared" si="351"/>
        <v/>
      </c>
      <c r="FL113" s="108" t="str">
        <f t="shared" si="352"/>
        <v/>
      </c>
      <c r="FM113" s="109" t="str">
        <f t="shared" si="353"/>
        <v/>
      </c>
      <c r="FO113" s="4"/>
      <c r="FQ113" s="102" t="str">
        <f>IF(FU113="","",#REF!)</f>
        <v/>
      </c>
      <c r="FR113" s="103" t="str">
        <f t="shared" si="354"/>
        <v/>
      </c>
      <c r="FS113" s="104" t="str">
        <f t="shared" si="355"/>
        <v/>
      </c>
      <c r="FT113" s="104" t="str">
        <f t="shared" si="356"/>
        <v/>
      </c>
      <c r="FU113" s="105" t="str">
        <f t="shared" si="357"/>
        <v/>
      </c>
      <c r="FV113" s="106" t="str">
        <f t="shared" si="358"/>
        <v/>
      </c>
      <c r="FW113" s="107" t="str">
        <f t="shared" si="359"/>
        <v/>
      </c>
      <c r="FX113" s="108" t="str">
        <f t="shared" si="360"/>
        <v/>
      </c>
      <c r="FY113" s="109" t="str">
        <f t="shared" si="361"/>
        <v/>
      </c>
      <c r="GA113" s="4"/>
      <c r="GC113" s="102" t="str">
        <f t="shared" si="362"/>
        <v/>
      </c>
      <c r="GD113" s="103" t="str">
        <f t="shared" si="363"/>
        <v/>
      </c>
      <c r="GE113" s="104" t="str">
        <f t="shared" si="364"/>
        <v/>
      </c>
      <c r="GF113" s="104" t="str">
        <f t="shared" si="365"/>
        <v/>
      </c>
      <c r="GG113" s="105" t="str">
        <f t="shared" si="366"/>
        <v/>
      </c>
      <c r="GH113" s="106" t="str">
        <f t="shared" si="367"/>
        <v/>
      </c>
      <c r="GI113" s="107" t="str">
        <f t="shared" si="368"/>
        <v/>
      </c>
      <c r="GJ113" s="108" t="str">
        <f t="shared" si="369"/>
        <v/>
      </c>
      <c r="GK113" s="109" t="str">
        <f t="shared" si="370"/>
        <v/>
      </c>
      <c r="GM113" s="4"/>
      <c r="GO113" s="102" t="str">
        <f t="shared" si="371"/>
        <v/>
      </c>
      <c r="GP113" s="103" t="str">
        <f t="shared" si="372"/>
        <v/>
      </c>
      <c r="GQ113" s="104" t="str">
        <f t="shared" si="373"/>
        <v/>
      </c>
      <c r="GR113" s="104" t="str">
        <f t="shared" si="374"/>
        <v/>
      </c>
      <c r="GS113" s="105" t="str">
        <f t="shared" si="375"/>
        <v/>
      </c>
      <c r="GT113" s="106" t="str">
        <f t="shared" si="376"/>
        <v/>
      </c>
      <c r="GU113" s="107" t="str">
        <f t="shared" si="377"/>
        <v/>
      </c>
      <c r="GV113" s="108" t="str">
        <f t="shared" si="378"/>
        <v/>
      </c>
      <c r="GW113" s="109" t="str">
        <f t="shared" si="379"/>
        <v/>
      </c>
      <c r="GY113" s="4"/>
      <c r="HA113" s="102" t="str">
        <f t="shared" si="380"/>
        <v/>
      </c>
      <c r="HB113" s="103" t="str">
        <f t="shared" si="381"/>
        <v/>
      </c>
      <c r="HC113" s="104" t="str">
        <f t="shared" si="382"/>
        <v/>
      </c>
      <c r="HD113" s="104" t="str">
        <f t="shared" si="383"/>
        <v/>
      </c>
      <c r="HE113" s="105" t="str">
        <f t="shared" si="384"/>
        <v/>
      </c>
      <c r="HF113" s="106" t="str">
        <f t="shared" si="385"/>
        <v/>
      </c>
      <c r="HG113" s="107" t="str">
        <f t="shared" si="386"/>
        <v/>
      </c>
      <c r="HH113" s="108" t="str">
        <f t="shared" si="387"/>
        <v/>
      </c>
      <c r="HI113" s="109" t="str">
        <f t="shared" si="388"/>
        <v/>
      </c>
      <c r="HK113" s="4"/>
      <c r="HM113" s="102" t="str">
        <f t="shared" si="389"/>
        <v/>
      </c>
      <c r="HN113" s="103" t="str">
        <f t="shared" si="390"/>
        <v/>
      </c>
      <c r="HO113" s="104" t="str">
        <f t="shared" si="391"/>
        <v/>
      </c>
      <c r="HP113" s="104" t="str">
        <f t="shared" si="392"/>
        <v/>
      </c>
      <c r="HQ113" s="105" t="str">
        <f t="shared" si="393"/>
        <v/>
      </c>
      <c r="HR113" s="106" t="str">
        <f t="shared" si="394"/>
        <v/>
      </c>
      <c r="HS113" s="107" t="str">
        <f t="shared" si="395"/>
        <v/>
      </c>
      <c r="HT113" s="108" t="str">
        <f t="shared" si="396"/>
        <v/>
      </c>
      <c r="HU113" s="109" t="str">
        <f t="shared" si="397"/>
        <v/>
      </c>
      <c r="HW113" s="4"/>
      <c r="HY113" s="102" t="str">
        <f t="shared" si="398"/>
        <v/>
      </c>
      <c r="HZ113" s="103" t="str">
        <f t="shared" si="399"/>
        <v/>
      </c>
      <c r="IA113" s="104" t="str">
        <f t="shared" si="400"/>
        <v/>
      </c>
      <c r="IB113" s="104" t="str">
        <f t="shared" si="401"/>
        <v/>
      </c>
      <c r="IC113" s="105" t="str">
        <f t="shared" si="402"/>
        <v/>
      </c>
      <c r="ID113" s="106" t="str">
        <f t="shared" si="403"/>
        <v/>
      </c>
      <c r="IE113" s="107" t="str">
        <f t="shared" si="404"/>
        <v/>
      </c>
      <c r="IF113" s="108" t="str">
        <f t="shared" si="405"/>
        <v/>
      </c>
      <c r="IG113" s="109" t="str">
        <f t="shared" si="406"/>
        <v/>
      </c>
      <c r="II113" s="4"/>
      <c r="IK113" s="102" t="str">
        <f t="shared" si="407"/>
        <v/>
      </c>
      <c r="IL113" s="103" t="str">
        <f t="shared" si="408"/>
        <v/>
      </c>
      <c r="IM113" s="104" t="str">
        <f t="shared" si="409"/>
        <v/>
      </c>
      <c r="IN113" s="104" t="str">
        <f t="shared" si="410"/>
        <v/>
      </c>
      <c r="IO113" s="105" t="str">
        <f t="shared" si="411"/>
        <v/>
      </c>
      <c r="IP113" s="106" t="str">
        <f t="shared" si="412"/>
        <v/>
      </c>
      <c r="IQ113" s="107" t="str">
        <f t="shared" si="413"/>
        <v/>
      </c>
      <c r="IR113" s="108" t="str">
        <f t="shared" si="414"/>
        <v/>
      </c>
      <c r="IS113" s="109" t="str">
        <f t="shared" si="415"/>
        <v/>
      </c>
      <c r="IU113" s="4"/>
      <c r="IW113" s="102" t="str">
        <f t="shared" si="416"/>
        <v/>
      </c>
      <c r="IX113" s="103" t="str">
        <f t="shared" si="417"/>
        <v/>
      </c>
      <c r="IY113" s="104" t="str">
        <f t="shared" si="418"/>
        <v/>
      </c>
      <c r="IZ113" s="104" t="str">
        <f t="shared" si="419"/>
        <v/>
      </c>
      <c r="JA113" s="105" t="str">
        <f t="shared" si="420"/>
        <v/>
      </c>
      <c r="JB113" s="106" t="str">
        <f t="shared" si="421"/>
        <v/>
      </c>
      <c r="JC113" s="107" t="str">
        <f t="shared" si="422"/>
        <v/>
      </c>
      <c r="JD113" s="108" t="str">
        <f t="shared" si="423"/>
        <v/>
      </c>
      <c r="JE113" s="109" t="str">
        <f t="shared" si="424"/>
        <v/>
      </c>
      <c r="JG113" s="4"/>
      <c r="JI113" s="102" t="str">
        <f t="shared" si="425"/>
        <v/>
      </c>
      <c r="JJ113" s="103" t="str">
        <f t="shared" si="426"/>
        <v/>
      </c>
      <c r="JK113" s="104" t="str">
        <f t="shared" si="427"/>
        <v/>
      </c>
      <c r="JL113" s="104" t="str">
        <f t="shared" si="428"/>
        <v/>
      </c>
      <c r="JM113" s="105" t="str">
        <f t="shared" si="429"/>
        <v/>
      </c>
      <c r="JN113" s="106" t="str">
        <f t="shared" si="430"/>
        <v/>
      </c>
      <c r="JO113" s="107" t="str">
        <f t="shared" si="431"/>
        <v/>
      </c>
      <c r="JP113" s="108" t="str">
        <f t="shared" si="432"/>
        <v/>
      </c>
      <c r="JQ113" s="109" t="str">
        <f t="shared" si="433"/>
        <v/>
      </c>
      <c r="JS113" s="4"/>
      <c r="JU113" s="102" t="str">
        <f t="shared" si="434"/>
        <v/>
      </c>
      <c r="JV113" s="103" t="str">
        <f t="shared" si="435"/>
        <v/>
      </c>
      <c r="JW113" s="104" t="str">
        <f t="shared" si="436"/>
        <v/>
      </c>
      <c r="JX113" s="104" t="str">
        <f t="shared" si="437"/>
        <v/>
      </c>
      <c r="JY113" s="105" t="str">
        <f t="shared" si="438"/>
        <v/>
      </c>
      <c r="JZ113" s="106" t="str">
        <f t="shared" si="439"/>
        <v/>
      </c>
      <c r="KA113" s="107" t="str">
        <f t="shared" si="440"/>
        <v/>
      </c>
      <c r="KB113" s="108" t="str">
        <f t="shared" si="441"/>
        <v/>
      </c>
      <c r="KC113" s="109" t="str">
        <f t="shared" si="442"/>
        <v/>
      </c>
      <c r="KE113" s="4"/>
    </row>
    <row r="114" spans="1:291" ht="13.5" customHeight="1">
      <c r="A114" s="20"/>
      <c r="E114" s="102" t="str">
        <f t="shared" si="228"/>
        <v/>
      </c>
      <c r="F114" s="103" t="str">
        <f t="shared" si="229"/>
        <v/>
      </c>
      <c r="G114" s="104" t="str">
        <f t="shared" si="230"/>
        <v/>
      </c>
      <c r="H114" s="104" t="str">
        <f t="shared" si="231"/>
        <v/>
      </c>
      <c r="I114" s="105" t="str">
        <f t="shared" si="232"/>
        <v/>
      </c>
      <c r="J114" s="106" t="str">
        <f t="shared" si="233"/>
        <v/>
      </c>
      <c r="K114" s="107" t="str">
        <f t="shared" si="234"/>
        <v/>
      </c>
      <c r="L114" s="108" t="str">
        <f t="shared" si="235"/>
        <v/>
      </c>
      <c r="M114" s="109" t="str">
        <f t="shared" si="236"/>
        <v/>
      </c>
      <c r="O114" s="4"/>
      <c r="Q114" s="102" t="str">
        <f t="shared" si="237"/>
        <v/>
      </c>
      <c r="R114" s="103" t="str">
        <f t="shared" si="238"/>
        <v/>
      </c>
      <c r="S114" s="104" t="str">
        <f t="shared" si="239"/>
        <v/>
      </c>
      <c r="T114" s="104" t="str">
        <f t="shared" si="240"/>
        <v/>
      </c>
      <c r="U114" s="105" t="str">
        <f t="shared" si="241"/>
        <v/>
      </c>
      <c r="V114" s="106" t="str">
        <f t="shared" si="242"/>
        <v/>
      </c>
      <c r="W114" s="107" t="str">
        <f t="shared" si="243"/>
        <v/>
      </c>
      <c r="X114" s="108" t="str">
        <f t="shared" si="244"/>
        <v/>
      </c>
      <c r="Y114" s="109" t="str">
        <f t="shared" si="245"/>
        <v/>
      </c>
      <c r="AA114" s="4"/>
      <c r="AC114" s="102" t="str">
        <f t="shared" si="246"/>
        <v/>
      </c>
      <c r="AD114" s="103" t="str">
        <f t="shared" si="247"/>
        <v/>
      </c>
      <c r="AE114" s="104" t="str">
        <f t="shared" si="248"/>
        <v/>
      </c>
      <c r="AF114" s="104" t="str">
        <f t="shared" si="249"/>
        <v/>
      </c>
      <c r="AG114" s="105" t="str">
        <f t="shared" si="250"/>
        <v/>
      </c>
      <c r="AH114" s="106" t="str">
        <f t="shared" si="251"/>
        <v/>
      </c>
      <c r="AI114" s="107" t="str">
        <f t="shared" si="252"/>
        <v/>
      </c>
      <c r="AJ114" s="108" t="str">
        <f t="shared" si="253"/>
        <v/>
      </c>
      <c r="AK114" s="109" t="str">
        <f t="shared" si="254"/>
        <v/>
      </c>
      <c r="AM114" s="4"/>
      <c r="AO114" s="102" t="str">
        <f t="shared" si="255"/>
        <v/>
      </c>
      <c r="AP114" s="103" t="str">
        <f t="shared" si="256"/>
        <v/>
      </c>
      <c r="AQ114" s="104" t="str">
        <f t="shared" si="257"/>
        <v/>
      </c>
      <c r="AR114" s="104" t="str">
        <f t="shared" si="258"/>
        <v/>
      </c>
      <c r="AS114" s="105" t="str">
        <f t="shared" si="259"/>
        <v/>
      </c>
      <c r="AT114" s="106" t="str">
        <f t="shared" si="260"/>
        <v/>
      </c>
      <c r="AU114" s="107" t="str">
        <f t="shared" si="261"/>
        <v/>
      </c>
      <c r="AV114" s="108" t="str">
        <f t="shared" si="262"/>
        <v/>
      </c>
      <c r="AW114" s="109" t="str">
        <f t="shared" si="263"/>
        <v/>
      </c>
      <c r="AY114" s="4"/>
      <c r="BA114" s="102" t="str">
        <f t="shared" si="264"/>
        <v/>
      </c>
      <c r="BB114" s="103" t="str">
        <f t="shared" si="265"/>
        <v/>
      </c>
      <c r="BC114" s="104" t="str">
        <f t="shared" si="266"/>
        <v/>
      </c>
      <c r="BD114" s="104" t="str">
        <f t="shared" si="267"/>
        <v/>
      </c>
      <c r="BE114" s="105" t="str">
        <f t="shared" si="268"/>
        <v/>
      </c>
      <c r="BF114" s="106" t="str">
        <f t="shared" si="269"/>
        <v/>
      </c>
      <c r="BG114" s="107" t="str">
        <f t="shared" si="270"/>
        <v/>
      </c>
      <c r="BH114" s="108" t="str">
        <f t="shared" si="271"/>
        <v/>
      </c>
      <c r="BI114" s="109" t="str">
        <f t="shared" si="272"/>
        <v/>
      </c>
      <c r="BK114" s="4"/>
      <c r="BM114" s="102" t="str">
        <f t="shared" si="273"/>
        <v/>
      </c>
      <c r="BN114" s="103" t="str">
        <f t="shared" si="274"/>
        <v/>
      </c>
      <c r="BO114" s="104" t="str">
        <f t="shared" si="275"/>
        <v/>
      </c>
      <c r="BP114" s="104" t="str">
        <f t="shared" si="276"/>
        <v/>
      </c>
      <c r="BQ114" s="105" t="str">
        <f t="shared" si="277"/>
        <v/>
      </c>
      <c r="BR114" s="106" t="str">
        <f t="shared" si="278"/>
        <v/>
      </c>
      <c r="BS114" s="107" t="str">
        <f t="shared" si="279"/>
        <v/>
      </c>
      <c r="BT114" s="108" t="str">
        <f t="shared" si="280"/>
        <v/>
      </c>
      <c r="BU114" s="109" t="str">
        <f t="shared" si="281"/>
        <v/>
      </c>
      <c r="BW114" s="4"/>
      <c r="BY114" s="102" t="str">
        <f t="shared" si="282"/>
        <v/>
      </c>
      <c r="BZ114" s="103" t="str">
        <f t="shared" si="283"/>
        <v/>
      </c>
      <c r="CA114" s="104" t="str">
        <f t="shared" si="284"/>
        <v/>
      </c>
      <c r="CB114" s="104" t="str">
        <f t="shared" si="285"/>
        <v/>
      </c>
      <c r="CC114" s="105" t="str">
        <f t="shared" si="286"/>
        <v/>
      </c>
      <c r="CD114" s="106" t="str">
        <f t="shared" si="287"/>
        <v/>
      </c>
      <c r="CE114" s="107" t="str">
        <f t="shared" si="288"/>
        <v/>
      </c>
      <c r="CF114" s="108" t="str">
        <f t="shared" si="289"/>
        <v/>
      </c>
      <c r="CG114" s="109" t="str">
        <f t="shared" si="290"/>
        <v/>
      </c>
      <c r="CI114" s="4"/>
      <c r="CK114" s="102" t="str">
        <f t="shared" si="291"/>
        <v/>
      </c>
      <c r="CL114" s="103" t="str">
        <f t="shared" si="292"/>
        <v/>
      </c>
      <c r="CM114" s="104" t="str">
        <f t="shared" si="293"/>
        <v/>
      </c>
      <c r="CN114" s="104" t="str">
        <f t="shared" si="294"/>
        <v/>
      </c>
      <c r="CO114" s="105" t="str">
        <f t="shared" si="295"/>
        <v/>
      </c>
      <c r="CP114" s="106" t="str">
        <f t="shared" si="296"/>
        <v/>
      </c>
      <c r="CQ114" s="107" t="str">
        <f t="shared" si="297"/>
        <v/>
      </c>
      <c r="CR114" s="108" t="str">
        <f t="shared" si="298"/>
        <v/>
      </c>
      <c r="CS114" s="109" t="str">
        <f t="shared" si="299"/>
        <v/>
      </c>
      <c r="CU114" s="4"/>
      <c r="CW114" s="102" t="str">
        <f t="shared" si="300"/>
        <v/>
      </c>
      <c r="CX114" s="103" t="str">
        <f t="shared" si="301"/>
        <v/>
      </c>
      <c r="CY114" s="104" t="str">
        <f t="shared" si="302"/>
        <v/>
      </c>
      <c r="CZ114" s="104" t="str">
        <f t="shared" si="303"/>
        <v/>
      </c>
      <c r="DA114" s="105" t="str">
        <f t="shared" si="304"/>
        <v/>
      </c>
      <c r="DB114" s="106" t="str">
        <f t="shared" si="305"/>
        <v/>
      </c>
      <c r="DC114" s="107" t="str">
        <f t="shared" si="306"/>
        <v/>
      </c>
      <c r="DD114" s="108" t="str">
        <f t="shared" si="307"/>
        <v/>
      </c>
      <c r="DE114" s="109" t="str">
        <f t="shared" si="308"/>
        <v/>
      </c>
      <c r="DG114" s="4"/>
      <c r="DI114" s="102" t="str">
        <f t="shared" si="309"/>
        <v/>
      </c>
      <c r="DJ114" s="103" t="str">
        <f t="shared" si="310"/>
        <v/>
      </c>
      <c r="DK114" s="104" t="str">
        <f t="shared" si="311"/>
        <v/>
      </c>
      <c r="DL114" s="104" t="str">
        <f t="shared" si="312"/>
        <v/>
      </c>
      <c r="DM114" s="105" t="str">
        <f t="shared" si="313"/>
        <v/>
      </c>
      <c r="DN114" s="106" t="str">
        <f t="shared" si="314"/>
        <v/>
      </c>
      <c r="DO114" s="107" t="str">
        <f t="shared" si="315"/>
        <v/>
      </c>
      <c r="DP114" s="108" t="str">
        <f t="shared" si="316"/>
        <v/>
      </c>
      <c r="DQ114" s="109" t="str">
        <f t="shared" si="317"/>
        <v/>
      </c>
      <c r="DS114" s="4"/>
      <c r="DU114" s="102" t="str">
        <f t="shared" si="318"/>
        <v/>
      </c>
      <c r="DV114" s="103" t="str">
        <f t="shared" si="319"/>
        <v/>
      </c>
      <c r="DW114" s="104" t="str">
        <f t="shared" si="320"/>
        <v/>
      </c>
      <c r="DX114" s="104" t="str">
        <f t="shared" si="321"/>
        <v/>
      </c>
      <c r="DY114" s="105" t="str">
        <f t="shared" si="322"/>
        <v/>
      </c>
      <c r="DZ114" s="106" t="str">
        <f t="shared" si="323"/>
        <v/>
      </c>
      <c r="EA114" s="107" t="str">
        <f t="shared" si="324"/>
        <v/>
      </c>
      <c r="EB114" s="108" t="str">
        <f t="shared" si="325"/>
        <v/>
      </c>
      <c r="EC114" s="109" t="str">
        <f t="shared" si="326"/>
        <v/>
      </c>
      <c r="EE114" s="4"/>
      <c r="EG114" s="102" t="str">
        <f t="shared" si="327"/>
        <v/>
      </c>
      <c r="EH114" s="103" t="str">
        <f t="shared" si="328"/>
        <v/>
      </c>
      <c r="EI114" s="104" t="str">
        <f t="shared" si="329"/>
        <v/>
      </c>
      <c r="EJ114" s="104" t="str">
        <f t="shared" si="330"/>
        <v/>
      </c>
      <c r="EK114" s="105" t="str">
        <f t="shared" si="331"/>
        <v/>
      </c>
      <c r="EL114" s="106" t="str">
        <f t="shared" si="332"/>
        <v/>
      </c>
      <c r="EM114" s="107" t="str">
        <f t="shared" si="333"/>
        <v/>
      </c>
      <c r="EN114" s="108" t="str">
        <f t="shared" si="334"/>
        <v/>
      </c>
      <c r="EO114" s="109" t="str">
        <f t="shared" si="335"/>
        <v/>
      </c>
      <c r="EQ114" s="4"/>
      <c r="ES114" s="102" t="str">
        <f t="shared" si="336"/>
        <v/>
      </c>
      <c r="ET114" s="103" t="str">
        <f t="shared" si="337"/>
        <v/>
      </c>
      <c r="EU114" s="104" t="str">
        <f t="shared" si="338"/>
        <v/>
      </c>
      <c r="EV114" s="104" t="str">
        <f t="shared" si="339"/>
        <v/>
      </c>
      <c r="EW114" s="105" t="str">
        <f t="shared" si="340"/>
        <v/>
      </c>
      <c r="EX114" s="106" t="str">
        <f t="shared" si="341"/>
        <v/>
      </c>
      <c r="EY114" s="107" t="str">
        <f t="shared" si="342"/>
        <v/>
      </c>
      <c r="EZ114" s="108" t="str">
        <f t="shared" si="343"/>
        <v/>
      </c>
      <c r="FA114" s="109" t="str">
        <f t="shared" si="344"/>
        <v/>
      </c>
      <c r="FC114" s="4"/>
      <c r="FE114" s="102" t="str">
        <f t="shared" si="345"/>
        <v/>
      </c>
      <c r="FF114" s="103" t="str">
        <f t="shared" si="346"/>
        <v/>
      </c>
      <c r="FG114" s="104" t="str">
        <f t="shared" si="347"/>
        <v/>
      </c>
      <c r="FH114" s="104" t="str">
        <f t="shared" si="348"/>
        <v/>
      </c>
      <c r="FI114" s="105" t="str">
        <f t="shared" si="349"/>
        <v/>
      </c>
      <c r="FJ114" s="106" t="str">
        <f t="shared" si="350"/>
        <v/>
      </c>
      <c r="FK114" s="107" t="str">
        <f t="shared" si="351"/>
        <v/>
      </c>
      <c r="FL114" s="108" t="str">
        <f t="shared" si="352"/>
        <v/>
      </c>
      <c r="FM114" s="109" t="str">
        <f t="shared" si="353"/>
        <v/>
      </c>
      <c r="FO114" s="4"/>
      <c r="FQ114" s="102" t="str">
        <f>IF(FU114="","",#REF!)</f>
        <v/>
      </c>
      <c r="FR114" s="103" t="str">
        <f t="shared" si="354"/>
        <v/>
      </c>
      <c r="FS114" s="104" t="str">
        <f t="shared" si="355"/>
        <v/>
      </c>
      <c r="FT114" s="104" t="str">
        <f t="shared" si="356"/>
        <v/>
      </c>
      <c r="FU114" s="105" t="str">
        <f t="shared" si="357"/>
        <v/>
      </c>
      <c r="FV114" s="106" t="str">
        <f t="shared" si="358"/>
        <v/>
      </c>
      <c r="FW114" s="107" t="str">
        <f t="shared" si="359"/>
        <v/>
      </c>
      <c r="FX114" s="108" t="str">
        <f t="shared" si="360"/>
        <v/>
      </c>
      <c r="FY114" s="109" t="str">
        <f t="shared" si="361"/>
        <v/>
      </c>
      <c r="GA114" s="4"/>
      <c r="GC114" s="102" t="str">
        <f t="shared" si="362"/>
        <v/>
      </c>
      <c r="GD114" s="103" t="str">
        <f t="shared" si="363"/>
        <v/>
      </c>
      <c r="GE114" s="104" t="str">
        <f t="shared" si="364"/>
        <v/>
      </c>
      <c r="GF114" s="104" t="str">
        <f t="shared" si="365"/>
        <v/>
      </c>
      <c r="GG114" s="105" t="str">
        <f t="shared" si="366"/>
        <v/>
      </c>
      <c r="GH114" s="106" t="str">
        <f t="shared" si="367"/>
        <v/>
      </c>
      <c r="GI114" s="107" t="str">
        <f t="shared" si="368"/>
        <v/>
      </c>
      <c r="GJ114" s="108" t="str">
        <f t="shared" si="369"/>
        <v/>
      </c>
      <c r="GK114" s="109" t="str">
        <f t="shared" si="370"/>
        <v/>
      </c>
      <c r="GM114" s="4"/>
      <c r="GO114" s="102" t="str">
        <f t="shared" si="371"/>
        <v/>
      </c>
      <c r="GP114" s="103" t="str">
        <f t="shared" si="372"/>
        <v/>
      </c>
      <c r="GQ114" s="104" t="str">
        <f t="shared" si="373"/>
        <v/>
      </c>
      <c r="GR114" s="104" t="str">
        <f t="shared" si="374"/>
        <v/>
      </c>
      <c r="GS114" s="105" t="str">
        <f t="shared" si="375"/>
        <v/>
      </c>
      <c r="GT114" s="106" t="str">
        <f t="shared" si="376"/>
        <v/>
      </c>
      <c r="GU114" s="107" t="str">
        <f t="shared" si="377"/>
        <v/>
      </c>
      <c r="GV114" s="108" t="str">
        <f t="shared" si="378"/>
        <v/>
      </c>
      <c r="GW114" s="109" t="str">
        <f t="shared" si="379"/>
        <v/>
      </c>
      <c r="GY114" s="4"/>
      <c r="HA114" s="102" t="str">
        <f t="shared" si="380"/>
        <v/>
      </c>
      <c r="HB114" s="103" t="str">
        <f t="shared" si="381"/>
        <v/>
      </c>
      <c r="HC114" s="104" t="str">
        <f t="shared" si="382"/>
        <v/>
      </c>
      <c r="HD114" s="104" t="str">
        <f t="shared" si="383"/>
        <v/>
      </c>
      <c r="HE114" s="105" t="str">
        <f t="shared" si="384"/>
        <v/>
      </c>
      <c r="HF114" s="106" t="str">
        <f t="shared" si="385"/>
        <v/>
      </c>
      <c r="HG114" s="107" t="str">
        <f t="shared" si="386"/>
        <v/>
      </c>
      <c r="HH114" s="108" t="str">
        <f t="shared" si="387"/>
        <v/>
      </c>
      <c r="HI114" s="109" t="str">
        <f t="shared" si="388"/>
        <v/>
      </c>
      <c r="HK114" s="4"/>
      <c r="HM114" s="102" t="str">
        <f t="shared" si="389"/>
        <v/>
      </c>
      <c r="HN114" s="103" t="str">
        <f t="shared" si="390"/>
        <v/>
      </c>
      <c r="HO114" s="104" t="str">
        <f t="shared" si="391"/>
        <v/>
      </c>
      <c r="HP114" s="104" t="str">
        <f t="shared" si="392"/>
        <v/>
      </c>
      <c r="HQ114" s="105" t="str">
        <f t="shared" si="393"/>
        <v/>
      </c>
      <c r="HR114" s="106" t="str">
        <f t="shared" si="394"/>
        <v/>
      </c>
      <c r="HS114" s="107" t="str">
        <f t="shared" si="395"/>
        <v/>
      </c>
      <c r="HT114" s="108" t="str">
        <f t="shared" si="396"/>
        <v/>
      </c>
      <c r="HU114" s="109" t="str">
        <f t="shared" si="397"/>
        <v/>
      </c>
      <c r="HW114" s="4"/>
      <c r="HY114" s="102" t="str">
        <f t="shared" si="398"/>
        <v/>
      </c>
      <c r="HZ114" s="103" t="str">
        <f t="shared" si="399"/>
        <v/>
      </c>
      <c r="IA114" s="104" t="str">
        <f t="shared" si="400"/>
        <v/>
      </c>
      <c r="IB114" s="104" t="str">
        <f t="shared" si="401"/>
        <v/>
      </c>
      <c r="IC114" s="105" t="str">
        <f t="shared" si="402"/>
        <v/>
      </c>
      <c r="ID114" s="106" t="str">
        <f t="shared" si="403"/>
        <v/>
      </c>
      <c r="IE114" s="107" t="str">
        <f t="shared" si="404"/>
        <v/>
      </c>
      <c r="IF114" s="108" t="str">
        <f t="shared" si="405"/>
        <v/>
      </c>
      <c r="IG114" s="109" t="str">
        <f t="shared" si="406"/>
        <v/>
      </c>
      <c r="II114" s="4"/>
      <c r="IK114" s="102" t="str">
        <f t="shared" si="407"/>
        <v/>
      </c>
      <c r="IL114" s="103" t="str">
        <f t="shared" si="408"/>
        <v/>
      </c>
      <c r="IM114" s="104" t="str">
        <f t="shared" si="409"/>
        <v/>
      </c>
      <c r="IN114" s="104" t="str">
        <f t="shared" si="410"/>
        <v/>
      </c>
      <c r="IO114" s="105" t="str">
        <f t="shared" si="411"/>
        <v/>
      </c>
      <c r="IP114" s="106" t="str">
        <f t="shared" si="412"/>
        <v/>
      </c>
      <c r="IQ114" s="107" t="str">
        <f t="shared" si="413"/>
        <v/>
      </c>
      <c r="IR114" s="108" t="str">
        <f t="shared" si="414"/>
        <v/>
      </c>
      <c r="IS114" s="109" t="str">
        <f t="shared" si="415"/>
        <v/>
      </c>
      <c r="IU114" s="4"/>
      <c r="IW114" s="102" t="str">
        <f t="shared" si="416"/>
        <v/>
      </c>
      <c r="IX114" s="103" t="str">
        <f t="shared" si="417"/>
        <v/>
      </c>
      <c r="IY114" s="104" t="str">
        <f t="shared" si="418"/>
        <v/>
      </c>
      <c r="IZ114" s="104" t="str">
        <f t="shared" si="419"/>
        <v/>
      </c>
      <c r="JA114" s="105" t="str">
        <f t="shared" si="420"/>
        <v/>
      </c>
      <c r="JB114" s="106" t="str">
        <f t="shared" si="421"/>
        <v/>
      </c>
      <c r="JC114" s="107" t="str">
        <f t="shared" si="422"/>
        <v/>
      </c>
      <c r="JD114" s="108" t="str">
        <f t="shared" si="423"/>
        <v/>
      </c>
      <c r="JE114" s="109" t="str">
        <f t="shared" si="424"/>
        <v/>
      </c>
      <c r="JG114" s="4"/>
      <c r="JI114" s="102" t="str">
        <f t="shared" si="425"/>
        <v/>
      </c>
      <c r="JJ114" s="103" t="str">
        <f t="shared" si="426"/>
        <v/>
      </c>
      <c r="JK114" s="104" t="str">
        <f t="shared" si="427"/>
        <v/>
      </c>
      <c r="JL114" s="104" t="str">
        <f t="shared" si="428"/>
        <v/>
      </c>
      <c r="JM114" s="105" t="str">
        <f t="shared" si="429"/>
        <v/>
      </c>
      <c r="JN114" s="106" t="str">
        <f t="shared" si="430"/>
        <v/>
      </c>
      <c r="JO114" s="107" t="str">
        <f t="shared" si="431"/>
        <v/>
      </c>
      <c r="JP114" s="108" t="str">
        <f t="shared" si="432"/>
        <v/>
      </c>
      <c r="JQ114" s="109" t="str">
        <f t="shared" si="433"/>
        <v/>
      </c>
      <c r="JS114" s="4"/>
      <c r="JU114" s="102" t="str">
        <f t="shared" si="434"/>
        <v/>
      </c>
      <c r="JV114" s="103" t="str">
        <f t="shared" si="435"/>
        <v/>
      </c>
      <c r="JW114" s="104" t="str">
        <f t="shared" si="436"/>
        <v/>
      </c>
      <c r="JX114" s="104" t="str">
        <f t="shared" si="437"/>
        <v/>
      </c>
      <c r="JY114" s="105" t="str">
        <f t="shared" si="438"/>
        <v/>
      </c>
      <c r="JZ114" s="106" t="str">
        <f t="shared" si="439"/>
        <v/>
      </c>
      <c r="KA114" s="107" t="str">
        <f t="shared" si="440"/>
        <v/>
      </c>
      <c r="KB114" s="108" t="str">
        <f t="shared" si="441"/>
        <v/>
      </c>
      <c r="KC114" s="109" t="str">
        <f t="shared" si="442"/>
        <v/>
      </c>
      <c r="KE114" s="4"/>
    </row>
    <row r="115" spans="1:291" ht="13.5" customHeight="1">
      <c r="A115" s="20"/>
      <c r="E115" s="102" t="str">
        <f t="shared" si="228"/>
        <v/>
      </c>
      <c r="F115" s="103" t="str">
        <f t="shared" si="229"/>
        <v/>
      </c>
      <c r="G115" s="104" t="str">
        <f t="shared" si="230"/>
        <v/>
      </c>
      <c r="H115" s="104" t="str">
        <f t="shared" si="231"/>
        <v/>
      </c>
      <c r="I115" s="105" t="str">
        <f t="shared" si="232"/>
        <v/>
      </c>
      <c r="J115" s="106" t="str">
        <f t="shared" si="233"/>
        <v/>
      </c>
      <c r="K115" s="107" t="str">
        <f t="shared" si="234"/>
        <v/>
      </c>
      <c r="L115" s="108" t="str">
        <f t="shared" si="235"/>
        <v/>
      </c>
      <c r="M115" s="109" t="str">
        <f t="shared" si="236"/>
        <v/>
      </c>
      <c r="O115" s="4"/>
      <c r="Q115" s="102" t="str">
        <f t="shared" si="237"/>
        <v/>
      </c>
      <c r="R115" s="103" t="str">
        <f t="shared" si="238"/>
        <v/>
      </c>
      <c r="S115" s="104" t="str">
        <f t="shared" si="239"/>
        <v/>
      </c>
      <c r="T115" s="104" t="str">
        <f t="shared" si="240"/>
        <v/>
      </c>
      <c r="U115" s="105" t="str">
        <f t="shared" si="241"/>
        <v/>
      </c>
      <c r="V115" s="106" t="str">
        <f t="shared" si="242"/>
        <v/>
      </c>
      <c r="W115" s="107" t="str">
        <f t="shared" si="243"/>
        <v/>
      </c>
      <c r="X115" s="108" t="str">
        <f t="shared" si="244"/>
        <v/>
      </c>
      <c r="Y115" s="109" t="str">
        <f t="shared" si="245"/>
        <v/>
      </c>
      <c r="AA115" s="4"/>
      <c r="AC115" s="102" t="str">
        <f t="shared" si="246"/>
        <v/>
      </c>
      <c r="AD115" s="103" t="str">
        <f t="shared" si="247"/>
        <v/>
      </c>
      <c r="AE115" s="104" t="str">
        <f t="shared" si="248"/>
        <v/>
      </c>
      <c r="AF115" s="104" t="str">
        <f t="shared" si="249"/>
        <v/>
      </c>
      <c r="AG115" s="105" t="str">
        <f t="shared" si="250"/>
        <v/>
      </c>
      <c r="AH115" s="106" t="str">
        <f t="shared" si="251"/>
        <v/>
      </c>
      <c r="AI115" s="107" t="str">
        <f t="shared" si="252"/>
        <v/>
      </c>
      <c r="AJ115" s="108" t="str">
        <f t="shared" si="253"/>
        <v/>
      </c>
      <c r="AK115" s="109" t="str">
        <f t="shared" si="254"/>
        <v/>
      </c>
      <c r="AM115" s="4"/>
      <c r="AO115" s="102" t="str">
        <f t="shared" si="255"/>
        <v/>
      </c>
      <c r="AP115" s="103" t="str">
        <f t="shared" si="256"/>
        <v/>
      </c>
      <c r="AQ115" s="104" t="str">
        <f t="shared" si="257"/>
        <v/>
      </c>
      <c r="AR115" s="104" t="str">
        <f t="shared" si="258"/>
        <v/>
      </c>
      <c r="AS115" s="105" t="str">
        <f t="shared" si="259"/>
        <v/>
      </c>
      <c r="AT115" s="106" t="str">
        <f t="shared" si="260"/>
        <v/>
      </c>
      <c r="AU115" s="107" t="str">
        <f t="shared" si="261"/>
        <v/>
      </c>
      <c r="AV115" s="108" t="str">
        <f t="shared" si="262"/>
        <v/>
      </c>
      <c r="AW115" s="109" t="str">
        <f t="shared" si="263"/>
        <v/>
      </c>
      <c r="AY115" s="4"/>
      <c r="BA115" s="102" t="str">
        <f t="shared" si="264"/>
        <v/>
      </c>
      <c r="BB115" s="103" t="str">
        <f t="shared" si="265"/>
        <v/>
      </c>
      <c r="BC115" s="104" t="str">
        <f t="shared" si="266"/>
        <v/>
      </c>
      <c r="BD115" s="104" t="str">
        <f t="shared" si="267"/>
        <v/>
      </c>
      <c r="BE115" s="105" t="str">
        <f t="shared" si="268"/>
        <v/>
      </c>
      <c r="BF115" s="106" t="str">
        <f t="shared" si="269"/>
        <v/>
      </c>
      <c r="BG115" s="107" t="str">
        <f t="shared" si="270"/>
        <v/>
      </c>
      <c r="BH115" s="108" t="str">
        <f t="shared" si="271"/>
        <v/>
      </c>
      <c r="BI115" s="109" t="str">
        <f t="shared" si="272"/>
        <v/>
      </c>
      <c r="BK115" s="4"/>
      <c r="BM115" s="102" t="str">
        <f t="shared" si="273"/>
        <v/>
      </c>
      <c r="BN115" s="103" t="str">
        <f t="shared" si="274"/>
        <v/>
      </c>
      <c r="BO115" s="104" t="str">
        <f t="shared" si="275"/>
        <v/>
      </c>
      <c r="BP115" s="104" t="str">
        <f t="shared" si="276"/>
        <v/>
      </c>
      <c r="BQ115" s="105" t="str">
        <f t="shared" si="277"/>
        <v/>
      </c>
      <c r="BR115" s="106" t="str">
        <f t="shared" si="278"/>
        <v/>
      </c>
      <c r="BS115" s="107" t="str">
        <f t="shared" si="279"/>
        <v/>
      </c>
      <c r="BT115" s="108" t="str">
        <f t="shared" si="280"/>
        <v/>
      </c>
      <c r="BU115" s="109" t="str">
        <f t="shared" si="281"/>
        <v/>
      </c>
      <c r="BW115" s="4"/>
      <c r="BY115" s="102" t="str">
        <f t="shared" si="282"/>
        <v/>
      </c>
      <c r="BZ115" s="103" t="str">
        <f t="shared" si="283"/>
        <v/>
      </c>
      <c r="CA115" s="104" t="str">
        <f t="shared" si="284"/>
        <v/>
      </c>
      <c r="CB115" s="104" t="str">
        <f t="shared" si="285"/>
        <v/>
      </c>
      <c r="CC115" s="105" t="str">
        <f t="shared" si="286"/>
        <v/>
      </c>
      <c r="CD115" s="106" t="str">
        <f t="shared" si="287"/>
        <v/>
      </c>
      <c r="CE115" s="107" t="str">
        <f t="shared" si="288"/>
        <v/>
      </c>
      <c r="CF115" s="108" t="str">
        <f t="shared" si="289"/>
        <v/>
      </c>
      <c r="CG115" s="109" t="str">
        <f t="shared" si="290"/>
        <v/>
      </c>
      <c r="CI115" s="4"/>
      <c r="CK115" s="102" t="str">
        <f t="shared" si="291"/>
        <v/>
      </c>
      <c r="CL115" s="103" t="str">
        <f t="shared" si="292"/>
        <v/>
      </c>
      <c r="CM115" s="104" t="str">
        <f t="shared" si="293"/>
        <v/>
      </c>
      <c r="CN115" s="104" t="str">
        <f t="shared" si="294"/>
        <v/>
      </c>
      <c r="CO115" s="105" t="str">
        <f t="shared" si="295"/>
        <v/>
      </c>
      <c r="CP115" s="106" t="str">
        <f t="shared" si="296"/>
        <v/>
      </c>
      <c r="CQ115" s="107" t="str">
        <f t="shared" si="297"/>
        <v/>
      </c>
      <c r="CR115" s="108" t="str">
        <f t="shared" si="298"/>
        <v/>
      </c>
      <c r="CS115" s="109" t="str">
        <f t="shared" si="299"/>
        <v/>
      </c>
      <c r="CU115" s="4"/>
      <c r="CW115" s="102" t="str">
        <f t="shared" si="300"/>
        <v/>
      </c>
      <c r="CX115" s="103" t="str">
        <f t="shared" si="301"/>
        <v/>
      </c>
      <c r="CY115" s="104" t="str">
        <f t="shared" si="302"/>
        <v/>
      </c>
      <c r="CZ115" s="104" t="str">
        <f t="shared" si="303"/>
        <v/>
      </c>
      <c r="DA115" s="105" t="str">
        <f t="shared" si="304"/>
        <v/>
      </c>
      <c r="DB115" s="106" t="str">
        <f t="shared" si="305"/>
        <v/>
      </c>
      <c r="DC115" s="107" t="str">
        <f t="shared" si="306"/>
        <v/>
      </c>
      <c r="DD115" s="108" t="str">
        <f t="shared" si="307"/>
        <v/>
      </c>
      <c r="DE115" s="109" t="str">
        <f t="shared" si="308"/>
        <v/>
      </c>
      <c r="DG115" s="4"/>
      <c r="DI115" s="102" t="str">
        <f t="shared" si="309"/>
        <v/>
      </c>
      <c r="DJ115" s="103" t="str">
        <f t="shared" si="310"/>
        <v/>
      </c>
      <c r="DK115" s="104" t="str">
        <f t="shared" si="311"/>
        <v/>
      </c>
      <c r="DL115" s="104" t="str">
        <f t="shared" si="312"/>
        <v/>
      </c>
      <c r="DM115" s="105" t="str">
        <f t="shared" si="313"/>
        <v/>
      </c>
      <c r="DN115" s="106" t="str">
        <f t="shared" si="314"/>
        <v/>
      </c>
      <c r="DO115" s="107" t="str">
        <f t="shared" si="315"/>
        <v/>
      </c>
      <c r="DP115" s="108" t="str">
        <f t="shared" si="316"/>
        <v/>
      </c>
      <c r="DQ115" s="109" t="str">
        <f t="shared" si="317"/>
        <v/>
      </c>
      <c r="DS115" s="4"/>
      <c r="DU115" s="102" t="str">
        <f t="shared" si="318"/>
        <v/>
      </c>
      <c r="DV115" s="103" t="str">
        <f t="shared" si="319"/>
        <v/>
      </c>
      <c r="DW115" s="104" t="str">
        <f t="shared" si="320"/>
        <v/>
      </c>
      <c r="DX115" s="104" t="str">
        <f t="shared" si="321"/>
        <v/>
      </c>
      <c r="DY115" s="105" t="str">
        <f t="shared" si="322"/>
        <v/>
      </c>
      <c r="DZ115" s="106" t="str">
        <f t="shared" si="323"/>
        <v/>
      </c>
      <c r="EA115" s="107" t="str">
        <f t="shared" si="324"/>
        <v/>
      </c>
      <c r="EB115" s="108" t="str">
        <f t="shared" si="325"/>
        <v/>
      </c>
      <c r="EC115" s="109" t="str">
        <f t="shared" si="326"/>
        <v/>
      </c>
      <c r="EE115" s="4"/>
      <c r="EG115" s="102" t="str">
        <f t="shared" si="327"/>
        <v/>
      </c>
      <c r="EH115" s="103" t="str">
        <f t="shared" si="328"/>
        <v/>
      </c>
      <c r="EI115" s="104" t="str">
        <f t="shared" si="329"/>
        <v/>
      </c>
      <c r="EJ115" s="104" t="str">
        <f t="shared" si="330"/>
        <v/>
      </c>
      <c r="EK115" s="105" t="str">
        <f t="shared" si="331"/>
        <v/>
      </c>
      <c r="EL115" s="106" t="str">
        <f t="shared" si="332"/>
        <v/>
      </c>
      <c r="EM115" s="107" t="str">
        <f t="shared" si="333"/>
        <v/>
      </c>
      <c r="EN115" s="108" t="str">
        <f t="shared" si="334"/>
        <v/>
      </c>
      <c r="EO115" s="109" t="str">
        <f t="shared" si="335"/>
        <v/>
      </c>
      <c r="EQ115" s="4"/>
      <c r="ES115" s="102" t="str">
        <f t="shared" si="336"/>
        <v/>
      </c>
      <c r="ET115" s="103" t="str">
        <f t="shared" si="337"/>
        <v/>
      </c>
      <c r="EU115" s="104" t="str">
        <f t="shared" si="338"/>
        <v/>
      </c>
      <c r="EV115" s="104" t="str">
        <f t="shared" si="339"/>
        <v/>
      </c>
      <c r="EW115" s="105" t="str">
        <f t="shared" si="340"/>
        <v/>
      </c>
      <c r="EX115" s="106" t="str">
        <f t="shared" si="341"/>
        <v/>
      </c>
      <c r="EY115" s="107" t="str">
        <f t="shared" si="342"/>
        <v/>
      </c>
      <c r="EZ115" s="108" t="str">
        <f t="shared" si="343"/>
        <v/>
      </c>
      <c r="FA115" s="109" t="str">
        <f t="shared" si="344"/>
        <v/>
      </c>
      <c r="FC115" s="4"/>
      <c r="FE115" s="102" t="str">
        <f t="shared" si="345"/>
        <v/>
      </c>
      <c r="FF115" s="103" t="str">
        <f t="shared" si="346"/>
        <v/>
      </c>
      <c r="FG115" s="104" t="str">
        <f t="shared" si="347"/>
        <v/>
      </c>
      <c r="FH115" s="104" t="str">
        <f t="shared" si="348"/>
        <v/>
      </c>
      <c r="FI115" s="105" t="str">
        <f t="shared" si="349"/>
        <v/>
      </c>
      <c r="FJ115" s="106" t="str">
        <f t="shared" si="350"/>
        <v/>
      </c>
      <c r="FK115" s="107" t="str">
        <f t="shared" si="351"/>
        <v/>
      </c>
      <c r="FL115" s="108" t="str">
        <f t="shared" si="352"/>
        <v/>
      </c>
      <c r="FM115" s="109" t="str">
        <f t="shared" si="353"/>
        <v/>
      </c>
      <c r="FO115" s="4"/>
      <c r="FQ115" s="102" t="str">
        <f>IF(FU115="","",#REF!)</f>
        <v/>
      </c>
      <c r="FR115" s="103" t="str">
        <f t="shared" si="354"/>
        <v/>
      </c>
      <c r="FS115" s="104" t="str">
        <f t="shared" si="355"/>
        <v/>
      </c>
      <c r="FT115" s="104" t="str">
        <f t="shared" si="356"/>
        <v/>
      </c>
      <c r="FU115" s="105" t="str">
        <f t="shared" si="357"/>
        <v/>
      </c>
      <c r="FV115" s="106" t="str">
        <f t="shared" si="358"/>
        <v/>
      </c>
      <c r="FW115" s="107" t="str">
        <f t="shared" si="359"/>
        <v/>
      </c>
      <c r="FX115" s="108" t="str">
        <f t="shared" si="360"/>
        <v/>
      </c>
      <c r="FY115" s="109" t="str">
        <f t="shared" si="361"/>
        <v/>
      </c>
      <c r="GA115" s="4"/>
      <c r="GC115" s="102" t="str">
        <f t="shared" si="362"/>
        <v/>
      </c>
      <c r="GD115" s="103" t="str">
        <f t="shared" si="363"/>
        <v/>
      </c>
      <c r="GE115" s="104" t="str">
        <f t="shared" si="364"/>
        <v/>
      </c>
      <c r="GF115" s="104" t="str">
        <f t="shared" si="365"/>
        <v/>
      </c>
      <c r="GG115" s="105" t="str">
        <f t="shared" si="366"/>
        <v/>
      </c>
      <c r="GH115" s="106" t="str">
        <f t="shared" si="367"/>
        <v/>
      </c>
      <c r="GI115" s="107" t="str">
        <f t="shared" si="368"/>
        <v/>
      </c>
      <c r="GJ115" s="108" t="str">
        <f t="shared" si="369"/>
        <v/>
      </c>
      <c r="GK115" s="109" t="str">
        <f t="shared" si="370"/>
        <v/>
      </c>
      <c r="GM115" s="4"/>
      <c r="GO115" s="102" t="str">
        <f t="shared" si="371"/>
        <v/>
      </c>
      <c r="GP115" s="103" t="str">
        <f t="shared" si="372"/>
        <v/>
      </c>
      <c r="GQ115" s="104" t="str">
        <f t="shared" si="373"/>
        <v/>
      </c>
      <c r="GR115" s="104" t="str">
        <f t="shared" si="374"/>
        <v/>
      </c>
      <c r="GS115" s="105" t="str">
        <f t="shared" si="375"/>
        <v/>
      </c>
      <c r="GT115" s="106" t="str">
        <f t="shared" si="376"/>
        <v/>
      </c>
      <c r="GU115" s="107" t="str">
        <f t="shared" si="377"/>
        <v/>
      </c>
      <c r="GV115" s="108" t="str">
        <f t="shared" si="378"/>
        <v/>
      </c>
      <c r="GW115" s="109" t="str">
        <f t="shared" si="379"/>
        <v/>
      </c>
      <c r="GY115" s="4"/>
      <c r="HA115" s="102" t="str">
        <f t="shared" si="380"/>
        <v/>
      </c>
      <c r="HB115" s="103" t="str">
        <f t="shared" si="381"/>
        <v/>
      </c>
      <c r="HC115" s="104" t="str">
        <f t="shared" si="382"/>
        <v/>
      </c>
      <c r="HD115" s="104" t="str">
        <f t="shared" si="383"/>
        <v/>
      </c>
      <c r="HE115" s="105" t="str">
        <f t="shared" si="384"/>
        <v/>
      </c>
      <c r="HF115" s="106" t="str">
        <f t="shared" si="385"/>
        <v/>
      </c>
      <c r="HG115" s="107" t="str">
        <f t="shared" si="386"/>
        <v/>
      </c>
      <c r="HH115" s="108" t="str">
        <f t="shared" si="387"/>
        <v/>
      </c>
      <c r="HI115" s="109" t="str">
        <f t="shared" si="388"/>
        <v/>
      </c>
      <c r="HK115" s="4"/>
      <c r="HM115" s="102" t="str">
        <f t="shared" si="389"/>
        <v/>
      </c>
      <c r="HN115" s="103" t="str">
        <f t="shared" si="390"/>
        <v/>
      </c>
      <c r="HO115" s="104" t="str">
        <f t="shared" si="391"/>
        <v/>
      </c>
      <c r="HP115" s="104" t="str">
        <f t="shared" si="392"/>
        <v/>
      </c>
      <c r="HQ115" s="105" t="str">
        <f t="shared" si="393"/>
        <v/>
      </c>
      <c r="HR115" s="106" t="str">
        <f t="shared" si="394"/>
        <v/>
      </c>
      <c r="HS115" s="107" t="str">
        <f t="shared" si="395"/>
        <v/>
      </c>
      <c r="HT115" s="108" t="str">
        <f t="shared" si="396"/>
        <v/>
      </c>
      <c r="HU115" s="109" t="str">
        <f t="shared" si="397"/>
        <v/>
      </c>
      <c r="HW115" s="4"/>
      <c r="HY115" s="102" t="str">
        <f t="shared" si="398"/>
        <v/>
      </c>
      <c r="HZ115" s="103" t="str">
        <f t="shared" si="399"/>
        <v/>
      </c>
      <c r="IA115" s="104" t="str">
        <f t="shared" si="400"/>
        <v/>
      </c>
      <c r="IB115" s="104" t="str">
        <f t="shared" si="401"/>
        <v/>
      </c>
      <c r="IC115" s="105" t="str">
        <f t="shared" si="402"/>
        <v/>
      </c>
      <c r="ID115" s="106" t="str">
        <f t="shared" si="403"/>
        <v/>
      </c>
      <c r="IE115" s="107" t="str">
        <f t="shared" si="404"/>
        <v/>
      </c>
      <c r="IF115" s="108" t="str">
        <f t="shared" si="405"/>
        <v/>
      </c>
      <c r="IG115" s="109" t="str">
        <f t="shared" si="406"/>
        <v/>
      </c>
      <c r="II115" s="4"/>
      <c r="IK115" s="102" t="str">
        <f t="shared" si="407"/>
        <v/>
      </c>
      <c r="IL115" s="103" t="str">
        <f t="shared" si="408"/>
        <v/>
      </c>
      <c r="IM115" s="104" t="str">
        <f t="shared" si="409"/>
        <v/>
      </c>
      <c r="IN115" s="104" t="str">
        <f t="shared" si="410"/>
        <v/>
      </c>
      <c r="IO115" s="105" t="str">
        <f t="shared" si="411"/>
        <v/>
      </c>
      <c r="IP115" s="106" t="str">
        <f t="shared" si="412"/>
        <v/>
      </c>
      <c r="IQ115" s="107" t="str">
        <f t="shared" si="413"/>
        <v/>
      </c>
      <c r="IR115" s="108" t="str">
        <f t="shared" si="414"/>
        <v/>
      </c>
      <c r="IS115" s="109" t="str">
        <f t="shared" si="415"/>
        <v/>
      </c>
      <c r="IU115" s="4"/>
      <c r="IW115" s="102" t="str">
        <f t="shared" si="416"/>
        <v/>
      </c>
      <c r="IX115" s="103" t="str">
        <f t="shared" si="417"/>
        <v/>
      </c>
      <c r="IY115" s="104" t="str">
        <f t="shared" si="418"/>
        <v/>
      </c>
      <c r="IZ115" s="104" t="str">
        <f t="shared" si="419"/>
        <v/>
      </c>
      <c r="JA115" s="105" t="str">
        <f t="shared" si="420"/>
        <v/>
      </c>
      <c r="JB115" s="106" t="str">
        <f t="shared" si="421"/>
        <v/>
      </c>
      <c r="JC115" s="107" t="str">
        <f t="shared" si="422"/>
        <v/>
      </c>
      <c r="JD115" s="108" t="str">
        <f t="shared" si="423"/>
        <v/>
      </c>
      <c r="JE115" s="109" t="str">
        <f t="shared" si="424"/>
        <v/>
      </c>
      <c r="JG115" s="4"/>
      <c r="JI115" s="102" t="str">
        <f t="shared" si="425"/>
        <v/>
      </c>
      <c r="JJ115" s="103" t="str">
        <f t="shared" si="426"/>
        <v/>
      </c>
      <c r="JK115" s="104" t="str">
        <f t="shared" si="427"/>
        <v/>
      </c>
      <c r="JL115" s="104" t="str">
        <f t="shared" si="428"/>
        <v/>
      </c>
      <c r="JM115" s="105" t="str">
        <f t="shared" si="429"/>
        <v/>
      </c>
      <c r="JN115" s="106" t="str">
        <f t="shared" si="430"/>
        <v/>
      </c>
      <c r="JO115" s="107" t="str">
        <f t="shared" si="431"/>
        <v/>
      </c>
      <c r="JP115" s="108" t="str">
        <f t="shared" si="432"/>
        <v/>
      </c>
      <c r="JQ115" s="109" t="str">
        <f t="shared" si="433"/>
        <v/>
      </c>
      <c r="JS115" s="4"/>
      <c r="JU115" s="102" t="str">
        <f t="shared" si="434"/>
        <v/>
      </c>
      <c r="JV115" s="103" t="str">
        <f t="shared" si="435"/>
        <v/>
      </c>
      <c r="JW115" s="104" t="str">
        <f t="shared" si="436"/>
        <v/>
      </c>
      <c r="JX115" s="104" t="str">
        <f t="shared" si="437"/>
        <v/>
      </c>
      <c r="JY115" s="105" t="str">
        <f t="shared" si="438"/>
        <v/>
      </c>
      <c r="JZ115" s="106" t="str">
        <f t="shared" si="439"/>
        <v/>
      </c>
      <c r="KA115" s="107" t="str">
        <f t="shared" si="440"/>
        <v/>
      </c>
      <c r="KB115" s="108" t="str">
        <f t="shared" si="441"/>
        <v/>
      </c>
      <c r="KC115" s="109" t="str">
        <f t="shared" si="442"/>
        <v/>
      </c>
      <c r="KE115" s="4"/>
    </row>
    <row r="116" spans="1:291" ht="13.5" customHeight="1">
      <c r="A116" s="20"/>
      <c r="E116" s="102" t="str">
        <f t="shared" si="228"/>
        <v/>
      </c>
      <c r="F116" s="103" t="str">
        <f t="shared" si="229"/>
        <v/>
      </c>
      <c r="G116" s="104" t="str">
        <f t="shared" si="230"/>
        <v/>
      </c>
      <c r="H116" s="104" t="str">
        <f t="shared" si="231"/>
        <v/>
      </c>
      <c r="I116" s="105" t="str">
        <f t="shared" si="232"/>
        <v/>
      </c>
      <c r="J116" s="106" t="str">
        <f t="shared" si="233"/>
        <v/>
      </c>
      <c r="K116" s="107" t="str">
        <f t="shared" si="234"/>
        <v/>
      </c>
      <c r="L116" s="108" t="str">
        <f t="shared" si="235"/>
        <v/>
      </c>
      <c r="M116" s="109" t="str">
        <f t="shared" si="236"/>
        <v/>
      </c>
      <c r="O116" s="4"/>
      <c r="Q116" s="102" t="str">
        <f t="shared" si="237"/>
        <v/>
      </c>
      <c r="R116" s="103" t="str">
        <f t="shared" si="238"/>
        <v/>
      </c>
      <c r="S116" s="104" t="str">
        <f t="shared" si="239"/>
        <v/>
      </c>
      <c r="T116" s="104" t="str">
        <f t="shared" si="240"/>
        <v/>
      </c>
      <c r="U116" s="105" t="str">
        <f t="shared" si="241"/>
        <v/>
      </c>
      <c r="V116" s="106" t="str">
        <f t="shared" si="242"/>
        <v/>
      </c>
      <c r="W116" s="107" t="str">
        <f t="shared" si="243"/>
        <v/>
      </c>
      <c r="X116" s="108" t="str">
        <f t="shared" si="244"/>
        <v/>
      </c>
      <c r="Y116" s="109" t="str">
        <f t="shared" si="245"/>
        <v/>
      </c>
      <c r="AA116" s="4"/>
      <c r="AC116" s="102" t="str">
        <f t="shared" si="246"/>
        <v/>
      </c>
      <c r="AD116" s="103" t="str">
        <f t="shared" si="247"/>
        <v/>
      </c>
      <c r="AE116" s="104" t="str">
        <f t="shared" si="248"/>
        <v/>
      </c>
      <c r="AF116" s="104" t="str">
        <f t="shared" si="249"/>
        <v/>
      </c>
      <c r="AG116" s="105" t="str">
        <f t="shared" si="250"/>
        <v/>
      </c>
      <c r="AH116" s="106" t="str">
        <f t="shared" si="251"/>
        <v/>
      </c>
      <c r="AI116" s="107" t="str">
        <f t="shared" si="252"/>
        <v/>
      </c>
      <c r="AJ116" s="108" t="str">
        <f t="shared" si="253"/>
        <v/>
      </c>
      <c r="AK116" s="109" t="str">
        <f t="shared" si="254"/>
        <v/>
      </c>
      <c r="AM116" s="4"/>
      <c r="AO116" s="102" t="str">
        <f t="shared" si="255"/>
        <v/>
      </c>
      <c r="AP116" s="103" t="str">
        <f t="shared" si="256"/>
        <v/>
      </c>
      <c r="AQ116" s="104" t="str">
        <f t="shared" si="257"/>
        <v/>
      </c>
      <c r="AR116" s="104" t="str">
        <f t="shared" si="258"/>
        <v/>
      </c>
      <c r="AS116" s="105" t="str">
        <f t="shared" si="259"/>
        <v/>
      </c>
      <c r="AT116" s="106" t="str">
        <f t="shared" si="260"/>
        <v/>
      </c>
      <c r="AU116" s="107" t="str">
        <f t="shared" si="261"/>
        <v/>
      </c>
      <c r="AV116" s="108" t="str">
        <f t="shared" si="262"/>
        <v/>
      </c>
      <c r="AW116" s="109" t="str">
        <f t="shared" si="263"/>
        <v/>
      </c>
      <c r="AY116" s="4"/>
      <c r="BA116" s="102" t="str">
        <f t="shared" si="264"/>
        <v/>
      </c>
      <c r="BB116" s="103" t="str">
        <f t="shared" si="265"/>
        <v/>
      </c>
      <c r="BC116" s="104" t="str">
        <f t="shared" si="266"/>
        <v/>
      </c>
      <c r="BD116" s="104" t="str">
        <f t="shared" si="267"/>
        <v/>
      </c>
      <c r="BE116" s="105" t="str">
        <f t="shared" si="268"/>
        <v/>
      </c>
      <c r="BF116" s="106" t="str">
        <f t="shared" si="269"/>
        <v/>
      </c>
      <c r="BG116" s="107" t="str">
        <f t="shared" si="270"/>
        <v/>
      </c>
      <c r="BH116" s="108" t="str">
        <f t="shared" si="271"/>
        <v/>
      </c>
      <c r="BI116" s="109" t="str">
        <f t="shared" si="272"/>
        <v/>
      </c>
      <c r="BK116" s="4"/>
      <c r="BM116" s="102" t="str">
        <f t="shared" si="273"/>
        <v/>
      </c>
      <c r="BN116" s="103" t="str">
        <f t="shared" si="274"/>
        <v/>
      </c>
      <c r="BO116" s="104" t="str">
        <f t="shared" si="275"/>
        <v/>
      </c>
      <c r="BP116" s="104" t="str">
        <f t="shared" si="276"/>
        <v/>
      </c>
      <c r="BQ116" s="105" t="str">
        <f t="shared" si="277"/>
        <v/>
      </c>
      <c r="BR116" s="106" t="str">
        <f t="shared" si="278"/>
        <v/>
      </c>
      <c r="BS116" s="107" t="str">
        <f t="shared" si="279"/>
        <v/>
      </c>
      <c r="BT116" s="108" t="str">
        <f t="shared" si="280"/>
        <v/>
      </c>
      <c r="BU116" s="109" t="str">
        <f t="shared" si="281"/>
        <v/>
      </c>
      <c r="BW116" s="4"/>
      <c r="BY116" s="102" t="str">
        <f t="shared" si="282"/>
        <v/>
      </c>
      <c r="BZ116" s="103" t="str">
        <f t="shared" si="283"/>
        <v/>
      </c>
      <c r="CA116" s="104" t="str">
        <f t="shared" si="284"/>
        <v/>
      </c>
      <c r="CB116" s="104" t="str">
        <f t="shared" si="285"/>
        <v/>
      </c>
      <c r="CC116" s="105" t="str">
        <f t="shared" si="286"/>
        <v/>
      </c>
      <c r="CD116" s="106" t="str">
        <f t="shared" si="287"/>
        <v/>
      </c>
      <c r="CE116" s="107" t="str">
        <f t="shared" si="288"/>
        <v/>
      </c>
      <c r="CF116" s="108" t="str">
        <f t="shared" si="289"/>
        <v/>
      </c>
      <c r="CG116" s="109" t="str">
        <f t="shared" si="290"/>
        <v/>
      </c>
      <c r="CI116" s="4"/>
      <c r="CK116" s="102" t="str">
        <f t="shared" si="291"/>
        <v/>
      </c>
      <c r="CL116" s="103" t="str">
        <f t="shared" si="292"/>
        <v/>
      </c>
      <c r="CM116" s="104" t="str">
        <f t="shared" si="293"/>
        <v/>
      </c>
      <c r="CN116" s="104" t="str">
        <f t="shared" si="294"/>
        <v/>
      </c>
      <c r="CO116" s="105" t="str">
        <f t="shared" si="295"/>
        <v/>
      </c>
      <c r="CP116" s="106" t="str">
        <f t="shared" si="296"/>
        <v/>
      </c>
      <c r="CQ116" s="107" t="str">
        <f t="shared" si="297"/>
        <v/>
      </c>
      <c r="CR116" s="108" t="str">
        <f t="shared" si="298"/>
        <v/>
      </c>
      <c r="CS116" s="109" t="str">
        <f t="shared" si="299"/>
        <v/>
      </c>
      <c r="CU116" s="4"/>
      <c r="CW116" s="102" t="str">
        <f t="shared" si="300"/>
        <v/>
      </c>
      <c r="CX116" s="103" t="str">
        <f t="shared" si="301"/>
        <v/>
      </c>
      <c r="CY116" s="104" t="str">
        <f t="shared" si="302"/>
        <v/>
      </c>
      <c r="CZ116" s="104" t="str">
        <f t="shared" si="303"/>
        <v/>
      </c>
      <c r="DA116" s="105" t="str">
        <f t="shared" si="304"/>
        <v/>
      </c>
      <c r="DB116" s="106" t="str">
        <f t="shared" si="305"/>
        <v/>
      </c>
      <c r="DC116" s="107" t="str">
        <f t="shared" si="306"/>
        <v/>
      </c>
      <c r="DD116" s="108" t="str">
        <f t="shared" si="307"/>
        <v/>
      </c>
      <c r="DE116" s="109" t="str">
        <f t="shared" si="308"/>
        <v/>
      </c>
      <c r="DG116" s="4"/>
      <c r="DI116" s="102" t="str">
        <f t="shared" si="309"/>
        <v/>
      </c>
      <c r="DJ116" s="103" t="str">
        <f t="shared" si="310"/>
        <v/>
      </c>
      <c r="DK116" s="104" t="str">
        <f t="shared" si="311"/>
        <v/>
      </c>
      <c r="DL116" s="104" t="str">
        <f t="shared" si="312"/>
        <v/>
      </c>
      <c r="DM116" s="105" t="str">
        <f t="shared" si="313"/>
        <v/>
      </c>
      <c r="DN116" s="106" t="str">
        <f t="shared" si="314"/>
        <v/>
      </c>
      <c r="DO116" s="107" t="str">
        <f t="shared" si="315"/>
        <v/>
      </c>
      <c r="DP116" s="108" t="str">
        <f t="shared" si="316"/>
        <v/>
      </c>
      <c r="DQ116" s="109" t="str">
        <f t="shared" si="317"/>
        <v/>
      </c>
      <c r="DS116" s="4"/>
      <c r="DU116" s="102" t="str">
        <f t="shared" si="318"/>
        <v/>
      </c>
      <c r="DV116" s="103" t="str">
        <f t="shared" si="319"/>
        <v/>
      </c>
      <c r="DW116" s="104" t="str">
        <f t="shared" si="320"/>
        <v/>
      </c>
      <c r="DX116" s="104" t="str">
        <f t="shared" si="321"/>
        <v/>
      </c>
      <c r="DY116" s="105" t="str">
        <f t="shared" si="322"/>
        <v/>
      </c>
      <c r="DZ116" s="106" t="str">
        <f t="shared" si="323"/>
        <v/>
      </c>
      <c r="EA116" s="107" t="str">
        <f t="shared" si="324"/>
        <v/>
      </c>
      <c r="EB116" s="108" t="str">
        <f t="shared" si="325"/>
        <v/>
      </c>
      <c r="EC116" s="109" t="str">
        <f t="shared" si="326"/>
        <v/>
      </c>
      <c r="EE116" s="4"/>
      <c r="EG116" s="102" t="str">
        <f t="shared" si="327"/>
        <v/>
      </c>
      <c r="EH116" s="103" t="str">
        <f t="shared" si="328"/>
        <v/>
      </c>
      <c r="EI116" s="104" t="str">
        <f t="shared" si="329"/>
        <v/>
      </c>
      <c r="EJ116" s="104" t="str">
        <f t="shared" si="330"/>
        <v/>
      </c>
      <c r="EK116" s="105" t="str">
        <f t="shared" si="331"/>
        <v/>
      </c>
      <c r="EL116" s="106" t="str">
        <f t="shared" si="332"/>
        <v/>
      </c>
      <c r="EM116" s="107" t="str">
        <f t="shared" si="333"/>
        <v/>
      </c>
      <c r="EN116" s="108" t="str">
        <f t="shared" si="334"/>
        <v/>
      </c>
      <c r="EO116" s="109" t="str">
        <f t="shared" si="335"/>
        <v/>
      </c>
      <c r="EQ116" s="4"/>
      <c r="ES116" s="102" t="str">
        <f t="shared" si="336"/>
        <v/>
      </c>
      <c r="ET116" s="103" t="str">
        <f t="shared" si="337"/>
        <v/>
      </c>
      <c r="EU116" s="104" t="str">
        <f t="shared" si="338"/>
        <v/>
      </c>
      <c r="EV116" s="104" t="str">
        <f t="shared" si="339"/>
        <v/>
      </c>
      <c r="EW116" s="105" t="str">
        <f t="shared" si="340"/>
        <v/>
      </c>
      <c r="EX116" s="106" t="str">
        <f t="shared" si="341"/>
        <v/>
      </c>
      <c r="EY116" s="107" t="str">
        <f t="shared" si="342"/>
        <v/>
      </c>
      <c r="EZ116" s="108" t="str">
        <f t="shared" si="343"/>
        <v/>
      </c>
      <c r="FA116" s="109" t="str">
        <f t="shared" si="344"/>
        <v/>
      </c>
      <c r="FC116" s="4"/>
      <c r="FE116" s="102" t="str">
        <f t="shared" si="345"/>
        <v/>
      </c>
      <c r="FF116" s="103" t="str">
        <f t="shared" si="346"/>
        <v/>
      </c>
      <c r="FG116" s="104" t="str">
        <f t="shared" si="347"/>
        <v/>
      </c>
      <c r="FH116" s="104" t="str">
        <f t="shared" si="348"/>
        <v/>
      </c>
      <c r="FI116" s="105" t="str">
        <f t="shared" si="349"/>
        <v/>
      </c>
      <c r="FJ116" s="106" t="str">
        <f t="shared" si="350"/>
        <v/>
      </c>
      <c r="FK116" s="107" t="str">
        <f t="shared" si="351"/>
        <v/>
      </c>
      <c r="FL116" s="108" t="str">
        <f t="shared" si="352"/>
        <v/>
      </c>
      <c r="FM116" s="109" t="str">
        <f t="shared" si="353"/>
        <v/>
      </c>
      <c r="FO116" s="4"/>
      <c r="FQ116" s="102" t="str">
        <f>IF(FU116="","",#REF!)</f>
        <v/>
      </c>
      <c r="FR116" s="103" t="str">
        <f t="shared" si="354"/>
        <v/>
      </c>
      <c r="FS116" s="104" t="str">
        <f t="shared" si="355"/>
        <v/>
      </c>
      <c r="FT116" s="104" t="str">
        <f t="shared" si="356"/>
        <v/>
      </c>
      <c r="FU116" s="105" t="str">
        <f t="shared" si="357"/>
        <v/>
      </c>
      <c r="FV116" s="106" t="str">
        <f t="shared" si="358"/>
        <v/>
      </c>
      <c r="FW116" s="107" t="str">
        <f t="shared" si="359"/>
        <v/>
      </c>
      <c r="FX116" s="108" t="str">
        <f t="shared" si="360"/>
        <v/>
      </c>
      <c r="FY116" s="109" t="str">
        <f t="shared" si="361"/>
        <v/>
      </c>
      <c r="GA116" s="4"/>
      <c r="GC116" s="102" t="str">
        <f t="shared" si="362"/>
        <v/>
      </c>
      <c r="GD116" s="103" t="str">
        <f t="shared" si="363"/>
        <v/>
      </c>
      <c r="GE116" s="104" t="str">
        <f t="shared" si="364"/>
        <v/>
      </c>
      <c r="GF116" s="104" t="str">
        <f t="shared" si="365"/>
        <v/>
      </c>
      <c r="GG116" s="105" t="str">
        <f t="shared" si="366"/>
        <v/>
      </c>
      <c r="GH116" s="106" t="str">
        <f t="shared" si="367"/>
        <v/>
      </c>
      <c r="GI116" s="107" t="str">
        <f t="shared" si="368"/>
        <v/>
      </c>
      <c r="GJ116" s="108" t="str">
        <f t="shared" si="369"/>
        <v/>
      </c>
      <c r="GK116" s="109" t="str">
        <f t="shared" si="370"/>
        <v/>
      </c>
      <c r="GM116" s="4"/>
      <c r="GO116" s="102" t="str">
        <f t="shared" si="371"/>
        <v/>
      </c>
      <c r="GP116" s="103" t="str">
        <f t="shared" si="372"/>
        <v/>
      </c>
      <c r="GQ116" s="104" t="str">
        <f t="shared" si="373"/>
        <v/>
      </c>
      <c r="GR116" s="104" t="str">
        <f t="shared" si="374"/>
        <v/>
      </c>
      <c r="GS116" s="105" t="str">
        <f t="shared" si="375"/>
        <v/>
      </c>
      <c r="GT116" s="106" t="str">
        <f t="shared" si="376"/>
        <v/>
      </c>
      <c r="GU116" s="107" t="str">
        <f t="shared" si="377"/>
        <v/>
      </c>
      <c r="GV116" s="108" t="str">
        <f t="shared" si="378"/>
        <v/>
      </c>
      <c r="GW116" s="109" t="str">
        <f t="shared" si="379"/>
        <v/>
      </c>
      <c r="GY116" s="4"/>
      <c r="HA116" s="102" t="str">
        <f t="shared" si="380"/>
        <v/>
      </c>
      <c r="HB116" s="103" t="str">
        <f t="shared" si="381"/>
        <v/>
      </c>
      <c r="HC116" s="104" t="str">
        <f t="shared" si="382"/>
        <v/>
      </c>
      <c r="HD116" s="104" t="str">
        <f t="shared" si="383"/>
        <v/>
      </c>
      <c r="HE116" s="105" t="str">
        <f t="shared" si="384"/>
        <v/>
      </c>
      <c r="HF116" s="106" t="str">
        <f t="shared" si="385"/>
        <v/>
      </c>
      <c r="HG116" s="107" t="str">
        <f t="shared" si="386"/>
        <v/>
      </c>
      <c r="HH116" s="108" t="str">
        <f t="shared" si="387"/>
        <v/>
      </c>
      <c r="HI116" s="109" t="str">
        <f t="shared" si="388"/>
        <v/>
      </c>
      <c r="HK116" s="4"/>
      <c r="HM116" s="102" t="str">
        <f t="shared" si="389"/>
        <v/>
      </c>
      <c r="HN116" s="103" t="str">
        <f t="shared" si="390"/>
        <v/>
      </c>
      <c r="HO116" s="104" t="str">
        <f t="shared" si="391"/>
        <v/>
      </c>
      <c r="HP116" s="104" t="str">
        <f t="shared" si="392"/>
        <v/>
      </c>
      <c r="HQ116" s="105" t="str">
        <f t="shared" si="393"/>
        <v/>
      </c>
      <c r="HR116" s="106" t="str">
        <f t="shared" si="394"/>
        <v/>
      </c>
      <c r="HS116" s="107" t="str">
        <f t="shared" si="395"/>
        <v/>
      </c>
      <c r="HT116" s="108" t="str">
        <f t="shared" si="396"/>
        <v/>
      </c>
      <c r="HU116" s="109" t="str">
        <f t="shared" si="397"/>
        <v/>
      </c>
      <c r="HW116" s="4"/>
      <c r="HY116" s="102" t="str">
        <f t="shared" si="398"/>
        <v/>
      </c>
      <c r="HZ116" s="103" t="str">
        <f t="shared" si="399"/>
        <v/>
      </c>
      <c r="IA116" s="104" t="str">
        <f t="shared" si="400"/>
        <v/>
      </c>
      <c r="IB116" s="104" t="str">
        <f t="shared" si="401"/>
        <v/>
      </c>
      <c r="IC116" s="105" t="str">
        <f t="shared" si="402"/>
        <v/>
      </c>
      <c r="ID116" s="106" t="str">
        <f t="shared" si="403"/>
        <v/>
      </c>
      <c r="IE116" s="107" t="str">
        <f t="shared" si="404"/>
        <v/>
      </c>
      <c r="IF116" s="108" t="str">
        <f t="shared" si="405"/>
        <v/>
      </c>
      <c r="IG116" s="109" t="str">
        <f t="shared" si="406"/>
        <v/>
      </c>
      <c r="II116" s="4"/>
      <c r="IK116" s="102" t="str">
        <f t="shared" si="407"/>
        <v/>
      </c>
      <c r="IL116" s="103" t="str">
        <f t="shared" si="408"/>
        <v/>
      </c>
      <c r="IM116" s="104" t="str">
        <f t="shared" si="409"/>
        <v/>
      </c>
      <c r="IN116" s="104" t="str">
        <f t="shared" si="410"/>
        <v/>
      </c>
      <c r="IO116" s="105" t="str">
        <f t="shared" si="411"/>
        <v/>
      </c>
      <c r="IP116" s="106" t="str">
        <f t="shared" si="412"/>
        <v/>
      </c>
      <c r="IQ116" s="107" t="str">
        <f t="shared" si="413"/>
        <v/>
      </c>
      <c r="IR116" s="108" t="str">
        <f t="shared" si="414"/>
        <v/>
      </c>
      <c r="IS116" s="109" t="str">
        <f t="shared" si="415"/>
        <v/>
      </c>
      <c r="IU116" s="4"/>
      <c r="IW116" s="102" t="str">
        <f t="shared" si="416"/>
        <v/>
      </c>
      <c r="IX116" s="103" t="str">
        <f t="shared" si="417"/>
        <v/>
      </c>
      <c r="IY116" s="104" t="str">
        <f t="shared" si="418"/>
        <v/>
      </c>
      <c r="IZ116" s="104" t="str">
        <f t="shared" si="419"/>
        <v/>
      </c>
      <c r="JA116" s="105" t="str">
        <f t="shared" si="420"/>
        <v/>
      </c>
      <c r="JB116" s="106" t="str">
        <f t="shared" si="421"/>
        <v/>
      </c>
      <c r="JC116" s="107" t="str">
        <f t="shared" si="422"/>
        <v/>
      </c>
      <c r="JD116" s="108" t="str">
        <f t="shared" si="423"/>
        <v/>
      </c>
      <c r="JE116" s="109" t="str">
        <f t="shared" si="424"/>
        <v/>
      </c>
      <c r="JG116" s="4"/>
      <c r="JI116" s="102" t="str">
        <f t="shared" si="425"/>
        <v/>
      </c>
      <c r="JJ116" s="103" t="str">
        <f t="shared" si="426"/>
        <v/>
      </c>
      <c r="JK116" s="104" t="str">
        <f t="shared" si="427"/>
        <v/>
      </c>
      <c r="JL116" s="104" t="str">
        <f t="shared" si="428"/>
        <v/>
      </c>
      <c r="JM116" s="105" t="str">
        <f t="shared" si="429"/>
        <v/>
      </c>
      <c r="JN116" s="106" t="str">
        <f t="shared" si="430"/>
        <v/>
      </c>
      <c r="JO116" s="107" t="str">
        <f t="shared" si="431"/>
        <v/>
      </c>
      <c r="JP116" s="108" t="str">
        <f t="shared" si="432"/>
        <v/>
      </c>
      <c r="JQ116" s="109" t="str">
        <f t="shared" si="433"/>
        <v/>
      </c>
      <c r="JS116" s="4"/>
      <c r="JU116" s="102" t="str">
        <f t="shared" si="434"/>
        <v/>
      </c>
      <c r="JV116" s="103" t="str">
        <f t="shared" si="435"/>
        <v/>
      </c>
      <c r="JW116" s="104" t="str">
        <f t="shared" si="436"/>
        <v/>
      </c>
      <c r="JX116" s="104" t="str">
        <f t="shared" si="437"/>
        <v/>
      </c>
      <c r="JY116" s="105" t="str">
        <f t="shared" si="438"/>
        <v/>
      </c>
      <c r="JZ116" s="106" t="str">
        <f t="shared" si="439"/>
        <v/>
      </c>
      <c r="KA116" s="107" t="str">
        <f t="shared" si="440"/>
        <v/>
      </c>
      <c r="KB116" s="108" t="str">
        <f t="shared" si="441"/>
        <v/>
      </c>
      <c r="KC116" s="109" t="str">
        <f t="shared" si="442"/>
        <v/>
      </c>
      <c r="KE116" s="4"/>
    </row>
    <row r="117" spans="1:291" ht="13.5" customHeight="1">
      <c r="A117" s="20"/>
      <c r="E117" s="102" t="str">
        <f t="shared" si="228"/>
        <v/>
      </c>
      <c r="F117" s="103" t="str">
        <f t="shared" si="229"/>
        <v/>
      </c>
      <c r="G117" s="104" t="str">
        <f t="shared" si="230"/>
        <v/>
      </c>
      <c r="H117" s="104" t="str">
        <f t="shared" si="231"/>
        <v/>
      </c>
      <c r="I117" s="105" t="str">
        <f t="shared" si="232"/>
        <v/>
      </c>
      <c r="J117" s="106" t="str">
        <f t="shared" si="233"/>
        <v/>
      </c>
      <c r="K117" s="107" t="str">
        <f t="shared" si="234"/>
        <v/>
      </c>
      <c r="L117" s="108" t="str">
        <f t="shared" si="235"/>
        <v/>
      </c>
      <c r="M117" s="109" t="str">
        <f t="shared" si="236"/>
        <v/>
      </c>
      <c r="O117" s="4"/>
      <c r="Q117" s="102" t="str">
        <f t="shared" si="237"/>
        <v/>
      </c>
      <c r="R117" s="103" t="str">
        <f t="shared" si="238"/>
        <v/>
      </c>
      <c r="S117" s="104" t="str">
        <f t="shared" si="239"/>
        <v/>
      </c>
      <c r="T117" s="104" t="str">
        <f t="shared" si="240"/>
        <v/>
      </c>
      <c r="U117" s="105" t="str">
        <f t="shared" si="241"/>
        <v/>
      </c>
      <c r="V117" s="106" t="str">
        <f t="shared" si="242"/>
        <v/>
      </c>
      <c r="W117" s="107" t="str">
        <f t="shared" si="243"/>
        <v/>
      </c>
      <c r="X117" s="108" t="str">
        <f t="shared" si="244"/>
        <v/>
      </c>
      <c r="Y117" s="109" t="str">
        <f t="shared" si="245"/>
        <v/>
      </c>
      <c r="AA117" s="4"/>
      <c r="AC117" s="102" t="str">
        <f t="shared" si="246"/>
        <v/>
      </c>
      <c r="AD117" s="103" t="str">
        <f t="shared" si="247"/>
        <v/>
      </c>
      <c r="AE117" s="104" t="str">
        <f t="shared" si="248"/>
        <v/>
      </c>
      <c r="AF117" s="104" t="str">
        <f t="shared" si="249"/>
        <v/>
      </c>
      <c r="AG117" s="105" t="str">
        <f t="shared" si="250"/>
        <v/>
      </c>
      <c r="AH117" s="106" t="str">
        <f t="shared" si="251"/>
        <v/>
      </c>
      <c r="AI117" s="107" t="str">
        <f t="shared" si="252"/>
        <v/>
      </c>
      <c r="AJ117" s="108" t="str">
        <f t="shared" si="253"/>
        <v/>
      </c>
      <c r="AK117" s="109" t="str">
        <f t="shared" si="254"/>
        <v/>
      </c>
      <c r="AM117" s="4"/>
      <c r="AO117" s="102" t="str">
        <f t="shared" si="255"/>
        <v/>
      </c>
      <c r="AP117" s="103" t="str">
        <f t="shared" si="256"/>
        <v/>
      </c>
      <c r="AQ117" s="104" t="str">
        <f t="shared" si="257"/>
        <v/>
      </c>
      <c r="AR117" s="104" t="str">
        <f t="shared" si="258"/>
        <v/>
      </c>
      <c r="AS117" s="105" t="str">
        <f t="shared" si="259"/>
        <v/>
      </c>
      <c r="AT117" s="106" t="str">
        <f t="shared" si="260"/>
        <v/>
      </c>
      <c r="AU117" s="107" t="str">
        <f t="shared" si="261"/>
        <v/>
      </c>
      <c r="AV117" s="108" t="str">
        <f t="shared" si="262"/>
        <v/>
      </c>
      <c r="AW117" s="109" t="str">
        <f t="shared" si="263"/>
        <v/>
      </c>
      <c r="AY117" s="4"/>
      <c r="BA117" s="102" t="str">
        <f t="shared" si="264"/>
        <v/>
      </c>
      <c r="BB117" s="103" t="str">
        <f t="shared" si="265"/>
        <v/>
      </c>
      <c r="BC117" s="104" t="str">
        <f t="shared" si="266"/>
        <v/>
      </c>
      <c r="BD117" s="104" t="str">
        <f t="shared" si="267"/>
        <v/>
      </c>
      <c r="BE117" s="105" t="str">
        <f t="shared" si="268"/>
        <v/>
      </c>
      <c r="BF117" s="106" t="str">
        <f t="shared" si="269"/>
        <v/>
      </c>
      <c r="BG117" s="107" t="str">
        <f t="shared" si="270"/>
        <v/>
      </c>
      <c r="BH117" s="108" t="str">
        <f t="shared" si="271"/>
        <v/>
      </c>
      <c r="BI117" s="109" t="str">
        <f t="shared" si="272"/>
        <v/>
      </c>
      <c r="BK117" s="4"/>
      <c r="BM117" s="102" t="str">
        <f t="shared" si="273"/>
        <v/>
      </c>
      <c r="BN117" s="103" t="str">
        <f t="shared" si="274"/>
        <v/>
      </c>
      <c r="BO117" s="104" t="str">
        <f t="shared" si="275"/>
        <v/>
      </c>
      <c r="BP117" s="104" t="str">
        <f t="shared" si="276"/>
        <v/>
      </c>
      <c r="BQ117" s="105" t="str">
        <f t="shared" si="277"/>
        <v/>
      </c>
      <c r="BR117" s="106" t="str">
        <f t="shared" si="278"/>
        <v/>
      </c>
      <c r="BS117" s="107" t="str">
        <f t="shared" si="279"/>
        <v/>
      </c>
      <c r="BT117" s="108" t="str">
        <f t="shared" si="280"/>
        <v/>
      </c>
      <c r="BU117" s="109" t="str">
        <f t="shared" si="281"/>
        <v/>
      </c>
      <c r="BW117" s="4"/>
      <c r="BY117" s="102" t="str">
        <f t="shared" si="282"/>
        <v/>
      </c>
      <c r="BZ117" s="103" t="str">
        <f t="shared" si="283"/>
        <v/>
      </c>
      <c r="CA117" s="104" t="str">
        <f t="shared" si="284"/>
        <v/>
      </c>
      <c r="CB117" s="104" t="str">
        <f t="shared" si="285"/>
        <v/>
      </c>
      <c r="CC117" s="105" t="str">
        <f t="shared" si="286"/>
        <v/>
      </c>
      <c r="CD117" s="106" t="str">
        <f t="shared" si="287"/>
        <v/>
      </c>
      <c r="CE117" s="107" t="str">
        <f t="shared" si="288"/>
        <v/>
      </c>
      <c r="CF117" s="108" t="str">
        <f t="shared" si="289"/>
        <v/>
      </c>
      <c r="CG117" s="109" t="str">
        <f t="shared" si="290"/>
        <v/>
      </c>
      <c r="CI117" s="4"/>
      <c r="CK117" s="102" t="str">
        <f t="shared" si="291"/>
        <v/>
      </c>
      <c r="CL117" s="103" t="str">
        <f t="shared" si="292"/>
        <v/>
      </c>
      <c r="CM117" s="104" t="str">
        <f t="shared" si="293"/>
        <v/>
      </c>
      <c r="CN117" s="104" t="str">
        <f t="shared" si="294"/>
        <v/>
      </c>
      <c r="CO117" s="105" t="str">
        <f t="shared" si="295"/>
        <v/>
      </c>
      <c r="CP117" s="106" t="str">
        <f t="shared" si="296"/>
        <v/>
      </c>
      <c r="CQ117" s="107" t="str">
        <f t="shared" si="297"/>
        <v/>
      </c>
      <c r="CR117" s="108" t="str">
        <f t="shared" si="298"/>
        <v/>
      </c>
      <c r="CS117" s="109" t="str">
        <f t="shared" si="299"/>
        <v/>
      </c>
      <c r="CU117" s="4"/>
      <c r="CW117" s="102" t="str">
        <f t="shared" si="300"/>
        <v/>
      </c>
      <c r="CX117" s="103" t="str">
        <f t="shared" si="301"/>
        <v/>
      </c>
      <c r="CY117" s="104" t="str">
        <f t="shared" si="302"/>
        <v/>
      </c>
      <c r="CZ117" s="104" t="str">
        <f t="shared" si="303"/>
        <v/>
      </c>
      <c r="DA117" s="105" t="str">
        <f t="shared" si="304"/>
        <v/>
      </c>
      <c r="DB117" s="106" t="str">
        <f t="shared" si="305"/>
        <v/>
      </c>
      <c r="DC117" s="107" t="str">
        <f t="shared" si="306"/>
        <v/>
      </c>
      <c r="DD117" s="108" t="str">
        <f t="shared" si="307"/>
        <v/>
      </c>
      <c r="DE117" s="109" t="str">
        <f t="shared" si="308"/>
        <v/>
      </c>
      <c r="DG117" s="4"/>
      <c r="DI117" s="102" t="str">
        <f t="shared" si="309"/>
        <v/>
      </c>
      <c r="DJ117" s="103" t="str">
        <f t="shared" si="310"/>
        <v/>
      </c>
      <c r="DK117" s="104" t="str">
        <f t="shared" si="311"/>
        <v/>
      </c>
      <c r="DL117" s="104" t="str">
        <f t="shared" si="312"/>
        <v/>
      </c>
      <c r="DM117" s="105" t="str">
        <f t="shared" si="313"/>
        <v/>
      </c>
      <c r="DN117" s="106" t="str">
        <f t="shared" si="314"/>
        <v/>
      </c>
      <c r="DO117" s="107" t="str">
        <f t="shared" si="315"/>
        <v/>
      </c>
      <c r="DP117" s="108" t="str">
        <f t="shared" si="316"/>
        <v/>
      </c>
      <c r="DQ117" s="109" t="str">
        <f t="shared" si="317"/>
        <v/>
      </c>
      <c r="DS117" s="4"/>
      <c r="DU117" s="102" t="str">
        <f t="shared" si="318"/>
        <v/>
      </c>
      <c r="DV117" s="103" t="str">
        <f t="shared" si="319"/>
        <v/>
      </c>
      <c r="DW117" s="104" t="str">
        <f t="shared" si="320"/>
        <v/>
      </c>
      <c r="DX117" s="104" t="str">
        <f t="shared" si="321"/>
        <v/>
      </c>
      <c r="DY117" s="105" t="str">
        <f t="shared" si="322"/>
        <v/>
      </c>
      <c r="DZ117" s="106" t="str">
        <f t="shared" si="323"/>
        <v/>
      </c>
      <c r="EA117" s="107" t="str">
        <f t="shared" si="324"/>
        <v/>
      </c>
      <c r="EB117" s="108" t="str">
        <f t="shared" si="325"/>
        <v/>
      </c>
      <c r="EC117" s="109" t="str">
        <f t="shared" si="326"/>
        <v/>
      </c>
      <c r="EE117" s="4"/>
      <c r="EG117" s="102" t="str">
        <f t="shared" si="327"/>
        <v/>
      </c>
      <c r="EH117" s="103" t="str">
        <f t="shared" si="328"/>
        <v/>
      </c>
      <c r="EI117" s="104" t="str">
        <f t="shared" si="329"/>
        <v/>
      </c>
      <c r="EJ117" s="104" t="str">
        <f t="shared" si="330"/>
        <v/>
      </c>
      <c r="EK117" s="105" t="str">
        <f t="shared" si="331"/>
        <v/>
      </c>
      <c r="EL117" s="106" t="str">
        <f t="shared" si="332"/>
        <v/>
      </c>
      <c r="EM117" s="107" t="str">
        <f t="shared" si="333"/>
        <v/>
      </c>
      <c r="EN117" s="108" t="str">
        <f t="shared" si="334"/>
        <v/>
      </c>
      <c r="EO117" s="109" t="str">
        <f t="shared" si="335"/>
        <v/>
      </c>
      <c r="EQ117" s="4"/>
      <c r="ES117" s="102" t="str">
        <f t="shared" si="336"/>
        <v/>
      </c>
      <c r="ET117" s="103" t="str">
        <f t="shared" si="337"/>
        <v/>
      </c>
      <c r="EU117" s="104" t="str">
        <f t="shared" si="338"/>
        <v/>
      </c>
      <c r="EV117" s="104" t="str">
        <f t="shared" si="339"/>
        <v/>
      </c>
      <c r="EW117" s="105" t="str">
        <f t="shared" si="340"/>
        <v/>
      </c>
      <c r="EX117" s="106" t="str">
        <f t="shared" si="341"/>
        <v/>
      </c>
      <c r="EY117" s="107" t="str">
        <f t="shared" si="342"/>
        <v/>
      </c>
      <c r="EZ117" s="108" t="str">
        <f t="shared" si="343"/>
        <v/>
      </c>
      <c r="FA117" s="109" t="str">
        <f t="shared" si="344"/>
        <v/>
      </c>
      <c r="FC117" s="4"/>
      <c r="FE117" s="102" t="str">
        <f t="shared" si="345"/>
        <v/>
      </c>
      <c r="FF117" s="103" t="str">
        <f t="shared" si="346"/>
        <v/>
      </c>
      <c r="FG117" s="104" t="str">
        <f t="shared" si="347"/>
        <v/>
      </c>
      <c r="FH117" s="104" t="str">
        <f t="shared" si="348"/>
        <v/>
      </c>
      <c r="FI117" s="105" t="str">
        <f t="shared" si="349"/>
        <v/>
      </c>
      <c r="FJ117" s="106" t="str">
        <f t="shared" si="350"/>
        <v/>
      </c>
      <c r="FK117" s="107" t="str">
        <f t="shared" si="351"/>
        <v/>
      </c>
      <c r="FL117" s="108" t="str">
        <f t="shared" si="352"/>
        <v/>
      </c>
      <c r="FM117" s="109" t="str">
        <f t="shared" si="353"/>
        <v/>
      </c>
      <c r="FO117" s="4"/>
      <c r="FQ117" s="102" t="str">
        <f>IF(FU117="","",#REF!)</f>
        <v/>
      </c>
      <c r="FR117" s="103" t="str">
        <f t="shared" si="354"/>
        <v/>
      </c>
      <c r="FS117" s="104" t="str">
        <f t="shared" si="355"/>
        <v/>
      </c>
      <c r="FT117" s="104" t="str">
        <f t="shared" si="356"/>
        <v/>
      </c>
      <c r="FU117" s="105" t="str">
        <f t="shared" si="357"/>
        <v/>
      </c>
      <c r="FV117" s="106" t="str">
        <f t="shared" si="358"/>
        <v/>
      </c>
      <c r="FW117" s="107" t="str">
        <f t="shared" si="359"/>
        <v/>
      </c>
      <c r="FX117" s="108" t="str">
        <f t="shared" si="360"/>
        <v/>
      </c>
      <c r="FY117" s="109" t="str">
        <f t="shared" si="361"/>
        <v/>
      </c>
      <c r="GA117" s="4"/>
      <c r="GC117" s="102" t="str">
        <f t="shared" si="362"/>
        <v/>
      </c>
      <c r="GD117" s="103" t="str">
        <f t="shared" si="363"/>
        <v/>
      </c>
      <c r="GE117" s="104" t="str">
        <f t="shared" si="364"/>
        <v/>
      </c>
      <c r="GF117" s="104" t="str">
        <f t="shared" si="365"/>
        <v/>
      </c>
      <c r="GG117" s="105" t="str">
        <f t="shared" si="366"/>
        <v/>
      </c>
      <c r="GH117" s="106" t="str">
        <f t="shared" si="367"/>
        <v/>
      </c>
      <c r="GI117" s="107" t="str">
        <f t="shared" si="368"/>
        <v/>
      </c>
      <c r="GJ117" s="108" t="str">
        <f t="shared" si="369"/>
        <v/>
      </c>
      <c r="GK117" s="109" t="str">
        <f t="shared" si="370"/>
        <v/>
      </c>
      <c r="GM117" s="4"/>
      <c r="GO117" s="102" t="str">
        <f t="shared" si="371"/>
        <v/>
      </c>
      <c r="GP117" s="103" t="str">
        <f t="shared" si="372"/>
        <v/>
      </c>
      <c r="GQ117" s="104" t="str">
        <f t="shared" si="373"/>
        <v/>
      </c>
      <c r="GR117" s="104" t="str">
        <f t="shared" si="374"/>
        <v/>
      </c>
      <c r="GS117" s="105" t="str">
        <f t="shared" si="375"/>
        <v/>
      </c>
      <c r="GT117" s="106" t="str">
        <f t="shared" si="376"/>
        <v/>
      </c>
      <c r="GU117" s="107" t="str">
        <f t="shared" si="377"/>
        <v/>
      </c>
      <c r="GV117" s="108" t="str">
        <f t="shared" si="378"/>
        <v/>
      </c>
      <c r="GW117" s="109" t="str">
        <f t="shared" si="379"/>
        <v/>
      </c>
      <c r="GY117" s="4"/>
      <c r="HA117" s="102" t="str">
        <f t="shared" si="380"/>
        <v/>
      </c>
      <c r="HB117" s="103" t="str">
        <f t="shared" si="381"/>
        <v/>
      </c>
      <c r="HC117" s="104" t="str">
        <f t="shared" si="382"/>
        <v/>
      </c>
      <c r="HD117" s="104" t="str">
        <f t="shared" si="383"/>
        <v/>
      </c>
      <c r="HE117" s="105" t="str">
        <f t="shared" si="384"/>
        <v/>
      </c>
      <c r="HF117" s="106" t="str">
        <f t="shared" si="385"/>
        <v/>
      </c>
      <c r="HG117" s="107" t="str">
        <f t="shared" si="386"/>
        <v/>
      </c>
      <c r="HH117" s="108" t="str">
        <f t="shared" si="387"/>
        <v/>
      </c>
      <c r="HI117" s="109" t="str">
        <f t="shared" si="388"/>
        <v/>
      </c>
      <c r="HK117" s="4"/>
      <c r="HM117" s="102" t="str">
        <f t="shared" si="389"/>
        <v/>
      </c>
      <c r="HN117" s="103" t="str">
        <f t="shared" si="390"/>
        <v/>
      </c>
      <c r="HO117" s="104" t="str">
        <f t="shared" si="391"/>
        <v/>
      </c>
      <c r="HP117" s="104" t="str">
        <f t="shared" si="392"/>
        <v/>
      </c>
      <c r="HQ117" s="105" t="str">
        <f t="shared" si="393"/>
        <v/>
      </c>
      <c r="HR117" s="106" t="str">
        <f t="shared" si="394"/>
        <v/>
      </c>
      <c r="HS117" s="107" t="str">
        <f t="shared" si="395"/>
        <v/>
      </c>
      <c r="HT117" s="108" t="str">
        <f t="shared" si="396"/>
        <v/>
      </c>
      <c r="HU117" s="109" t="str">
        <f t="shared" si="397"/>
        <v/>
      </c>
      <c r="HW117" s="4"/>
      <c r="HY117" s="102" t="str">
        <f t="shared" si="398"/>
        <v/>
      </c>
      <c r="HZ117" s="103" t="str">
        <f t="shared" si="399"/>
        <v/>
      </c>
      <c r="IA117" s="104" t="str">
        <f t="shared" si="400"/>
        <v/>
      </c>
      <c r="IB117" s="104" t="str">
        <f t="shared" si="401"/>
        <v/>
      </c>
      <c r="IC117" s="105" t="str">
        <f t="shared" si="402"/>
        <v/>
      </c>
      <c r="ID117" s="106" t="str">
        <f t="shared" si="403"/>
        <v/>
      </c>
      <c r="IE117" s="107" t="str">
        <f t="shared" si="404"/>
        <v/>
      </c>
      <c r="IF117" s="108" t="str">
        <f t="shared" si="405"/>
        <v/>
      </c>
      <c r="IG117" s="109" t="str">
        <f t="shared" si="406"/>
        <v/>
      </c>
      <c r="II117" s="4"/>
      <c r="IK117" s="102" t="str">
        <f t="shared" si="407"/>
        <v/>
      </c>
      <c r="IL117" s="103" t="str">
        <f t="shared" si="408"/>
        <v/>
      </c>
      <c r="IM117" s="104" t="str">
        <f t="shared" si="409"/>
        <v/>
      </c>
      <c r="IN117" s="104" t="str">
        <f t="shared" si="410"/>
        <v/>
      </c>
      <c r="IO117" s="105" t="str">
        <f t="shared" si="411"/>
        <v/>
      </c>
      <c r="IP117" s="106" t="str">
        <f t="shared" si="412"/>
        <v/>
      </c>
      <c r="IQ117" s="107" t="str">
        <f t="shared" si="413"/>
        <v/>
      </c>
      <c r="IR117" s="108" t="str">
        <f t="shared" si="414"/>
        <v/>
      </c>
      <c r="IS117" s="109" t="str">
        <f t="shared" si="415"/>
        <v/>
      </c>
      <c r="IU117" s="4"/>
      <c r="IW117" s="102" t="str">
        <f t="shared" si="416"/>
        <v/>
      </c>
      <c r="IX117" s="103" t="str">
        <f t="shared" si="417"/>
        <v/>
      </c>
      <c r="IY117" s="104" t="str">
        <f t="shared" si="418"/>
        <v/>
      </c>
      <c r="IZ117" s="104" t="str">
        <f t="shared" si="419"/>
        <v/>
      </c>
      <c r="JA117" s="105" t="str">
        <f t="shared" si="420"/>
        <v/>
      </c>
      <c r="JB117" s="106" t="str">
        <f t="shared" si="421"/>
        <v/>
      </c>
      <c r="JC117" s="107" t="str">
        <f t="shared" si="422"/>
        <v/>
      </c>
      <c r="JD117" s="108" t="str">
        <f t="shared" si="423"/>
        <v/>
      </c>
      <c r="JE117" s="109" t="str">
        <f t="shared" si="424"/>
        <v/>
      </c>
      <c r="JG117" s="4"/>
      <c r="JI117" s="102" t="str">
        <f t="shared" si="425"/>
        <v/>
      </c>
      <c r="JJ117" s="103" t="str">
        <f t="shared" si="426"/>
        <v/>
      </c>
      <c r="JK117" s="104" t="str">
        <f t="shared" si="427"/>
        <v/>
      </c>
      <c r="JL117" s="104" t="str">
        <f t="shared" si="428"/>
        <v/>
      </c>
      <c r="JM117" s="105" t="str">
        <f t="shared" si="429"/>
        <v/>
      </c>
      <c r="JN117" s="106" t="str">
        <f t="shared" si="430"/>
        <v/>
      </c>
      <c r="JO117" s="107" t="str">
        <f t="shared" si="431"/>
        <v/>
      </c>
      <c r="JP117" s="108" t="str">
        <f t="shared" si="432"/>
        <v/>
      </c>
      <c r="JQ117" s="109" t="str">
        <f t="shared" si="433"/>
        <v/>
      </c>
      <c r="JS117" s="4"/>
      <c r="JU117" s="102" t="str">
        <f t="shared" si="434"/>
        <v/>
      </c>
      <c r="JV117" s="103" t="str">
        <f t="shared" si="435"/>
        <v/>
      </c>
      <c r="JW117" s="104" t="str">
        <f t="shared" si="436"/>
        <v/>
      </c>
      <c r="JX117" s="104" t="str">
        <f t="shared" si="437"/>
        <v/>
      </c>
      <c r="JY117" s="105" t="str">
        <f t="shared" si="438"/>
        <v/>
      </c>
      <c r="JZ117" s="106" t="str">
        <f t="shared" si="439"/>
        <v/>
      </c>
      <c r="KA117" s="107" t="str">
        <f t="shared" si="440"/>
        <v/>
      </c>
      <c r="KB117" s="108" t="str">
        <f t="shared" si="441"/>
        <v/>
      </c>
      <c r="KC117" s="109" t="str">
        <f t="shared" si="442"/>
        <v/>
      </c>
      <c r="KE117" s="4"/>
    </row>
    <row r="118" spans="1:291" ht="13.5" customHeight="1">
      <c r="A118" s="20"/>
      <c r="E118" s="102" t="str">
        <f t="shared" si="228"/>
        <v/>
      </c>
      <c r="F118" s="103" t="str">
        <f t="shared" si="229"/>
        <v/>
      </c>
      <c r="G118" s="104" t="str">
        <f t="shared" si="230"/>
        <v/>
      </c>
      <c r="H118" s="104" t="str">
        <f t="shared" si="231"/>
        <v/>
      </c>
      <c r="I118" s="105" t="str">
        <f t="shared" si="232"/>
        <v/>
      </c>
      <c r="J118" s="106" t="str">
        <f t="shared" si="233"/>
        <v/>
      </c>
      <c r="K118" s="107" t="str">
        <f t="shared" si="234"/>
        <v/>
      </c>
      <c r="L118" s="108" t="str">
        <f t="shared" si="235"/>
        <v/>
      </c>
      <c r="M118" s="109" t="str">
        <f t="shared" si="236"/>
        <v/>
      </c>
      <c r="O118" s="4"/>
      <c r="Q118" s="102" t="str">
        <f t="shared" si="237"/>
        <v/>
      </c>
      <c r="R118" s="103" t="str">
        <f t="shared" si="238"/>
        <v/>
      </c>
      <c r="S118" s="104" t="str">
        <f t="shared" si="239"/>
        <v/>
      </c>
      <c r="T118" s="104" t="str">
        <f t="shared" si="240"/>
        <v/>
      </c>
      <c r="U118" s="105" t="str">
        <f t="shared" si="241"/>
        <v/>
      </c>
      <c r="V118" s="106" t="str">
        <f t="shared" si="242"/>
        <v/>
      </c>
      <c r="W118" s="107" t="str">
        <f t="shared" si="243"/>
        <v/>
      </c>
      <c r="X118" s="108" t="str">
        <f t="shared" si="244"/>
        <v/>
      </c>
      <c r="Y118" s="109" t="str">
        <f t="shared" si="245"/>
        <v/>
      </c>
      <c r="AA118" s="4"/>
      <c r="AC118" s="102" t="str">
        <f t="shared" si="246"/>
        <v/>
      </c>
      <c r="AD118" s="103" t="str">
        <f t="shared" si="247"/>
        <v/>
      </c>
      <c r="AE118" s="104" t="str">
        <f t="shared" si="248"/>
        <v/>
      </c>
      <c r="AF118" s="104" t="str">
        <f t="shared" si="249"/>
        <v/>
      </c>
      <c r="AG118" s="105" t="str">
        <f t="shared" si="250"/>
        <v/>
      </c>
      <c r="AH118" s="106" t="str">
        <f t="shared" si="251"/>
        <v/>
      </c>
      <c r="AI118" s="107" t="str">
        <f t="shared" si="252"/>
        <v/>
      </c>
      <c r="AJ118" s="108" t="str">
        <f t="shared" si="253"/>
        <v/>
      </c>
      <c r="AK118" s="109" t="str">
        <f t="shared" si="254"/>
        <v/>
      </c>
      <c r="AM118" s="4"/>
      <c r="AO118" s="102" t="str">
        <f t="shared" si="255"/>
        <v/>
      </c>
      <c r="AP118" s="103" t="str">
        <f t="shared" si="256"/>
        <v/>
      </c>
      <c r="AQ118" s="104" t="str">
        <f t="shared" si="257"/>
        <v/>
      </c>
      <c r="AR118" s="104" t="str">
        <f t="shared" si="258"/>
        <v/>
      </c>
      <c r="AS118" s="105" t="str">
        <f t="shared" si="259"/>
        <v/>
      </c>
      <c r="AT118" s="106" t="str">
        <f t="shared" si="260"/>
        <v/>
      </c>
      <c r="AU118" s="107" t="str">
        <f t="shared" si="261"/>
        <v/>
      </c>
      <c r="AV118" s="108" t="str">
        <f t="shared" si="262"/>
        <v/>
      </c>
      <c r="AW118" s="109" t="str">
        <f t="shared" si="263"/>
        <v/>
      </c>
      <c r="AY118" s="4"/>
      <c r="BA118" s="102" t="str">
        <f t="shared" si="264"/>
        <v/>
      </c>
      <c r="BB118" s="103" t="str">
        <f t="shared" si="265"/>
        <v/>
      </c>
      <c r="BC118" s="104" t="str">
        <f t="shared" si="266"/>
        <v/>
      </c>
      <c r="BD118" s="104" t="str">
        <f t="shared" si="267"/>
        <v/>
      </c>
      <c r="BE118" s="105" t="str">
        <f t="shared" si="268"/>
        <v/>
      </c>
      <c r="BF118" s="106" t="str">
        <f t="shared" si="269"/>
        <v/>
      </c>
      <c r="BG118" s="107" t="str">
        <f t="shared" si="270"/>
        <v/>
      </c>
      <c r="BH118" s="108" t="str">
        <f t="shared" si="271"/>
        <v/>
      </c>
      <c r="BI118" s="109" t="str">
        <f t="shared" si="272"/>
        <v/>
      </c>
      <c r="BK118" s="4"/>
      <c r="BM118" s="102" t="str">
        <f t="shared" si="273"/>
        <v/>
      </c>
      <c r="BN118" s="103" t="str">
        <f t="shared" si="274"/>
        <v/>
      </c>
      <c r="BO118" s="104" t="str">
        <f t="shared" si="275"/>
        <v/>
      </c>
      <c r="BP118" s="104" t="str">
        <f t="shared" si="276"/>
        <v/>
      </c>
      <c r="BQ118" s="105" t="str">
        <f t="shared" si="277"/>
        <v/>
      </c>
      <c r="BR118" s="106" t="str">
        <f t="shared" si="278"/>
        <v/>
      </c>
      <c r="BS118" s="107" t="str">
        <f t="shared" si="279"/>
        <v/>
      </c>
      <c r="BT118" s="108" t="str">
        <f t="shared" si="280"/>
        <v/>
      </c>
      <c r="BU118" s="109" t="str">
        <f t="shared" si="281"/>
        <v/>
      </c>
      <c r="BW118" s="4"/>
      <c r="BY118" s="102" t="str">
        <f t="shared" si="282"/>
        <v/>
      </c>
      <c r="BZ118" s="103" t="str">
        <f t="shared" si="283"/>
        <v/>
      </c>
      <c r="CA118" s="104" t="str">
        <f t="shared" si="284"/>
        <v/>
      </c>
      <c r="CB118" s="104" t="str">
        <f t="shared" si="285"/>
        <v/>
      </c>
      <c r="CC118" s="105" t="str">
        <f t="shared" si="286"/>
        <v/>
      </c>
      <c r="CD118" s="106" t="str">
        <f t="shared" si="287"/>
        <v/>
      </c>
      <c r="CE118" s="107" t="str">
        <f t="shared" si="288"/>
        <v/>
      </c>
      <c r="CF118" s="108" t="str">
        <f t="shared" si="289"/>
        <v/>
      </c>
      <c r="CG118" s="109" t="str">
        <f t="shared" si="290"/>
        <v/>
      </c>
      <c r="CI118" s="4"/>
      <c r="CK118" s="102" t="str">
        <f t="shared" si="291"/>
        <v/>
      </c>
      <c r="CL118" s="103" t="str">
        <f t="shared" si="292"/>
        <v/>
      </c>
      <c r="CM118" s="104" t="str">
        <f t="shared" si="293"/>
        <v/>
      </c>
      <c r="CN118" s="104" t="str">
        <f t="shared" si="294"/>
        <v/>
      </c>
      <c r="CO118" s="105" t="str">
        <f t="shared" si="295"/>
        <v/>
      </c>
      <c r="CP118" s="106" t="str">
        <f t="shared" si="296"/>
        <v/>
      </c>
      <c r="CQ118" s="107" t="str">
        <f t="shared" si="297"/>
        <v/>
      </c>
      <c r="CR118" s="108" t="str">
        <f t="shared" si="298"/>
        <v/>
      </c>
      <c r="CS118" s="109" t="str">
        <f t="shared" si="299"/>
        <v/>
      </c>
      <c r="CU118" s="4"/>
      <c r="CW118" s="102" t="str">
        <f t="shared" si="300"/>
        <v/>
      </c>
      <c r="CX118" s="103" t="str">
        <f t="shared" si="301"/>
        <v/>
      </c>
      <c r="CY118" s="104" t="str">
        <f t="shared" si="302"/>
        <v/>
      </c>
      <c r="CZ118" s="104" t="str">
        <f t="shared" si="303"/>
        <v/>
      </c>
      <c r="DA118" s="105" t="str">
        <f t="shared" si="304"/>
        <v/>
      </c>
      <c r="DB118" s="106" t="str">
        <f t="shared" si="305"/>
        <v/>
      </c>
      <c r="DC118" s="107" t="str">
        <f t="shared" si="306"/>
        <v/>
      </c>
      <c r="DD118" s="108" t="str">
        <f t="shared" si="307"/>
        <v/>
      </c>
      <c r="DE118" s="109" t="str">
        <f t="shared" si="308"/>
        <v/>
      </c>
      <c r="DG118" s="4"/>
      <c r="DI118" s="102" t="str">
        <f t="shared" si="309"/>
        <v/>
      </c>
      <c r="DJ118" s="103" t="str">
        <f t="shared" si="310"/>
        <v/>
      </c>
      <c r="DK118" s="104" t="str">
        <f t="shared" si="311"/>
        <v/>
      </c>
      <c r="DL118" s="104" t="str">
        <f t="shared" si="312"/>
        <v/>
      </c>
      <c r="DM118" s="105" t="str">
        <f t="shared" si="313"/>
        <v/>
      </c>
      <c r="DN118" s="106" t="str">
        <f t="shared" si="314"/>
        <v/>
      </c>
      <c r="DO118" s="107" t="str">
        <f t="shared" si="315"/>
        <v/>
      </c>
      <c r="DP118" s="108" t="str">
        <f t="shared" si="316"/>
        <v/>
      </c>
      <c r="DQ118" s="109" t="str">
        <f t="shared" si="317"/>
        <v/>
      </c>
      <c r="DS118" s="4"/>
      <c r="DU118" s="102" t="str">
        <f t="shared" si="318"/>
        <v/>
      </c>
      <c r="DV118" s="103" t="str">
        <f t="shared" si="319"/>
        <v/>
      </c>
      <c r="DW118" s="104" t="str">
        <f t="shared" si="320"/>
        <v/>
      </c>
      <c r="DX118" s="104" t="str">
        <f t="shared" si="321"/>
        <v/>
      </c>
      <c r="DY118" s="105" t="str">
        <f t="shared" si="322"/>
        <v/>
      </c>
      <c r="DZ118" s="106" t="str">
        <f t="shared" si="323"/>
        <v/>
      </c>
      <c r="EA118" s="107" t="str">
        <f t="shared" si="324"/>
        <v/>
      </c>
      <c r="EB118" s="108" t="str">
        <f t="shared" si="325"/>
        <v/>
      </c>
      <c r="EC118" s="109" t="str">
        <f t="shared" si="326"/>
        <v/>
      </c>
      <c r="EE118" s="4"/>
      <c r="EG118" s="102" t="str">
        <f t="shared" si="327"/>
        <v/>
      </c>
      <c r="EH118" s="103" t="str">
        <f t="shared" si="328"/>
        <v/>
      </c>
      <c r="EI118" s="104" t="str">
        <f t="shared" si="329"/>
        <v/>
      </c>
      <c r="EJ118" s="104" t="str">
        <f t="shared" si="330"/>
        <v/>
      </c>
      <c r="EK118" s="105" t="str">
        <f t="shared" si="331"/>
        <v/>
      </c>
      <c r="EL118" s="106" t="str">
        <f t="shared" si="332"/>
        <v/>
      </c>
      <c r="EM118" s="107" t="str">
        <f t="shared" si="333"/>
        <v/>
      </c>
      <c r="EN118" s="108" t="str">
        <f t="shared" si="334"/>
        <v/>
      </c>
      <c r="EO118" s="109" t="str">
        <f t="shared" si="335"/>
        <v/>
      </c>
      <c r="EQ118" s="4"/>
      <c r="ES118" s="102" t="str">
        <f t="shared" si="336"/>
        <v/>
      </c>
      <c r="ET118" s="103" t="str">
        <f t="shared" si="337"/>
        <v/>
      </c>
      <c r="EU118" s="104" t="str">
        <f t="shared" si="338"/>
        <v/>
      </c>
      <c r="EV118" s="104" t="str">
        <f t="shared" si="339"/>
        <v/>
      </c>
      <c r="EW118" s="105" t="str">
        <f t="shared" si="340"/>
        <v/>
      </c>
      <c r="EX118" s="106" t="str">
        <f t="shared" si="341"/>
        <v/>
      </c>
      <c r="EY118" s="107" t="str">
        <f t="shared" si="342"/>
        <v/>
      </c>
      <c r="EZ118" s="108" t="str">
        <f t="shared" si="343"/>
        <v/>
      </c>
      <c r="FA118" s="109" t="str">
        <f t="shared" si="344"/>
        <v/>
      </c>
      <c r="FC118" s="4"/>
      <c r="FE118" s="102" t="str">
        <f t="shared" si="345"/>
        <v/>
      </c>
      <c r="FF118" s="103" t="str">
        <f t="shared" si="346"/>
        <v/>
      </c>
      <c r="FG118" s="104" t="str">
        <f t="shared" si="347"/>
        <v/>
      </c>
      <c r="FH118" s="104" t="str">
        <f t="shared" si="348"/>
        <v/>
      </c>
      <c r="FI118" s="105" t="str">
        <f t="shared" si="349"/>
        <v/>
      </c>
      <c r="FJ118" s="106" t="str">
        <f t="shared" si="350"/>
        <v/>
      </c>
      <c r="FK118" s="107" t="str">
        <f t="shared" si="351"/>
        <v/>
      </c>
      <c r="FL118" s="108" t="str">
        <f t="shared" si="352"/>
        <v/>
      </c>
      <c r="FM118" s="109" t="str">
        <f t="shared" si="353"/>
        <v/>
      </c>
      <c r="FO118" s="4"/>
      <c r="FQ118" s="102" t="str">
        <f>IF(FU118="","",#REF!)</f>
        <v/>
      </c>
      <c r="FR118" s="103" t="str">
        <f t="shared" si="354"/>
        <v/>
      </c>
      <c r="FS118" s="104" t="str">
        <f t="shared" si="355"/>
        <v/>
      </c>
      <c r="FT118" s="104" t="str">
        <f t="shared" si="356"/>
        <v/>
      </c>
      <c r="FU118" s="105" t="str">
        <f t="shared" si="357"/>
        <v/>
      </c>
      <c r="FV118" s="106" t="str">
        <f t="shared" si="358"/>
        <v/>
      </c>
      <c r="FW118" s="107" t="str">
        <f t="shared" si="359"/>
        <v/>
      </c>
      <c r="FX118" s="108" t="str">
        <f t="shared" si="360"/>
        <v/>
      </c>
      <c r="FY118" s="109" t="str">
        <f t="shared" si="361"/>
        <v/>
      </c>
      <c r="GA118" s="4"/>
      <c r="GC118" s="102" t="str">
        <f t="shared" si="362"/>
        <v/>
      </c>
      <c r="GD118" s="103" t="str">
        <f t="shared" si="363"/>
        <v/>
      </c>
      <c r="GE118" s="104" t="str">
        <f t="shared" si="364"/>
        <v/>
      </c>
      <c r="GF118" s="104" t="str">
        <f t="shared" si="365"/>
        <v/>
      </c>
      <c r="GG118" s="105" t="str">
        <f t="shared" si="366"/>
        <v/>
      </c>
      <c r="GH118" s="106" t="str">
        <f t="shared" si="367"/>
        <v/>
      </c>
      <c r="GI118" s="107" t="str">
        <f t="shared" si="368"/>
        <v/>
      </c>
      <c r="GJ118" s="108" t="str">
        <f t="shared" si="369"/>
        <v/>
      </c>
      <c r="GK118" s="109" t="str">
        <f t="shared" si="370"/>
        <v/>
      </c>
      <c r="GM118" s="4"/>
      <c r="GO118" s="102" t="str">
        <f t="shared" si="371"/>
        <v/>
      </c>
      <c r="GP118" s="103" t="str">
        <f t="shared" si="372"/>
        <v/>
      </c>
      <c r="GQ118" s="104" t="str">
        <f t="shared" si="373"/>
        <v/>
      </c>
      <c r="GR118" s="104" t="str">
        <f t="shared" si="374"/>
        <v/>
      </c>
      <c r="GS118" s="105" t="str">
        <f t="shared" si="375"/>
        <v/>
      </c>
      <c r="GT118" s="106" t="str">
        <f t="shared" si="376"/>
        <v/>
      </c>
      <c r="GU118" s="107" t="str">
        <f t="shared" si="377"/>
        <v/>
      </c>
      <c r="GV118" s="108" t="str">
        <f t="shared" si="378"/>
        <v/>
      </c>
      <c r="GW118" s="109" t="str">
        <f t="shared" si="379"/>
        <v/>
      </c>
      <c r="GY118" s="4"/>
      <c r="HA118" s="102" t="str">
        <f t="shared" si="380"/>
        <v/>
      </c>
      <c r="HB118" s="103" t="str">
        <f t="shared" si="381"/>
        <v/>
      </c>
      <c r="HC118" s="104" t="str">
        <f t="shared" si="382"/>
        <v/>
      </c>
      <c r="HD118" s="104" t="str">
        <f t="shared" si="383"/>
        <v/>
      </c>
      <c r="HE118" s="105" t="str">
        <f t="shared" si="384"/>
        <v/>
      </c>
      <c r="HF118" s="106" t="str">
        <f t="shared" si="385"/>
        <v/>
      </c>
      <c r="HG118" s="107" t="str">
        <f t="shared" si="386"/>
        <v/>
      </c>
      <c r="HH118" s="108" t="str">
        <f t="shared" si="387"/>
        <v/>
      </c>
      <c r="HI118" s="109" t="str">
        <f t="shared" si="388"/>
        <v/>
      </c>
      <c r="HK118" s="4"/>
      <c r="HM118" s="102" t="str">
        <f t="shared" si="389"/>
        <v/>
      </c>
      <c r="HN118" s="103" t="str">
        <f t="shared" si="390"/>
        <v/>
      </c>
      <c r="HO118" s="104" t="str">
        <f t="shared" si="391"/>
        <v/>
      </c>
      <c r="HP118" s="104" t="str">
        <f t="shared" si="392"/>
        <v/>
      </c>
      <c r="HQ118" s="105" t="str">
        <f t="shared" si="393"/>
        <v/>
      </c>
      <c r="HR118" s="106" t="str">
        <f t="shared" si="394"/>
        <v/>
      </c>
      <c r="HS118" s="107" t="str">
        <f t="shared" si="395"/>
        <v/>
      </c>
      <c r="HT118" s="108" t="str">
        <f t="shared" si="396"/>
        <v/>
      </c>
      <c r="HU118" s="109" t="str">
        <f t="shared" si="397"/>
        <v/>
      </c>
      <c r="HW118" s="4"/>
      <c r="HY118" s="102" t="str">
        <f t="shared" si="398"/>
        <v/>
      </c>
      <c r="HZ118" s="103" t="str">
        <f t="shared" si="399"/>
        <v/>
      </c>
      <c r="IA118" s="104" t="str">
        <f t="shared" si="400"/>
        <v/>
      </c>
      <c r="IB118" s="104" t="str">
        <f t="shared" si="401"/>
        <v/>
      </c>
      <c r="IC118" s="105" t="str">
        <f t="shared" si="402"/>
        <v/>
      </c>
      <c r="ID118" s="106" t="str">
        <f t="shared" si="403"/>
        <v/>
      </c>
      <c r="IE118" s="107" t="str">
        <f t="shared" si="404"/>
        <v/>
      </c>
      <c r="IF118" s="108" t="str">
        <f t="shared" si="405"/>
        <v/>
      </c>
      <c r="IG118" s="109" t="str">
        <f t="shared" si="406"/>
        <v/>
      </c>
      <c r="II118" s="4"/>
      <c r="IK118" s="102" t="str">
        <f t="shared" si="407"/>
        <v/>
      </c>
      <c r="IL118" s="103" t="str">
        <f t="shared" si="408"/>
        <v/>
      </c>
      <c r="IM118" s="104" t="str">
        <f t="shared" si="409"/>
        <v/>
      </c>
      <c r="IN118" s="104" t="str">
        <f t="shared" si="410"/>
        <v/>
      </c>
      <c r="IO118" s="105" t="str">
        <f t="shared" si="411"/>
        <v/>
      </c>
      <c r="IP118" s="106" t="str">
        <f t="shared" si="412"/>
        <v/>
      </c>
      <c r="IQ118" s="107" t="str">
        <f t="shared" si="413"/>
        <v/>
      </c>
      <c r="IR118" s="108" t="str">
        <f t="shared" si="414"/>
        <v/>
      </c>
      <c r="IS118" s="109" t="str">
        <f t="shared" si="415"/>
        <v/>
      </c>
      <c r="IU118" s="4"/>
      <c r="IW118" s="102" t="str">
        <f t="shared" si="416"/>
        <v/>
      </c>
      <c r="IX118" s="103" t="str">
        <f t="shared" si="417"/>
        <v/>
      </c>
      <c r="IY118" s="104" t="str">
        <f t="shared" si="418"/>
        <v/>
      </c>
      <c r="IZ118" s="104" t="str">
        <f t="shared" si="419"/>
        <v/>
      </c>
      <c r="JA118" s="105" t="str">
        <f t="shared" si="420"/>
        <v/>
      </c>
      <c r="JB118" s="106" t="str">
        <f t="shared" si="421"/>
        <v/>
      </c>
      <c r="JC118" s="107" t="str">
        <f t="shared" si="422"/>
        <v/>
      </c>
      <c r="JD118" s="108" t="str">
        <f t="shared" si="423"/>
        <v/>
      </c>
      <c r="JE118" s="109" t="str">
        <f t="shared" si="424"/>
        <v/>
      </c>
      <c r="JG118" s="4"/>
      <c r="JI118" s="102" t="str">
        <f t="shared" si="425"/>
        <v/>
      </c>
      <c r="JJ118" s="103" t="str">
        <f t="shared" si="426"/>
        <v/>
      </c>
      <c r="JK118" s="104" t="str">
        <f t="shared" si="427"/>
        <v/>
      </c>
      <c r="JL118" s="104" t="str">
        <f t="shared" si="428"/>
        <v/>
      </c>
      <c r="JM118" s="105" t="str">
        <f t="shared" si="429"/>
        <v/>
      </c>
      <c r="JN118" s="106" t="str">
        <f t="shared" si="430"/>
        <v/>
      </c>
      <c r="JO118" s="107" t="str">
        <f t="shared" si="431"/>
        <v/>
      </c>
      <c r="JP118" s="108" t="str">
        <f t="shared" si="432"/>
        <v/>
      </c>
      <c r="JQ118" s="109" t="str">
        <f t="shared" si="433"/>
        <v/>
      </c>
      <c r="JS118" s="4"/>
      <c r="JU118" s="102" t="str">
        <f t="shared" si="434"/>
        <v/>
      </c>
      <c r="JV118" s="103" t="str">
        <f t="shared" si="435"/>
        <v/>
      </c>
      <c r="JW118" s="104" t="str">
        <f t="shared" si="436"/>
        <v/>
      </c>
      <c r="JX118" s="104" t="str">
        <f t="shared" si="437"/>
        <v/>
      </c>
      <c r="JY118" s="105" t="str">
        <f t="shared" si="438"/>
        <v/>
      </c>
      <c r="JZ118" s="106" t="str">
        <f t="shared" si="439"/>
        <v/>
      </c>
      <c r="KA118" s="107" t="str">
        <f t="shared" si="440"/>
        <v/>
      </c>
      <c r="KB118" s="108" t="str">
        <f t="shared" si="441"/>
        <v/>
      </c>
      <c r="KC118" s="109" t="str">
        <f t="shared" si="442"/>
        <v/>
      </c>
      <c r="KE118" s="4"/>
    </row>
    <row r="119" spans="1:291" ht="13.5" customHeight="1">
      <c r="A119" s="20"/>
      <c r="E119" s="102" t="str">
        <f t="shared" si="228"/>
        <v/>
      </c>
      <c r="F119" s="103" t="str">
        <f t="shared" si="229"/>
        <v/>
      </c>
      <c r="G119" s="104" t="str">
        <f t="shared" si="230"/>
        <v/>
      </c>
      <c r="H119" s="104" t="str">
        <f t="shared" si="231"/>
        <v/>
      </c>
      <c r="I119" s="105" t="str">
        <f t="shared" si="232"/>
        <v/>
      </c>
      <c r="J119" s="106" t="str">
        <f t="shared" si="233"/>
        <v/>
      </c>
      <c r="K119" s="107" t="str">
        <f t="shared" si="234"/>
        <v/>
      </c>
      <c r="L119" s="108" t="str">
        <f t="shared" si="235"/>
        <v/>
      </c>
      <c r="M119" s="109" t="str">
        <f t="shared" si="236"/>
        <v/>
      </c>
      <c r="O119" s="4"/>
      <c r="Q119" s="102" t="str">
        <f t="shared" si="237"/>
        <v/>
      </c>
      <c r="R119" s="103" t="str">
        <f t="shared" si="238"/>
        <v/>
      </c>
      <c r="S119" s="104" t="str">
        <f t="shared" si="239"/>
        <v/>
      </c>
      <c r="T119" s="104" t="str">
        <f t="shared" si="240"/>
        <v/>
      </c>
      <c r="U119" s="105" t="str">
        <f t="shared" si="241"/>
        <v/>
      </c>
      <c r="V119" s="106" t="str">
        <f t="shared" si="242"/>
        <v/>
      </c>
      <c r="W119" s="107" t="str">
        <f t="shared" si="243"/>
        <v/>
      </c>
      <c r="X119" s="108" t="str">
        <f t="shared" si="244"/>
        <v/>
      </c>
      <c r="Y119" s="109" t="str">
        <f t="shared" si="245"/>
        <v/>
      </c>
      <c r="AA119" s="4"/>
      <c r="AC119" s="102" t="str">
        <f t="shared" si="246"/>
        <v/>
      </c>
      <c r="AD119" s="103" t="str">
        <f t="shared" si="247"/>
        <v/>
      </c>
      <c r="AE119" s="104" t="str">
        <f t="shared" si="248"/>
        <v/>
      </c>
      <c r="AF119" s="104" t="str">
        <f t="shared" si="249"/>
        <v/>
      </c>
      <c r="AG119" s="105" t="str">
        <f t="shared" si="250"/>
        <v/>
      </c>
      <c r="AH119" s="106" t="str">
        <f t="shared" si="251"/>
        <v/>
      </c>
      <c r="AI119" s="107" t="str">
        <f t="shared" si="252"/>
        <v/>
      </c>
      <c r="AJ119" s="108" t="str">
        <f t="shared" si="253"/>
        <v/>
      </c>
      <c r="AK119" s="109" t="str">
        <f t="shared" si="254"/>
        <v/>
      </c>
      <c r="AM119" s="4"/>
      <c r="AO119" s="102" t="str">
        <f t="shared" si="255"/>
        <v/>
      </c>
      <c r="AP119" s="103" t="str">
        <f t="shared" si="256"/>
        <v/>
      </c>
      <c r="AQ119" s="104" t="str">
        <f t="shared" si="257"/>
        <v/>
      </c>
      <c r="AR119" s="104" t="str">
        <f t="shared" si="258"/>
        <v/>
      </c>
      <c r="AS119" s="105" t="str">
        <f t="shared" si="259"/>
        <v/>
      </c>
      <c r="AT119" s="106" t="str">
        <f t="shared" si="260"/>
        <v/>
      </c>
      <c r="AU119" s="107" t="str">
        <f t="shared" si="261"/>
        <v/>
      </c>
      <c r="AV119" s="108" t="str">
        <f t="shared" si="262"/>
        <v/>
      </c>
      <c r="AW119" s="109" t="str">
        <f t="shared" si="263"/>
        <v/>
      </c>
      <c r="AY119" s="4"/>
      <c r="BA119" s="102" t="str">
        <f t="shared" si="264"/>
        <v/>
      </c>
      <c r="BB119" s="103" t="str">
        <f t="shared" si="265"/>
        <v/>
      </c>
      <c r="BC119" s="104" t="str">
        <f t="shared" si="266"/>
        <v/>
      </c>
      <c r="BD119" s="104" t="str">
        <f t="shared" si="267"/>
        <v/>
      </c>
      <c r="BE119" s="105" t="str">
        <f t="shared" si="268"/>
        <v/>
      </c>
      <c r="BF119" s="106" t="str">
        <f t="shared" si="269"/>
        <v/>
      </c>
      <c r="BG119" s="107" t="str">
        <f t="shared" si="270"/>
        <v/>
      </c>
      <c r="BH119" s="108" t="str">
        <f t="shared" si="271"/>
        <v/>
      </c>
      <c r="BI119" s="109" t="str">
        <f t="shared" si="272"/>
        <v/>
      </c>
      <c r="BK119" s="4"/>
      <c r="BM119" s="102" t="str">
        <f t="shared" si="273"/>
        <v/>
      </c>
      <c r="BN119" s="103" t="str">
        <f t="shared" si="274"/>
        <v/>
      </c>
      <c r="BO119" s="104" t="str">
        <f t="shared" si="275"/>
        <v/>
      </c>
      <c r="BP119" s="104" t="str">
        <f t="shared" si="276"/>
        <v/>
      </c>
      <c r="BQ119" s="105" t="str">
        <f t="shared" si="277"/>
        <v/>
      </c>
      <c r="BR119" s="106" t="str">
        <f t="shared" si="278"/>
        <v/>
      </c>
      <c r="BS119" s="107" t="str">
        <f t="shared" si="279"/>
        <v/>
      </c>
      <c r="BT119" s="108" t="str">
        <f t="shared" si="280"/>
        <v/>
      </c>
      <c r="BU119" s="109" t="str">
        <f t="shared" si="281"/>
        <v/>
      </c>
      <c r="BW119" s="4"/>
      <c r="BY119" s="102" t="str">
        <f t="shared" si="282"/>
        <v/>
      </c>
      <c r="BZ119" s="103" t="str">
        <f t="shared" si="283"/>
        <v/>
      </c>
      <c r="CA119" s="104" t="str">
        <f t="shared" si="284"/>
        <v/>
      </c>
      <c r="CB119" s="104" t="str">
        <f t="shared" si="285"/>
        <v/>
      </c>
      <c r="CC119" s="105" t="str">
        <f t="shared" si="286"/>
        <v/>
      </c>
      <c r="CD119" s="106" t="str">
        <f t="shared" si="287"/>
        <v/>
      </c>
      <c r="CE119" s="107" t="str">
        <f t="shared" si="288"/>
        <v/>
      </c>
      <c r="CF119" s="108" t="str">
        <f t="shared" si="289"/>
        <v/>
      </c>
      <c r="CG119" s="109" t="str">
        <f t="shared" si="290"/>
        <v/>
      </c>
      <c r="CI119" s="4"/>
      <c r="CK119" s="102" t="str">
        <f t="shared" si="291"/>
        <v/>
      </c>
      <c r="CL119" s="103" t="str">
        <f t="shared" si="292"/>
        <v/>
      </c>
      <c r="CM119" s="104" t="str">
        <f t="shared" si="293"/>
        <v/>
      </c>
      <c r="CN119" s="104" t="str">
        <f t="shared" si="294"/>
        <v/>
      </c>
      <c r="CO119" s="105" t="str">
        <f t="shared" si="295"/>
        <v/>
      </c>
      <c r="CP119" s="106" t="str">
        <f t="shared" si="296"/>
        <v/>
      </c>
      <c r="CQ119" s="107" t="str">
        <f t="shared" si="297"/>
        <v/>
      </c>
      <c r="CR119" s="108" t="str">
        <f t="shared" si="298"/>
        <v/>
      </c>
      <c r="CS119" s="109" t="str">
        <f t="shared" si="299"/>
        <v/>
      </c>
      <c r="CU119" s="4"/>
      <c r="CW119" s="102" t="str">
        <f t="shared" si="300"/>
        <v/>
      </c>
      <c r="CX119" s="103" t="str">
        <f t="shared" si="301"/>
        <v/>
      </c>
      <c r="CY119" s="104" t="str">
        <f t="shared" si="302"/>
        <v/>
      </c>
      <c r="CZ119" s="104" t="str">
        <f t="shared" si="303"/>
        <v/>
      </c>
      <c r="DA119" s="105" t="str">
        <f t="shared" si="304"/>
        <v/>
      </c>
      <c r="DB119" s="106" t="str">
        <f t="shared" si="305"/>
        <v/>
      </c>
      <c r="DC119" s="107" t="str">
        <f t="shared" si="306"/>
        <v/>
      </c>
      <c r="DD119" s="108" t="str">
        <f t="shared" si="307"/>
        <v/>
      </c>
      <c r="DE119" s="109" t="str">
        <f t="shared" si="308"/>
        <v/>
      </c>
      <c r="DG119" s="4"/>
      <c r="DI119" s="102" t="str">
        <f t="shared" si="309"/>
        <v/>
      </c>
      <c r="DJ119" s="103" t="str">
        <f t="shared" si="310"/>
        <v/>
      </c>
      <c r="DK119" s="104" t="str">
        <f t="shared" si="311"/>
        <v/>
      </c>
      <c r="DL119" s="104" t="str">
        <f t="shared" si="312"/>
        <v/>
      </c>
      <c r="DM119" s="105" t="str">
        <f t="shared" si="313"/>
        <v/>
      </c>
      <c r="DN119" s="106" t="str">
        <f t="shared" si="314"/>
        <v/>
      </c>
      <c r="DO119" s="107" t="str">
        <f t="shared" si="315"/>
        <v/>
      </c>
      <c r="DP119" s="108" t="str">
        <f t="shared" si="316"/>
        <v/>
      </c>
      <c r="DQ119" s="109" t="str">
        <f t="shared" si="317"/>
        <v/>
      </c>
      <c r="DS119" s="4"/>
      <c r="DU119" s="102" t="str">
        <f t="shared" si="318"/>
        <v/>
      </c>
      <c r="DV119" s="103" t="str">
        <f t="shared" si="319"/>
        <v/>
      </c>
      <c r="DW119" s="104" t="str">
        <f t="shared" si="320"/>
        <v/>
      </c>
      <c r="DX119" s="104" t="str">
        <f t="shared" si="321"/>
        <v/>
      </c>
      <c r="DY119" s="105" t="str">
        <f t="shared" si="322"/>
        <v/>
      </c>
      <c r="DZ119" s="106" t="str">
        <f t="shared" si="323"/>
        <v/>
      </c>
      <c r="EA119" s="107" t="str">
        <f t="shared" si="324"/>
        <v/>
      </c>
      <c r="EB119" s="108" t="str">
        <f t="shared" si="325"/>
        <v/>
      </c>
      <c r="EC119" s="109" t="str">
        <f t="shared" si="326"/>
        <v/>
      </c>
      <c r="EE119" s="4"/>
      <c r="EG119" s="102" t="str">
        <f t="shared" si="327"/>
        <v/>
      </c>
      <c r="EH119" s="103" t="str">
        <f t="shared" si="328"/>
        <v/>
      </c>
      <c r="EI119" s="104" t="str">
        <f t="shared" si="329"/>
        <v/>
      </c>
      <c r="EJ119" s="104" t="str">
        <f t="shared" si="330"/>
        <v/>
      </c>
      <c r="EK119" s="105" t="str">
        <f t="shared" si="331"/>
        <v/>
      </c>
      <c r="EL119" s="106" t="str">
        <f t="shared" si="332"/>
        <v/>
      </c>
      <c r="EM119" s="107" t="str">
        <f t="shared" si="333"/>
        <v/>
      </c>
      <c r="EN119" s="108" t="str">
        <f t="shared" si="334"/>
        <v/>
      </c>
      <c r="EO119" s="109" t="str">
        <f t="shared" si="335"/>
        <v/>
      </c>
      <c r="EQ119" s="4"/>
      <c r="ES119" s="102" t="str">
        <f t="shared" si="336"/>
        <v/>
      </c>
      <c r="ET119" s="103" t="str">
        <f t="shared" si="337"/>
        <v/>
      </c>
      <c r="EU119" s="104" t="str">
        <f t="shared" si="338"/>
        <v/>
      </c>
      <c r="EV119" s="104" t="str">
        <f t="shared" si="339"/>
        <v/>
      </c>
      <c r="EW119" s="105" t="str">
        <f t="shared" si="340"/>
        <v/>
      </c>
      <c r="EX119" s="106" t="str">
        <f t="shared" si="341"/>
        <v/>
      </c>
      <c r="EY119" s="107" t="str">
        <f t="shared" si="342"/>
        <v/>
      </c>
      <c r="EZ119" s="108" t="str">
        <f t="shared" si="343"/>
        <v/>
      </c>
      <c r="FA119" s="109" t="str">
        <f t="shared" si="344"/>
        <v/>
      </c>
      <c r="FC119" s="4"/>
      <c r="FE119" s="102" t="str">
        <f t="shared" si="345"/>
        <v/>
      </c>
      <c r="FF119" s="103" t="str">
        <f t="shared" si="346"/>
        <v/>
      </c>
      <c r="FG119" s="104" t="str">
        <f t="shared" si="347"/>
        <v/>
      </c>
      <c r="FH119" s="104" t="str">
        <f t="shared" si="348"/>
        <v/>
      </c>
      <c r="FI119" s="105" t="str">
        <f t="shared" si="349"/>
        <v/>
      </c>
      <c r="FJ119" s="106" t="str">
        <f t="shared" si="350"/>
        <v/>
      </c>
      <c r="FK119" s="107" t="str">
        <f t="shared" si="351"/>
        <v/>
      </c>
      <c r="FL119" s="108" t="str">
        <f t="shared" si="352"/>
        <v/>
      </c>
      <c r="FM119" s="109" t="str">
        <f t="shared" si="353"/>
        <v/>
      </c>
      <c r="FO119" s="4"/>
      <c r="FQ119" s="102" t="str">
        <f>IF(FU119="","",#REF!)</f>
        <v/>
      </c>
      <c r="FR119" s="103" t="str">
        <f t="shared" si="354"/>
        <v/>
      </c>
      <c r="FS119" s="104" t="str">
        <f t="shared" si="355"/>
        <v/>
      </c>
      <c r="FT119" s="104" t="str">
        <f t="shared" si="356"/>
        <v/>
      </c>
      <c r="FU119" s="105" t="str">
        <f t="shared" si="357"/>
        <v/>
      </c>
      <c r="FV119" s="106" t="str">
        <f t="shared" si="358"/>
        <v/>
      </c>
      <c r="FW119" s="107" t="str">
        <f t="shared" si="359"/>
        <v/>
      </c>
      <c r="FX119" s="108" t="str">
        <f t="shared" si="360"/>
        <v/>
      </c>
      <c r="FY119" s="109" t="str">
        <f t="shared" si="361"/>
        <v/>
      </c>
      <c r="GA119" s="4"/>
      <c r="GC119" s="102" t="str">
        <f t="shared" si="362"/>
        <v/>
      </c>
      <c r="GD119" s="103" t="str">
        <f t="shared" si="363"/>
        <v/>
      </c>
      <c r="GE119" s="104" t="str">
        <f t="shared" si="364"/>
        <v/>
      </c>
      <c r="GF119" s="104" t="str">
        <f t="shared" si="365"/>
        <v/>
      </c>
      <c r="GG119" s="105" t="str">
        <f t="shared" si="366"/>
        <v/>
      </c>
      <c r="GH119" s="106" t="str">
        <f t="shared" si="367"/>
        <v/>
      </c>
      <c r="GI119" s="107" t="str">
        <f t="shared" si="368"/>
        <v/>
      </c>
      <c r="GJ119" s="108" t="str">
        <f t="shared" si="369"/>
        <v/>
      </c>
      <c r="GK119" s="109" t="str">
        <f t="shared" si="370"/>
        <v/>
      </c>
      <c r="GM119" s="4"/>
      <c r="GO119" s="102" t="str">
        <f t="shared" si="371"/>
        <v/>
      </c>
      <c r="GP119" s="103" t="str">
        <f t="shared" si="372"/>
        <v/>
      </c>
      <c r="GQ119" s="104" t="str">
        <f t="shared" si="373"/>
        <v/>
      </c>
      <c r="GR119" s="104" t="str">
        <f t="shared" si="374"/>
        <v/>
      </c>
      <c r="GS119" s="105" t="str">
        <f t="shared" si="375"/>
        <v/>
      </c>
      <c r="GT119" s="106" t="str">
        <f t="shared" si="376"/>
        <v/>
      </c>
      <c r="GU119" s="107" t="str">
        <f t="shared" si="377"/>
        <v/>
      </c>
      <c r="GV119" s="108" t="str">
        <f t="shared" si="378"/>
        <v/>
      </c>
      <c r="GW119" s="109" t="str">
        <f t="shared" si="379"/>
        <v/>
      </c>
      <c r="GY119" s="4"/>
      <c r="HA119" s="102" t="str">
        <f t="shared" si="380"/>
        <v/>
      </c>
      <c r="HB119" s="103" t="str">
        <f t="shared" si="381"/>
        <v/>
      </c>
      <c r="HC119" s="104" t="str">
        <f t="shared" si="382"/>
        <v/>
      </c>
      <c r="HD119" s="104" t="str">
        <f t="shared" si="383"/>
        <v/>
      </c>
      <c r="HE119" s="105" t="str">
        <f t="shared" si="384"/>
        <v/>
      </c>
      <c r="HF119" s="106" t="str">
        <f t="shared" si="385"/>
        <v/>
      </c>
      <c r="HG119" s="107" t="str">
        <f t="shared" si="386"/>
        <v/>
      </c>
      <c r="HH119" s="108" t="str">
        <f t="shared" si="387"/>
        <v/>
      </c>
      <c r="HI119" s="109" t="str">
        <f t="shared" si="388"/>
        <v/>
      </c>
      <c r="HK119" s="4"/>
      <c r="HM119" s="102" t="str">
        <f t="shared" si="389"/>
        <v/>
      </c>
      <c r="HN119" s="103" t="str">
        <f t="shared" si="390"/>
        <v/>
      </c>
      <c r="HO119" s="104" t="str">
        <f t="shared" si="391"/>
        <v/>
      </c>
      <c r="HP119" s="104" t="str">
        <f t="shared" si="392"/>
        <v/>
      </c>
      <c r="HQ119" s="105" t="str">
        <f t="shared" si="393"/>
        <v/>
      </c>
      <c r="HR119" s="106" t="str">
        <f t="shared" si="394"/>
        <v/>
      </c>
      <c r="HS119" s="107" t="str">
        <f t="shared" si="395"/>
        <v/>
      </c>
      <c r="HT119" s="108" t="str">
        <f t="shared" si="396"/>
        <v/>
      </c>
      <c r="HU119" s="109" t="str">
        <f t="shared" si="397"/>
        <v/>
      </c>
      <c r="HW119" s="4"/>
      <c r="HY119" s="102" t="str">
        <f t="shared" si="398"/>
        <v/>
      </c>
      <c r="HZ119" s="103" t="str">
        <f t="shared" si="399"/>
        <v/>
      </c>
      <c r="IA119" s="104" t="str">
        <f t="shared" si="400"/>
        <v/>
      </c>
      <c r="IB119" s="104" t="str">
        <f t="shared" si="401"/>
        <v/>
      </c>
      <c r="IC119" s="105" t="str">
        <f t="shared" si="402"/>
        <v/>
      </c>
      <c r="ID119" s="106" t="str">
        <f t="shared" si="403"/>
        <v/>
      </c>
      <c r="IE119" s="107" t="str">
        <f t="shared" si="404"/>
        <v/>
      </c>
      <c r="IF119" s="108" t="str">
        <f t="shared" si="405"/>
        <v/>
      </c>
      <c r="IG119" s="109" t="str">
        <f t="shared" si="406"/>
        <v/>
      </c>
      <c r="II119" s="4"/>
      <c r="IK119" s="102" t="str">
        <f t="shared" si="407"/>
        <v/>
      </c>
      <c r="IL119" s="103" t="str">
        <f t="shared" si="408"/>
        <v/>
      </c>
      <c r="IM119" s="104" t="str">
        <f t="shared" si="409"/>
        <v/>
      </c>
      <c r="IN119" s="104" t="str">
        <f t="shared" si="410"/>
        <v/>
      </c>
      <c r="IO119" s="105" t="str">
        <f t="shared" si="411"/>
        <v/>
      </c>
      <c r="IP119" s="106" t="str">
        <f t="shared" si="412"/>
        <v/>
      </c>
      <c r="IQ119" s="107" t="str">
        <f t="shared" si="413"/>
        <v/>
      </c>
      <c r="IR119" s="108" t="str">
        <f t="shared" si="414"/>
        <v/>
      </c>
      <c r="IS119" s="109" t="str">
        <f t="shared" si="415"/>
        <v/>
      </c>
      <c r="IU119" s="4"/>
      <c r="IW119" s="102" t="str">
        <f t="shared" si="416"/>
        <v/>
      </c>
      <c r="IX119" s="103" t="str">
        <f t="shared" si="417"/>
        <v/>
      </c>
      <c r="IY119" s="104" t="str">
        <f t="shared" si="418"/>
        <v/>
      </c>
      <c r="IZ119" s="104" t="str">
        <f t="shared" si="419"/>
        <v/>
      </c>
      <c r="JA119" s="105" t="str">
        <f t="shared" si="420"/>
        <v/>
      </c>
      <c r="JB119" s="106" t="str">
        <f t="shared" si="421"/>
        <v/>
      </c>
      <c r="JC119" s="107" t="str">
        <f t="shared" si="422"/>
        <v/>
      </c>
      <c r="JD119" s="108" t="str">
        <f t="shared" si="423"/>
        <v/>
      </c>
      <c r="JE119" s="109" t="str">
        <f t="shared" si="424"/>
        <v/>
      </c>
      <c r="JG119" s="4"/>
      <c r="JI119" s="102" t="str">
        <f t="shared" si="425"/>
        <v/>
      </c>
      <c r="JJ119" s="103" t="str">
        <f t="shared" si="426"/>
        <v/>
      </c>
      <c r="JK119" s="104" t="str">
        <f t="shared" si="427"/>
        <v/>
      </c>
      <c r="JL119" s="104" t="str">
        <f t="shared" si="428"/>
        <v/>
      </c>
      <c r="JM119" s="105" t="str">
        <f t="shared" si="429"/>
        <v/>
      </c>
      <c r="JN119" s="106" t="str">
        <f t="shared" si="430"/>
        <v/>
      </c>
      <c r="JO119" s="107" t="str">
        <f t="shared" si="431"/>
        <v/>
      </c>
      <c r="JP119" s="108" t="str">
        <f t="shared" si="432"/>
        <v/>
      </c>
      <c r="JQ119" s="109" t="str">
        <f t="shared" si="433"/>
        <v/>
      </c>
      <c r="JS119" s="4"/>
      <c r="JU119" s="102" t="str">
        <f t="shared" si="434"/>
        <v/>
      </c>
      <c r="JV119" s="103" t="str">
        <f t="shared" si="435"/>
        <v/>
      </c>
      <c r="JW119" s="104" t="str">
        <f t="shared" si="436"/>
        <v/>
      </c>
      <c r="JX119" s="104" t="str">
        <f t="shared" si="437"/>
        <v/>
      </c>
      <c r="JY119" s="105" t="str">
        <f t="shared" si="438"/>
        <v/>
      </c>
      <c r="JZ119" s="106" t="str">
        <f t="shared" si="439"/>
        <v/>
      </c>
      <c r="KA119" s="107" t="str">
        <f t="shared" si="440"/>
        <v/>
      </c>
      <c r="KB119" s="108" t="str">
        <f t="shared" si="441"/>
        <v/>
      </c>
      <c r="KC119" s="109" t="str">
        <f t="shared" si="442"/>
        <v/>
      </c>
      <c r="KE119" s="4"/>
    </row>
    <row r="120" spans="1:291" ht="13.5" customHeight="1">
      <c r="A120" s="20"/>
      <c r="E120" s="102" t="str">
        <f t="shared" si="228"/>
        <v/>
      </c>
      <c r="F120" s="103" t="str">
        <f t="shared" si="229"/>
        <v/>
      </c>
      <c r="G120" s="104" t="str">
        <f t="shared" si="230"/>
        <v/>
      </c>
      <c r="H120" s="104" t="str">
        <f t="shared" si="231"/>
        <v/>
      </c>
      <c r="I120" s="105" t="str">
        <f t="shared" si="232"/>
        <v/>
      </c>
      <c r="J120" s="106" t="str">
        <f t="shared" si="233"/>
        <v/>
      </c>
      <c r="K120" s="107" t="str">
        <f t="shared" si="234"/>
        <v/>
      </c>
      <c r="L120" s="108" t="str">
        <f t="shared" si="235"/>
        <v/>
      </c>
      <c r="M120" s="109" t="str">
        <f t="shared" si="236"/>
        <v/>
      </c>
      <c r="O120" s="4"/>
      <c r="Q120" s="102" t="str">
        <f t="shared" si="237"/>
        <v/>
      </c>
      <c r="R120" s="103" t="str">
        <f t="shared" si="238"/>
        <v/>
      </c>
      <c r="S120" s="104" t="str">
        <f t="shared" si="239"/>
        <v/>
      </c>
      <c r="T120" s="104" t="str">
        <f t="shared" si="240"/>
        <v/>
      </c>
      <c r="U120" s="105" t="str">
        <f t="shared" si="241"/>
        <v/>
      </c>
      <c r="V120" s="106" t="str">
        <f t="shared" si="242"/>
        <v/>
      </c>
      <c r="W120" s="107" t="str">
        <f t="shared" si="243"/>
        <v/>
      </c>
      <c r="X120" s="108" t="str">
        <f t="shared" si="244"/>
        <v/>
      </c>
      <c r="Y120" s="109" t="str">
        <f t="shared" si="245"/>
        <v/>
      </c>
      <c r="AA120" s="4"/>
      <c r="AC120" s="102" t="str">
        <f t="shared" si="246"/>
        <v/>
      </c>
      <c r="AD120" s="103" t="str">
        <f t="shared" si="247"/>
        <v/>
      </c>
      <c r="AE120" s="104" t="str">
        <f t="shared" si="248"/>
        <v/>
      </c>
      <c r="AF120" s="104" t="str">
        <f t="shared" si="249"/>
        <v/>
      </c>
      <c r="AG120" s="105" t="str">
        <f t="shared" si="250"/>
        <v/>
      </c>
      <c r="AH120" s="106" t="str">
        <f t="shared" si="251"/>
        <v/>
      </c>
      <c r="AI120" s="107" t="str">
        <f t="shared" si="252"/>
        <v/>
      </c>
      <c r="AJ120" s="108" t="str">
        <f t="shared" si="253"/>
        <v/>
      </c>
      <c r="AK120" s="109" t="str">
        <f t="shared" si="254"/>
        <v/>
      </c>
      <c r="AM120" s="4"/>
      <c r="AO120" s="102" t="str">
        <f t="shared" si="255"/>
        <v/>
      </c>
      <c r="AP120" s="103" t="str">
        <f t="shared" si="256"/>
        <v/>
      </c>
      <c r="AQ120" s="104" t="str">
        <f t="shared" si="257"/>
        <v/>
      </c>
      <c r="AR120" s="104" t="str">
        <f t="shared" si="258"/>
        <v/>
      </c>
      <c r="AS120" s="105" t="str">
        <f t="shared" si="259"/>
        <v/>
      </c>
      <c r="AT120" s="106" t="str">
        <f t="shared" si="260"/>
        <v/>
      </c>
      <c r="AU120" s="107" t="str">
        <f t="shared" si="261"/>
        <v/>
      </c>
      <c r="AV120" s="108" t="str">
        <f t="shared" si="262"/>
        <v/>
      </c>
      <c r="AW120" s="109" t="str">
        <f t="shared" si="263"/>
        <v/>
      </c>
      <c r="AY120" s="4"/>
      <c r="BA120" s="102" t="str">
        <f t="shared" si="264"/>
        <v/>
      </c>
      <c r="BB120" s="103" t="str">
        <f t="shared" si="265"/>
        <v/>
      </c>
      <c r="BC120" s="104" t="str">
        <f t="shared" si="266"/>
        <v/>
      </c>
      <c r="BD120" s="104" t="str">
        <f t="shared" si="267"/>
        <v/>
      </c>
      <c r="BE120" s="105" t="str">
        <f t="shared" si="268"/>
        <v/>
      </c>
      <c r="BF120" s="106" t="str">
        <f t="shared" si="269"/>
        <v/>
      </c>
      <c r="BG120" s="107" t="str">
        <f t="shared" si="270"/>
        <v/>
      </c>
      <c r="BH120" s="108" t="str">
        <f t="shared" si="271"/>
        <v/>
      </c>
      <c r="BI120" s="109" t="str">
        <f t="shared" si="272"/>
        <v/>
      </c>
      <c r="BK120" s="4"/>
      <c r="BM120" s="102" t="str">
        <f t="shared" si="273"/>
        <v/>
      </c>
      <c r="BN120" s="103" t="str">
        <f t="shared" si="274"/>
        <v/>
      </c>
      <c r="BO120" s="104" t="str">
        <f t="shared" si="275"/>
        <v/>
      </c>
      <c r="BP120" s="104" t="str">
        <f t="shared" si="276"/>
        <v/>
      </c>
      <c r="BQ120" s="105" t="str">
        <f t="shared" si="277"/>
        <v/>
      </c>
      <c r="BR120" s="106" t="str">
        <f t="shared" si="278"/>
        <v/>
      </c>
      <c r="BS120" s="107" t="str">
        <f t="shared" si="279"/>
        <v/>
      </c>
      <c r="BT120" s="108" t="str">
        <f t="shared" si="280"/>
        <v/>
      </c>
      <c r="BU120" s="109" t="str">
        <f t="shared" si="281"/>
        <v/>
      </c>
      <c r="BW120" s="4"/>
      <c r="BY120" s="102" t="str">
        <f t="shared" si="282"/>
        <v/>
      </c>
      <c r="BZ120" s="103" t="str">
        <f t="shared" si="283"/>
        <v/>
      </c>
      <c r="CA120" s="104" t="str">
        <f t="shared" si="284"/>
        <v/>
      </c>
      <c r="CB120" s="104" t="str">
        <f t="shared" si="285"/>
        <v/>
      </c>
      <c r="CC120" s="105" t="str">
        <f t="shared" si="286"/>
        <v/>
      </c>
      <c r="CD120" s="106" t="str">
        <f t="shared" si="287"/>
        <v/>
      </c>
      <c r="CE120" s="107" t="str">
        <f t="shared" si="288"/>
        <v/>
      </c>
      <c r="CF120" s="108" t="str">
        <f t="shared" si="289"/>
        <v/>
      </c>
      <c r="CG120" s="109" t="str">
        <f t="shared" si="290"/>
        <v/>
      </c>
      <c r="CI120" s="4"/>
      <c r="CK120" s="102" t="str">
        <f t="shared" si="291"/>
        <v/>
      </c>
      <c r="CL120" s="103" t="str">
        <f t="shared" si="292"/>
        <v/>
      </c>
      <c r="CM120" s="104" t="str">
        <f t="shared" si="293"/>
        <v/>
      </c>
      <c r="CN120" s="104" t="str">
        <f t="shared" si="294"/>
        <v/>
      </c>
      <c r="CO120" s="105" t="str">
        <f t="shared" si="295"/>
        <v/>
      </c>
      <c r="CP120" s="106" t="str">
        <f t="shared" si="296"/>
        <v/>
      </c>
      <c r="CQ120" s="107" t="str">
        <f t="shared" si="297"/>
        <v/>
      </c>
      <c r="CR120" s="108" t="str">
        <f t="shared" si="298"/>
        <v/>
      </c>
      <c r="CS120" s="109" t="str">
        <f t="shared" si="299"/>
        <v/>
      </c>
      <c r="CU120" s="4"/>
      <c r="CW120" s="102" t="str">
        <f t="shared" si="300"/>
        <v/>
      </c>
      <c r="CX120" s="103" t="str">
        <f t="shared" si="301"/>
        <v/>
      </c>
      <c r="CY120" s="104" t="str">
        <f t="shared" si="302"/>
        <v/>
      </c>
      <c r="CZ120" s="104" t="str">
        <f t="shared" si="303"/>
        <v/>
      </c>
      <c r="DA120" s="105" t="str">
        <f t="shared" si="304"/>
        <v/>
      </c>
      <c r="DB120" s="106" t="str">
        <f t="shared" si="305"/>
        <v/>
      </c>
      <c r="DC120" s="107" t="str">
        <f t="shared" si="306"/>
        <v/>
      </c>
      <c r="DD120" s="108" t="str">
        <f t="shared" si="307"/>
        <v/>
      </c>
      <c r="DE120" s="109" t="str">
        <f t="shared" si="308"/>
        <v/>
      </c>
      <c r="DG120" s="4"/>
      <c r="DI120" s="102" t="str">
        <f t="shared" si="309"/>
        <v/>
      </c>
      <c r="DJ120" s="103" t="str">
        <f t="shared" si="310"/>
        <v/>
      </c>
      <c r="DK120" s="104" t="str">
        <f t="shared" si="311"/>
        <v/>
      </c>
      <c r="DL120" s="104" t="str">
        <f t="shared" si="312"/>
        <v/>
      </c>
      <c r="DM120" s="105" t="str">
        <f t="shared" si="313"/>
        <v/>
      </c>
      <c r="DN120" s="106" t="str">
        <f t="shared" si="314"/>
        <v/>
      </c>
      <c r="DO120" s="107" t="str">
        <f t="shared" si="315"/>
        <v/>
      </c>
      <c r="DP120" s="108" t="str">
        <f t="shared" si="316"/>
        <v/>
      </c>
      <c r="DQ120" s="109" t="str">
        <f t="shared" si="317"/>
        <v/>
      </c>
      <c r="DS120" s="4"/>
      <c r="DU120" s="102" t="str">
        <f t="shared" si="318"/>
        <v/>
      </c>
      <c r="DV120" s="103" t="str">
        <f t="shared" si="319"/>
        <v/>
      </c>
      <c r="DW120" s="104" t="str">
        <f t="shared" si="320"/>
        <v/>
      </c>
      <c r="DX120" s="104" t="str">
        <f t="shared" si="321"/>
        <v/>
      </c>
      <c r="DY120" s="105" t="str">
        <f t="shared" si="322"/>
        <v/>
      </c>
      <c r="DZ120" s="106" t="str">
        <f t="shared" si="323"/>
        <v/>
      </c>
      <c r="EA120" s="107" t="str">
        <f t="shared" si="324"/>
        <v/>
      </c>
      <c r="EB120" s="108" t="str">
        <f t="shared" si="325"/>
        <v/>
      </c>
      <c r="EC120" s="109" t="str">
        <f t="shared" si="326"/>
        <v/>
      </c>
      <c r="EE120" s="4"/>
      <c r="EG120" s="102" t="str">
        <f t="shared" si="327"/>
        <v/>
      </c>
      <c r="EH120" s="103" t="str">
        <f t="shared" si="328"/>
        <v/>
      </c>
      <c r="EI120" s="104" t="str">
        <f t="shared" si="329"/>
        <v/>
      </c>
      <c r="EJ120" s="104" t="str">
        <f t="shared" si="330"/>
        <v/>
      </c>
      <c r="EK120" s="105" t="str">
        <f t="shared" si="331"/>
        <v/>
      </c>
      <c r="EL120" s="106" t="str">
        <f t="shared" si="332"/>
        <v/>
      </c>
      <c r="EM120" s="107" t="str">
        <f t="shared" si="333"/>
        <v/>
      </c>
      <c r="EN120" s="108" t="str">
        <f t="shared" si="334"/>
        <v/>
      </c>
      <c r="EO120" s="109" t="str">
        <f t="shared" si="335"/>
        <v/>
      </c>
      <c r="EQ120" s="4"/>
      <c r="ES120" s="102" t="str">
        <f t="shared" si="336"/>
        <v/>
      </c>
      <c r="ET120" s="103" t="str">
        <f t="shared" si="337"/>
        <v/>
      </c>
      <c r="EU120" s="104" t="str">
        <f t="shared" si="338"/>
        <v/>
      </c>
      <c r="EV120" s="104" t="str">
        <f t="shared" si="339"/>
        <v/>
      </c>
      <c r="EW120" s="105" t="str">
        <f t="shared" si="340"/>
        <v/>
      </c>
      <c r="EX120" s="106" t="str">
        <f t="shared" si="341"/>
        <v/>
      </c>
      <c r="EY120" s="107" t="str">
        <f t="shared" si="342"/>
        <v/>
      </c>
      <c r="EZ120" s="108" t="str">
        <f t="shared" si="343"/>
        <v/>
      </c>
      <c r="FA120" s="109" t="str">
        <f t="shared" si="344"/>
        <v/>
      </c>
      <c r="FC120" s="4"/>
      <c r="FE120" s="102" t="str">
        <f t="shared" si="345"/>
        <v/>
      </c>
      <c r="FF120" s="103" t="str">
        <f t="shared" si="346"/>
        <v/>
      </c>
      <c r="FG120" s="104" t="str">
        <f t="shared" si="347"/>
        <v/>
      </c>
      <c r="FH120" s="104" t="str">
        <f t="shared" si="348"/>
        <v/>
      </c>
      <c r="FI120" s="105" t="str">
        <f t="shared" si="349"/>
        <v/>
      </c>
      <c r="FJ120" s="106" t="str">
        <f t="shared" si="350"/>
        <v/>
      </c>
      <c r="FK120" s="107" t="str">
        <f t="shared" si="351"/>
        <v/>
      </c>
      <c r="FL120" s="108" t="str">
        <f t="shared" si="352"/>
        <v/>
      </c>
      <c r="FM120" s="109" t="str">
        <f t="shared" si="353"/>
        <v/>
      </c>
      <c r="FO120" s="4"/>
      <c r="FQ120" s="102" t="str">
        <f>IF(FU120="","",#REF!)</f>
        <v/>
      </c>
      <c r="FR120" s="103" t="str">
        <f t="shared" si="354"/>
        <v/>
      </c>
      <c r="FS120" s="104" t="str">
        <f t="shared" si="355"/>
        <v/>
      </c>
      <c r="FT120" s="104" t="str">
        <f t="shared" si="356"/>
        <v/>
      </c>
      <c r="FU120" s="105" t="str">
        <f t="shared" si="357"/>
        <v/>
      </c>
      <c r="FV120" s="106" t="str">
        <f t="shared" si="358"/>
        <v/>
      </c>
      <c r="FW120" s="107" t="str">
        <f t="shared" si="359"/>
        <v/>
      </c>
      <c r="FX120" s="108" t="str">
        <f t="shared" si="360"/>
        <v/>
      </c>
      <c r="FY120" s="109" t="str">
        <f t="shared" si="361"/>
        <v/>
      </c>
      <c r="GA120" s="4"/>
      <c r="GC120" s="102" t="str">
        <f t="shared" si="362"/>
        <v/>
      </c>
      <c r="GD120" s="103" t="str">
        <f t="shared" si="363"/>
        <v/>
      </c>
      <c r="GE120" s="104" t="str">
        <f t="shared" si="364"/>
        <v/>
      </c>
      <c r="GF120" s="104" t="str">
        <f t="shared" si="365"/>
        <v/>
      </c>
      <c r="GG120" s="105" t="str">
        <f t="shared" si="366"/>
        <v/>
      </c>
      <c r="GH120" s="106" t="str">
        <f t="shared" si="367"/>
        <v/>
      </c>
      <c r="GI120" s="107" t="str">
        <f t="shared" si="368"/>
        <v/>
      </c>
      <c r="GJ120" s="108" t="str">
        <f t="shared" si="369"/>
        <v/>
      </c>
      <c r="GK120" s="109" t="str">
        <f t="shared" si="370"/>
        <v/>
      </c>
      <c r="GM120" s="4"/>
      <c r="GO120" s="102" t="str">
        <f t="shared" si="371"/>
        <v/>
      </c>
      <c r="GP120" s="103" t="str">
        <f t="shared" si="372"/>
        <v/>
      </c>
      <c r="GQ120" s="104" t="str">
        <f t="shared" si="373"/>
        <v/>
      </c>
      <c r="GR120" s="104" t="str">
        <f t="shared" si="374"/>
        <v/>
      </c>
      <c r="GS120" s="105" t="str">
        <f t="shared" si="375"/>
        <v/>
      </c>
      <c r="GT120" s="106" t="str">
        <f t="shared" si="376"/>
        <v/>
      </c>
      <c r="GU120" s="107" t="str">
        <f t="shared" si="377"/>
        <v/>
      </c>
      <c r="GV120" s="108" t="str">
        <f t="shared" si="378"/>
        <v/>
      </c>
      <c r="GW120" s="109" t="str">
        <f t="shared" si="379"/>
        <v/>
      </c>
      <c r="GY120" s="4"/>
      <c r="HA120" s="102" t="str">
        <f t="shared" si="380"/>
        <v/>
      </c>
      <c r="HB120" s="103" t="str">
        <f t="shared" si="381"/>
        <v/>
      </c>
      <c r="HC120" s="104" t="str">
        <f t="shared" si="382"/>
        <v/>
      </c>
      <c r="HD120" s="104" t="str">
        <f t="shared" si="383"/>
        <v/>
      </c>
      <c r="HE120" s="105" t="str">
        <f t="shared" si="384"/>
        <v/>
      </c>
      <c r="HF120" s="106" t="str">
        <f t="shared" si="385"/>
        <v/>
      </c>
      <c r="HG120" s="107" t="str">
        <f t="shared" si="386"/>
        <v/>
      </c>
      <c r="HH120" s="108" t="str">
        <f t="shared" si="387"/>
        <v/>
      </c>
      <c r="HI120" s="109" t="str">
        <f t="shared" si="388"/>
        <v/>
      </c>
      <c r="HK120" s="4"/>
      <c r="HM120" s="102" t="str">
        <f t="shared" si="389"/>
        <v/>
      </c>
      <c r="HN120" s="103" t="str">
        <f t="shared" si="390"/>
        <v/>
      </c>
      <c r="HO120" s="104" t="str">
        <f t="shared" si="391"/>
        <v/>
      </c>
      <c r="HP120" s="104" t="str">
        <f t="shared" si="392"/>
        <v/>
      </c>
      <c r="HQ120" s="105" t="str">
        <f t="shared" si="393"/>
        <v/>
      </c>
      <c r="HR120" s="106" t="str">
        <f t="shared" si="394"/>
        <v/>
      </c>
      <c r="HS120" s="107" t="str">
        <f t="shared" si="395"/>
        <v/>
      </c>
      <c r="HT120" s="108" t="str">
        <f t="shared" si="396"/>
        <v/>
      </c>
      <c r="HU120" s="109" t="str">
        <f t="shared" si="397"/>
        <v/>
      </c>
      <c r="HW120" s="4"/>
      <c r="HY120" s="102" t="str">
        <f t="shared" si="398"/>
        <v/>
      </c>
      <c r="HZ120" s="103" t="str">
        <f t="shared" si="399"/>
        <v/>
      </c>
      <c r="IA120" s="104" t="str">
        <f t="shared" si="400"/>
        <v/>
      </c>
      <c r="IB120" s="104" t="str">
        <f t="shared" si="401"/>
        <v/>
      </c>
      <c r="IC120" s="105" t="str">
        <f t="shared" si="402"/>
        <v/>
      </c>
      <c r="ID120" s="106" t="str">
        <f t="shared" si="403"/>
        <v/>
      </c>
      <c r="IE120" s="107" t="str">
        <f t="shared" si="404"/>
        <v/>
      </c>
      <c r="IF120" s="108" t="str">
        <f t="shared" si="405"/>
        <v/>
      </c>
      <c r="IG120" s="109" t="str">
        <f t="shared" si="406"/>
        <v/>
      </c>
      <c r="II120" s="4"/>
      <c r="IK120" s="102" t="str">
        <f t="shared" si="407"/>
        <v/>
      </c>
      <c r="IL120" s="103" t="str">
        <f t="shared" si="408"/>
        <v/>
      </c>
      <c r="IM120" s="104" t="str">
        <f t="shared" si="409"/>
        <v/>
      </c>
      <c r="IN120" s="104" t="str">
        <f t="shared" si="410"/>
        <v/>
      </c>
      <c r="IO120" s="105" t="str">
        <f t="shared" si="411"/>
        <v/>
      </c>
      <c r="IP120" s="106" t="str">
        <f t="shared" si="412"/>
        <v/>
      </c>
      <c r="IQ120" s="107" t="str">
        <f t="shared" si="413"/>
        <v/>
      </c>
      <c r="IR120" s="108" t="str">
        <f t="shared" si="414"/>
        <v/>
      </c>
      <c r="IS120" s="109" t="str">
        <f t="shared" si="415"/>
        <v/>
      </c>
      <c r="IU120" s="4"/>
      <c r="IW120" s="102" t="str">
        <f t="shared" si="416"/>
        <v/>
      </c>
      <c r="IX120" s="103" t="str">
        <f t="shared" si="417"/>
        <v/>
      </c>
      <c r="IY120" s="104" t="str">
        <f t="shared" si="418"/>
        <v/>
      </c>
      <c r="IZ120" s="104" t="str">
        <f t="shared" si="419"/>
        <v/>
      </c>
      <c r="JA120" s="105" t="str">
        <f t="shared" si="420"/>
        <v/>
      </c>
      <c r="JB120" s="106" t="str">
        <f t="shared" si="421"/>
        <v/>
      </c>
      <c r="JC120" s="107" t="str">
        <f t="shared" si="422"/>
        <v/>
      </c>
      <c r="JD120" s="108" t="str">
        <f t="shared" si="423"/>
        <v/>
      </c>
      <c r="JE120" s="109" t="str">
        <f t="shared" si="424"/>
        <v/>
      </c>
      <c r="JG120" s="4"/>
      <c r="JI120" s="102" t="str">
        <f t="shared" si="425"/>
        <v/>
      </c>
      <c r="JJ120" s="103" t="str">
        <f t="shared" si="426"/>
        <v/>
      </c>
      <c r="JK120" s="104" t="str">
        <f t="shared" si="427"/>
        <v/>
      </c>
      <c r="JL120" s="104" t="str">
        <f t="shared" si="428"/>
        <v/>
      </c>
      <c r="JM120" s="105" t="str">
        <f t="shared" si="429"/>
        <v/>
      </c>
      <c r="JN120" s="106" t="str">
        <f t="shared" si="430"/>
        <v/>
      </c>
      <c r="JO120" s="107" t="str">
        <f t="shared" si="431"/>
        <v/>
      </c>
      <c r="JP120" s="108" t="str">
        <f t="shared" si="432"/>
        <v/>
      </c>
      <c r="JQ120" s="109" t="str">
        <f t="shared" si="433"/>
        <v/>
      </c>
      <c r="JS120" s="4"/>
      <c r="JU120" s="102" t="str">
        <f t="shared" si="434"/>
        <v/>
      </c>
      <c r="JV120" s="103" t="str">
        <f t="shared" si="435"/>
        <v/>
      </c>
      <c r="JW120" s="104" t="str">
        <f t="shared" si="436"/>
        <v/>
      </c>
      <c r="JX120" s="104" t="str">
        <f t="shared" si="437"/>
        <v/>
      </c>
      <c r="JY120" s="105" t="str">
        <f t="shared" si="438"/>
        <v/>
      </c>
      <c r="JZ120" s="106" t="str">
        <f t="shared" si="439"/>
        <v/>
      </c>
      <c r="KA120" s="107" t="str">
        <f t="shared" si="440"/>
        <v/>
      </c>
      <c r="KB120" s="108" t="str">
        <f t="shared" si="441"/>
        <v/>
      </c>
      <c r="KC120" s="109" t="str">
        <f t="shared" si="442"/>
        <v/>
      </c>
      <c r="KE120" s="4"/>
    </row>
    <row r="121" spans="1:291" ht="13.5" customHeight="1">
      <c r="A121" s="20"/>
      <c r="E121" s="102" t="str">
        <f t="shared" si="228"/>
        <v/>
      </c>
      <c r="F121" s="103" t="str">
        <f t="shared" si="229"/>
        <v/>
      </c>
      <c r="G121" s="104" t="str">
        <f t="shared" si="230"/>
        <v/>
      </c>
      <c r="H121" s="104" t="str">
        <f t="shared" si="231"/>
        <v/>
      </c>
      <c r="I121" s="105" t="str">
        <f t="shared" si="232"/>
        <v/>
      </c>
      <c r="J121" s="106" t="str">
        <f t="shared" si="233"/>
        <v/>
      </c>
      <c r="K121" s="107" t="str">
        <f t="shared" si="234"/>
        <v/>
      </c>
      <c r="L121" s="108" t="str">
        <f t="shared" si="235"/>
        <v/>
      </c>
      <c r="M121" s="109" t="str">
        <f t="shared" si="236"/>
        <v/>
      </c>
      <c r="O121" s="4"/>
      <c r="Q121" s="102" t="str">
        <f t="shared" si="237"/>
        <v/>
      </c>
      <c r="R121" s="103" t="str">
        <f t="shared" si="238"/>
        <v/>
      </c>
      <c r="S121" s="104" t="str">
        <f t="shared" si="239"/>
        <v/>
      </c>
      <c r="T121" s="104" t="str">
        <f t="shared" si="240"/>
        <v/>
      </c>
      <c r="U121" s="105" t="str">
        <f t="shared" si="241"/>
        <v/>
      </c>
      <c r="V121" s="106" t="str">
        <f t="shared" si="242"/>
        <v/>
      </c>
      <c r="W121" s="107" t="str">
        <f t="shared" si="243"/>
        <v/>
      </c>
      <c r="X121" s="108" t="str">
        <f t="shared" si="244"/>
        <v/>
      </c>
      <c r="Y121" s="109" t="str">
        <f t="shared" si="245"/>
        <v/>
      </c>
      <c r="AA121" s="4"/>
      <c r="AC121" s="102" t="str">
        <f t="shared" si="246"/>
        <v/>
      </c>
      <c r="AD121" s="103" t="str">
        <f t="shared" si="247"/>
        <v/>
      </c>
      <c r="AE121" s="104" t="str">
        <f t="shared" si="248"/>
        <v/>
      </c>
      <c r="AF121" s="104" t="str">
        <f t="shared" si="249"/>
        <v/>
      </c>
      <c r="AG121" s="105" t="str">
        <f t="shared" si="250"/>
        <v/>
      </c>
      <c r="AH121" s="106" t="str">
        <f t="shared" si="251"/>
        <v/>
      </c>
      <c r="AI121" s="107" t="str">
        <f t="shared" si="252"/>
        <v/>
      </c>
      <c r="AJ121" s="108" t="str">
        <f t="shared" si="253"/>
        <v/>
      </c>
      <c r="AK121" s="109" t="str">
        <f t="shared" si="254"/>
        <v/>
      </c>
      <c r="AM121" s="4"/>
      <c r="AO121" s="102" t="str">
        <f t="shared" si="255"/>
        <v/>
      </c>
      <c r="AP121" s="103" t="str">
        <f t="shared" si="256"/>
        <v/>
      </c>
      <c r="AQ121" s="104" t="str">
        <f t="shared" si="257"/>
        <v/>
      </c>
      <c r="AR121" s="104" t="str">
        <f t="shared" si="258"/>
        <v/>
      </c>
      <c r="AS121" s="105" t="str">
        <f t="shared" si="259"/>
        <v/>
      </c>
      <c r="AT121" s="106" t="str">
        <f t="shared" si="260"/>
        <v/>
      </c>
      <c r="AU121" s="107" t="str">
        <f t="shared" si="261"/>
        <v/>
      </c>
      <c r="AV121" s="108" t="str">
        <f t="shared" si="262"/>
        <v/>
      </c>
      <c r="AW121" s="109" t="str">
        <f t="shared" si="263"/>
        <v/>
      </c>
      <c r="AY121" s="4"/>
      <c r="BA121" s="102" t="str">
        <f t="shared" si="264"/>
        <v/>
      </c>
      <c r="BB121" s="103" t="str">
        <f t="shared" si="265"/>
        <v/>
      </c>
      <c r="BC121" s="104" t="str">
        <f t="shared" si="266"/>
        <v/>
      </c>
      <c r="BD121" s="104" t="str">
        <f t="shared" si="267"/>
        <v/>
      </c>
      <c r="BE121" s="105" t="str">
        <f t="shared" si="268"/>
        <v/>
      </c>
      <c r="BF121" s="106" t="str">
        <f t="shared" si="269"/>
        <v/>
      </c>
      <c r="BG121" s="107" t="str">
        <f t="shared" si="270"/>
        <v/>
      </c>
      <c r="BH121" s="108" t="str">
        <f t="shared" si="271"/>
        <v/>
      </c>
      <c r="BI121" s="109" t="str">
        <f t="shared" si="272"/>
        <v/>
      </c>
      <c r="BK121" s="4"/>
      <c r="BM121" s="102" t="str">
        <f t="shared" si="273"/>
        <v/>
      </c>
      <c r="BN121" s="103" t="str">
        <f t="shared" si="274"/>
        <v/>
      </c>
      <c r="BO121" s="104" t="str">
        <f t="shared" si="275"/>
        <v/>
      </c>
      <c r="BP121" s="104" t="str">
        <f t="shared" si="276"/>
        <v/>
      </c>
      <c r="BQ121" s="105" t="str">
        <f t="shared" si="277"/>
        <v/>
      </c>
      <c r="BR121" s="106" t="str">
        <f t="shared" si="278"/>
        <v/>
      </c>
      <c r="BS121" s="107" t="str">
        <f t="shared" si="279"/>
        <v/>
      </c>
      <c r="BT121" s="108" t="str">
        <f t="shared" si="280"/>
        <v/>
      </c>
      <c r="BU121" s="109" t="str">
        <f t="shared" si="281"/>
        <v/>
      </c>
      <c r="BW121" s="4"/>
      <c r="BY121" s="102" t="str">
        <f t="shared" si="282"/>
        <v/>
      </c>
      <c r="BZ121" s="103" t="str">
        <f t="shared" si="283"/>
        <v/>
      </c>
      <c r="CA121" s="104" t="str">
        <f t="shared" si="284"/>
        <v/>
      </c>
      <c r="CB121" s="104" t="str">
        <f t="shared" si="285"/>
        <v/>
      </c>
      <c r="CC121" s="105" t="str">
        <f t="shared" si="286"/>
        <v/>
      </c>
      <c r="CD121" s="106" t="str">
        <f t="shared" si="287"/>
        <v/>
      </c>
      <c r="CE121" s="107" t="str">
        <f t="shared" si="288"/>
        <v/>
      </c>
      <c r="CF121" s="108" t="str">
        <f t="shared" si="289"/>
        <v/>
      </c>
      <c r="CG121" s="109" t="str">
        <f t="shared" si="290"/>
        <v/>
      </c>
      <c r="CI121" s="4"/>
      <c r="CK121" s="102" t="str">
        <f t="shared" si="291"/>
        <v/>
      </c>
      <c r="CL121" s="103" t="str">
        <f t="shared" si="292"/>
        <v/>
      </c>
      <c r="CM121" s="104" t="str">
        <f t="shared" si="293"/>
        <v/>
      </c>
      <c r="CN121" s="104" t="str">
        <f t="shared" si="294"/>
        <v/>
      </c>
      <c r="CO121" s="105" t="str">
        <f t="shared" si="295"/>
        <v/>
      </c>
      <c r="CP121" s="106" t="str">
        <f t="shared" si="296"/>
        <v/>
      </c>
      <c r="CQ121" s="107" t="str">
        <f t="shared" si="297"/>
        <v/>
      </c>
      <c r="CR121" s="108" t="str">
        <f t="shared" si="298"/>
        <v/>
      </c>
      <c r="CS121" s="109" t="str">
        <f t="shared" si="299"/>
        <v/>
      </c>
      <c r="CU121" s="4"/>
      <c r="CW121" s="102" t="str">
        <f t="shared" si="300"/>
        <v/>
      </c>
      <c r="CX121" s="103" t="str">
        <f t="shared" si="301"/>
        <v/>
      </c>
      <c r="CY121" s="104" t="str">
        <f t="shared" si="302"/>
        <v/>
      </c>
      <c r="CZ121" s="104" t="str">
        <f t="shared" si="303"/>
        <v/>
      </c>
      <c r="DA121" s="105" t="str">
        <f t="shared" si="304"/>
        <v/>
      </c>
      <c r="DB121" s="106" t="str">
        <f t="shared" si="305"/>
        <v/>
      </c>
      <c r="DC121" s="107" t="str">
        <f t="shared" si="306"/>
        <v/>
      </c>
      <c r="DD121" s="108" t="str">
        <f t="shared" si="307"/>
        <v/>
      </c>
      <c r="DE121" s="109" t="str">
        <f t="shared" si="308"/>
        <v/>
      </c>
      <c r="DG121" s="4"/>
      <c r="DI121" s="102" t="str">
        <f t="shared" si="309"/>
        <v/>
      </c>
      <c r="DJ121" s="103" t="str">
        <f t="shared" si="310"/>
        <v/>
      </c>
      <c r="DK121" s="104" t="str">
        <f t="shared" si="311"/>
        <v/>
      </c>
      <c r="DL121" s="104" t="str">
        <f t="shared" si="312"/>
        <v/>
      </c>
      <c r="DM121" s="105" t="str">
        <f t="shared" si="313"/>
        <v/>
      </c>
      <c r="DN121" s="106" t="str">
        <f t="shared" si="314"/>
        <v/>
      </c>
      <c r="DO121" s="107" t="str">
        <f t="shared" si="315"/>
        <v/>
      </c>
      <c r="DP121" s="108" t="str">
        <f t="shared" si="316"/>
        <v/>
      </c>
      <c r="DQ121" s="109" t="str">
        <f t="shared" si="317"/>
        <v/>
      </c>
      <c r="DS121" s="4"/>
      <c r="DU121" s="102" t="str">
        <f t="shared" si="318"/>
        <v/>
      </c>
      <c r="DV121" s="103" t="str">
        <f t="shared" si="319"/>
        <v/>
      </c>
      <c r="DW121" s="104" t="str">
        <f t="shared" si="320"/>
        <v/>
      </c>
      <c r="DX121" s="104" t="str">
        <f t="shared" si="321"/>
        <v/>
      </c>
      <c r="DY121" s="105" t="str">
        <f t="shared" si="322"/>
        <v/>
      </c>
      <c r="DZ121" s="106" t="str">
        <f t="shared" si="323"/>
        <v/>
      </c>
      <c r="EA121" s="107" t="str">
        <f t="shared" si="324"/>
        <v/>
      </c>
      <c r="EB121" s="108" t="str">
        <f t="shared" si="325"/>
        <v/>
      </c>
      <c r="EC121" s="109" t="str">
        <f t="shared" si="326"/>
        <v/>
      </c>
      <c r="EE121" s="4"/>
      <c r="EG121" s="102" t="str">
        <f t="shared" si="327"/>
        <v/>
      </c>
      <c r="EH121" s="103" t="str">
        <f t="shared" si="328"/>
        <v/>
      </c>
      <c r="EI121" s="104" t="str">
        <f t="shared" si="329"/>
        <v/>
      </c>
      <c r="EJ121" s="104" t="str">
        <f t="shared" si="330"/>
        <v/>
      </c>
      <c r="EK121" s="105" t="str">
        <f t="shared" si="331"/>
        <v/>
      </c>
      <c r="EL121" s="106" t="str">
        <f t="shared" si="332"/>
        <v/>
      </c>
      <c r="EM121" s="107" t="str">
        <f t="shared" si="333"/>
        <v/>
      </c>
      <c r="EN121" s="108" t="str">
        <f t="shared" si="334"/>
        <v/>
      </c>
      <c r="EO121" s="109" t="str">
        <f t="shared" si="335"/>
        <v/>
      </c>
      <c r="EQ121" s="4"/>
      <c r="ES121" s="102" t="str">
        <f t="shared" si="336"/>
        <v/>
      </c>
      <c r="ET121" s="103" t="str">
        <f t="shared" si="337"/>
        <v/>
      </c>
      <c r="EU121" s="104" t="str">
        <f t="shared" si="338"/>
        <v/>
      </c>
      <c r="EV121" s="104" t="str">
        <f t="shared" si="339"/>
        <v/>
      </c>
      <c r="EW121" s="105" t="str">
        <f t="shared" si="340"/>
        <v/>
      </c>
      <c r="EX121" s="106" t="str">
        <f t="shared" si="341"/>
        <v/>
      </c>
      <c r="EY121" s="107" t="str">
        <f t="shared" si="342"/>
        <v/>
      </c>
      <c r="EZ121" s="108" t="str">
        <f t="shared" si="343"/>
        <v/>
      </c>
      <c r="FA121" s="109" t="str">
        <f t="shared" si="344"/>
        <v/>
      </c>
      <c r="FC121" s="4"/>
      <c r="FE121" s="102" t="str">
        <f t="shared" si="345"/>
        <v/>
      </c>
      <c r="FF121" s="103" t="str">
        <f t="shared" si="346"/>
        <v/>
      </c>
      <c r="FG121" s="104" t="str">
        <f t="shared" si="347"/>
        <v/>
      </c>
      <c r="FH121" s="104" t="str">
        <f t="shared" si="348"/>
        <v/>
      </c>
      <c r="FI121" s="105" t="str">
        <f t="shared" si="349"/>
        <v/>
      </c>
      <c r="FJ121" s="106" t="str">
        <f t="shared" si="350"/>
        <v/>
      </c>
      <c r="FK121" s="107" t="str">
        <f t="shared" si="351"/>
        <v/>
      </c>
      <c r="FL121" s="108" t="str">
        <f t="shared" si="352"/>
        <v/>
      </c>
      <c r="FM121" s="109" t="str">
        <f t="shared" si="353"/>
        <v/>
      </c>
      <c r="FO121" s="4"/>
      <c r="FQ121" s="102" t="str">
        <f>IF(FU121="","",#REF!)</f>
        <v/>
      </c>
      <c r="FR121" s="103" t="str">
        <f t="shared" si="354"/>
        <v/>
      </c>
      <c r="FS121" s="104" t="str">
        <f t="shared" si="355"/>
        <v/>
      </c>
      <c r="FT121" s="104" t="str">
        <f t="shared" si="356"/>
        <v/>
      </c>
      <c r="FU121" s="105" t="str">
        <f t="shared" si="357"/>
        <v/>
      </c>
      <c r="FV121" s="106" t="str">
        <f t="shared" si="358"/>
        <v/>
      </c>
      <c r="FW121" s="107" t="str">
        <f t="shared" si="359"/>
        <v/>
      </c>
      <c r="FX121" s="108" t="str">
        <f t="shared" si="360"/>
        <v/>
      </c>
      <c r="FY121" s="109" t="str">
        <f t="shared" si="361"/>
        <v/>
      </c>
      <c r="GA121" s="4"/>
      <c r="GC121" s="102" t="str">
        <f t="shared" si="362"/>
        <v/>
      </c>
      <c r="GD121" s="103" t="str">
        <f t="shared" si="363"/>
        <v/>
      </c>
      <c r="GE121" s="104" t="str">
        <f t="shared" si="364"/>
        <v/>
      </c>
      <c r="GF121" s="104" t="str">
        <f t="shared" si="365"/>
        <v/>
      </c>
      <c r="GG121" s="105" t="str">
        <f t="shared" si="366"/>
        <v/>
      </c>
      <c r="GH121" s="106" t="str">
        <f t="shared" si="367"/>
        <v/>
      </c>
      <c r="GI121" s="107" t="str">
        <f t="shared" si="368"/>
        <v/>
      </c>
      <c r="GJ121" s="108" t="str">
        <f t="shared" si="369"/>
        <v/>
      </c>
      <c r="GK121" s="109" t="str">
        <f t="shared" si="370"/>
        <v/>
      </c>
      <c r="GM121" s="4"/>
      <c r="GO121" s="102" t="str">
        <f t="shared" si="371"/>
        <v/>
      </c>
      <c r="GP121" s="103" t="str">
        <f t="shared" si="372"/>
        <v/>
      </c>
      <c r="GQ121" s="104" t="str">
        <f t="shared" si="373"/>
        <v/>
      </c>
      <c r="GR121" s="104" t="str">
        <f t="shared" si="374"/>
        <v/>
      </c>
      <c r="GS121" s="105" t="str">
        <f t="shared" si="375"/>
        <v/>
      </c>
      <c r="GT121" s="106" t="str">
        <f t="shared" si="376"/>
        <v/>
      </c>
      <c r="GU121" s="107" t="str">
        <f t="shared" si="377"/>
        <v/>
      </c>
      <c r="GV121" s="108" t="str">
        <f t="shared" si="378"/>
        <v/>
      </c>
      <c r="GW121" s="109" t="str">
        <f t="shared" si="379"/>
        <v/>
      </c>
      <c r="GY121" s="4"/>
      <c r="HA121" s="102" t="str">
        <f t="shared" si="380"/>
        <v/>
      </c>
      <c r="HB121" s="103" t="str">
        <f t="shared" si="381"/>
        <v/>
      </c>
      <c r="HC121" s="104" t="str">
        <f t="shared" si="382"/>
        <v/>
      </c>
      <c r="HD121" s="104" t="str">
        <f t="shared" si="383"/>
        <v/>
      </c>
      <c r="HE121" s="105" t="str">
        <f t="shared" si="384"/>
        <v/>
      </c>
      <c r="HF121" s="106" t="str">
        <f t="shared" si="385"/>
        <v/>
      </c>
      <c r="HG121" s="107" t="str">
        <f t="shared" si="386"/>
        <v/>
      </c>
      <c r="HH121" s="108" t="str">
        <f t="shared" si="387"/>
        <v/>
      </c>
      <c r="HI121" s="109" t="str">
        <f t="shared" si="388"/>
        <v/>
      </c>
      <c r="HK121" s="4"/>
      <c r="HM121" s="102" t="str">
        <f t="shared" si="389"/>
        <v/>
      </c>
      <c r="HN121" s="103" t="str">
        <f t="shared" si="390"/>
        <v/>
      </c>
      <c r="HO121" s="104" t="str">
        <f t="shared" si="391"/>
        <v/>
      </c>
      <c r="HP121" s="104" t="str">
        <f t="shared" si="392"/>
        <v/>
      </c>
      <c r="HQ121" s="105" t="str">
        <f t="shared" si="393"/>
        <v/>
      </c>
      <c r="HR121" s="106" t="str">
        <f t="shared" si="394"/>
        <v/>
      </c>
      <c r="HS121" s="107" t="str">
        <f t="shared" si="395"/>
        <v/>
      </c>
      <c r="HT121" s="108" t="str">
        <f t="shared" si="396"/>
        <v/>
      </c>
      <c r="HU121" s="109" t="str">
        <f t="shared" si="397"/>
        <v/>
      </c>
      <c r="HW121" s="4"/>
      <c r="HY121" s="102" t="str">
        <f t="shared" si="398"/>
        <v/>
      </c>
      <c r="HZ121" s="103" t="str">
        <f t="shared" si="399"/>
        <v/>
      </c>
      <c r="IA121" s="104" t="str">
        <f t="shared" si="400"/>
        <v/>
      </c>
      <c r="IB121" s="104" t="str">
        <f t="shared" si="401"/>
        <v/>
      </c>
      <c r="IC121" s="105" t="str">
        <f t="shared" si="402"/>
        <v/>
      </c>
      <c r="ID121" s="106" t="str">
        <f t="shared" si="403"/>
        <v/>
      </c>
      <c r="IE121" s="107" t="str">
        <f t="shared" si="404"/>
        <v/>
      </c>
      <c r="IF121" s="108" t="str">
        <f t="shared" si="405"/>
        <v/>
      </c>
      <c r="IG121" s="109" t="str">
        <f t="shared" si="406"/>
        <v/>
      </c>
      <c r="II121" s="4"/>
      <c r="IK121" s="102" t="str">
        <f t="shared" si="407"/>
        <v/>
      </c>
      <c r="IL121" s="103" t="str">
        <f t="shared" si="408"/>
        <v/>
      </c>
      <c r="IM121" s="104" t="str">
        <f t="shared" si="409"/>
        <v/>
      </c>
      <c r="IN121" s="104" t="str">
        <f t="shared" si="410"/>
        <v/>
      </c>
      <c r="IO121" s="105" t="str">
        <f t="shared" si="411"/>
        <v/>
      </c>
      <c r="IP121" s="106" t="str">
        <f t="shared" si="412"/>
        <v/>
      </c>
      <c r="IQ121" s="107" t="str">
        <f t="shared" si="413"/>
        <v/>
      </c>
      <c r="IR121" s="108" t="str">
        <f t="shared" si="414"/>
        <v/>
      </c>
      <c r="IS121" s="109" t="str">
        <f t="shared" si="415"/>
        <v/>
      </c>
      <c r="IU121" s="4"/>
      <c r="IW121" s="102" t="str">
        <f t="shared" si="416"/>
        <v/>
      </c>
      <c r="IX121" s="103" t="str">
        <f t="shared" si="417"/>
        <v/>
      </c>
      <c r="IY121" s="104" t="str">
        <f t="shared" si="418"/>
        <v/>
      </c>
      <c r="IZ121" s="104" t="str">
        <f t="shared" si="419"/>
        <v/>
      </c>
      <c r="JA121" s="105" t="str">
        <f t="shared" si="420"/>
        <v/>
      </c>
      <c r="JB121" s="106" t="str">
        <f t="shared" si="421"/>
        <v/>
      </c>
      <c r="JC121" s="107" t="str">
        <f t="shared" si="422"/>
        <v/>
      </c>
      <c r="JD121" s="108" t="str">
        <f t="shared" si="423"/>
        <v/>
      </c>
      <c r="JE121" s="109" t="str">
        <f t="shared" si="424"/>
        <v/>
      </c>
      <c r="JG121" s="4"/>
      <c r="JI121" s="102" t="str">
        <f t="shared" si="425"/>
        <v/>
      </c>
      <c r="JJ121" s="103" t="str">
        <f t="shared" si="426"/>
        <v/>
      </c>
      <c r="JK121" s="104" t="str">
        <f t="shared" si="427"/>
        <v/>
      </c>
      <c r="JL121" s="104" t="str">
        <f t="shared" si="428"/>
        <v/>
      </c>
      <c r="JM121" s="105" t="str">
        <f t="shared" si="429"/>
        <v/>
      </c>
      <c r="JN121" s="106" t="str">
        <f t="shared" si="430"/>
        <v/>
      </c>
      <c r="JO121" s="107" t="str">
        <f t="shared" si="431"/>
        <v/>
      </c>
      <c r="JP121" s="108" t="str">
        <f t="shared" si="432"/>
        <v/>
      </c>
      <c r="JQ121" s="109" t="str">
        <f t="shared" si="433"/>
        <v/>
      </c>
      <c r="JS121" s="4"/>
      <c r="JU121" s="102" t="str">
        <f t="shared" si="434"/>
        <v/>
      </c>
      <c r="JV121" s="103" t="str">
        <f t="shared" si="435"/>
        <v/>
      </c>
      <c r="JW121" s="104" t="str">
        <f t="shared" si="436"/>
        <v/>
      </c>
      <c r="JX121" s="104" t="str">
        <f t="shared" si="437"/>
        <v/>
      </c>
      <c r="JY121" s="105" t="str">
        <f t="shared" si="438"/>
        <v/>
      </c>
      <c r="JZ121" s="106" t="str">
        <f t="shared" si="439"/>
        <v/>
      </c>
      <c r="KA121" s="107" t="str">
        <f t="shared" si="440"/>
        <v/>
      </c>
      <c r="KB121" s="108" t="str">
        <f t="shared" si="441"/>
        <v/>
      </c>
      <c r="KC121" s="109" t="str">
        <f t="shared" si="442"/>
        <v/>
      </c>
      <c r="KE121" s="4"/>
    </row>
    <row r="122" spans="1:291" ht="13.5" customHeight="1">
      <c r="A122" s="20"/>
      <c r="E122" s="102" t="str">
        <f t="shared" si="228"/>
        <v/>
      </c>
      <c r="F122" s="103" t="str">
        <f t="shared" si="229"/>
        <v/>
      </c>
      <c r="G122" s="104" t="str">
        <f t="shared" si="230"/>
        <v/>
      </c>
      <c r="H122" s="104" t="str">
        <f t="shared" si="231"/>
        <v/>
      </c>
      <c r="I122" s="105" t="str">
        <f t="shared" si="232"/>
        <v/>
      </c>
      <c r="J122" s="106" t="str">
        <f t="shared" si="233"/>
        <v/>
      </c>
      <c r="K122" s="107" t="str">
        <f t="shared" si="234"/>
        <v/>
      </c>
      <c r="L122" s="108" t="str">
        <f t="shared" si="235"/>
        <v/>
      </c>
      <c r="M122" s="109" t="str">
        <f t="shared" si="236"/>
        <v/>
      </c>
      <c r="O122" s="4"/>
      <c r="Q122" s="102" t="str">
        <f t="shared" si="237"/>
        <v/>
      </c>
      <c r="R122" s="103" t="str">
        <f t="shared" si="238"/>
        <v/>
      </c>
      <c r="S122" s="104" t="str">
        <f t="shared" si="239"/>
        <v/>
      </c>
      <c r="T122" s="104" t="str">
        <f t="shared" si="240"/>
        <v/>
      </c>
      <c r="U122" s="105" t="str">
        <f t="shared" si="241"/>
        <v/>
      </c>
      <c r="V122" s="106" t="str">
        <f t="shared" si="242"/>
        <v/>
      </c>
      <c r="W122" s="107" t="str">
        <f t="shared" si="243"/>
        <v/>
      </c>
      <c r="X122" s="108" t="str">
        <f t="shared" si="244"/>
        <v/>
      </c>
      <c r="Y122" s="109" t="str">
        <f t="shared" si="245"/>
        <v/>
      </c>
      <c r="AA122" s="4"/>
      <c r="AC122" s="102" t="str">
        <f t="shared" si="246"/>
        <v/>
      </c>
      <c r="AD122" s="103" t="str">
        <f t="shared" si="247"/>
        <v/>
      </c>
      <c r="AE122" s="104" t="str">
        <f t="shared" si="248"/>
        <v/>
      </c>
      <c r="AF122" s="104" t="str">
        <f t="shared" si="249"/>
        <v/>
      </c>
      <c r="AG122" s="105" t="str">
        <f t="shared" si="250"/>
        <v/>
      </c>
      <c r="AH122" s="106" t="str">
        <f t="shared" si="251"/>
        <v/>
      </c>
      <c r="AI122" s="107" t="str">
        <f t="shared" si="252"/>
        <v/>
      </c>
      <c r="AJ122" s="108" t="str">
        <f t="shared" si="253"/>
        <v/>
      </c>
      <c r="AK122" s="109" t="str">
        <f t="shared" si="254"/>
        <v/>
      </c>
      <c r="AM122" s="4"/>
      <c r="AO122" s="102" t="str">
        <f t="shared" si="255"/>
        <v/>
      </c>
      <c r="AP122" s="103" t="str">
        <f t="shared" si="256"/>
        <v/>
      </c>
      <c r="AQ122" s="104" t="str">
        <f t="shared" si="257"/>
        <v/>
      </c>
      <c r="AR122" s="104" t="str">
        <f t="shared" si="258"/>
        <v/>
      </c>
      <c r="AS122" s="105" t="str">
        <f t="shared" si="259"/>
        <v/>
      </c>
      <c r="AT122" s="106" t="str">
        <f t="shared" si="260"/>
        <v/>
      </c>
      <c r="AU122" s="107" t="str">
        <f t="shared" si="261"/>
        <v/>
      </c>
      <c r="AV122" s="108" t="str">
        <f t="shared" si="262"/>
        <v/>
      </c>
      <c r="AW122" s="109" t="str">
        <f t="shared" si="263"/>
        <v/>
      </c>
      <c r="AY122" s="4"/>
      <c r="BA122" s="102" t="str">
        <f t="shared" si="264"/>
        <v/>
      </c>
      <c r="BB122" s="103" t="str">
        <f t="shared" si="265"/>
        <v/>
      </c>
      <c r="BC122" s="104" t="str">
        <f t="shared" si="266"/>
        <v/>
      </c>
      <c r="BD122" s="104" t="str">
        <f t="shared" si="267"/>
        <v/>
      </c>
      <c r="BE122" s="105" t="str">
        <f t="shared" si="268"/>
        <v/>
      </c>
      <c r="BF122" s="106" t="str">
        <f t="shared" si="269"/>
        <v/>
      </c>
      <c r="BG122" s="107" t="str">
        <f t="shared" si="270"/>
        <v/>
      </c>
      <c r="BH122" s="108" t="str">
        <f t="shared" si="271"/>
        <v/>
      </c>
      <c r="BI122" s="109" t="str">
        <f t="shared" si="272"/>
        <v/>
      </c>
      <c r="BK122" s="4"/>
      <c r="BM122" s="102" t="str">
        <f t="shared" si="273"/>
        <v/>
      </c>
      <c r="BN122" s="103" t="str">
        <f t="shared" si="274"/>
        <v/>
      </c>
      <c r="BO122" s="104" t="str">
        <f t="shared" si="275"/>
        <v/>
      </c>
      <c r="BP122" s="104" t="str">
        <f t="shared" si="276"/>
        <v/>
      </c>
      <c r="BQ122" s="105" t="str">
        <f t="shared" si="277"/>
        <v/>
      </c>
      <c r="BR122" s="106" t="str">
        <f t="shared" si="278"/>
        <v/>
      </c>
      <c r="BS122" s="107" t="str">
        <f t="shared" si="279"/>
        <v/>
      </c>
      <c r="BT122" s="108" t="str">
        <f t="shared" si="280"/>
        <v/>
      </c>
      <c r="BU122" s="109" t="str">
        <f t="shared" si="281"/>
        <v/>
      </c>
      <c r="BW122" s="4"/>
      <c r="BY122" s="102" t="str">
        <f t="shared" si="282"/>
        <v/>
      </c>
      <c r="BZ122" s="103" t="str">
        <f t="shared" si="283"/>
        <v/>
      </c>
      <c r="CA122" s="104" t="str">
        <f t="shared" si="284"/>
        <v/>
      </c>
      <c r="CB122" s="104" t="str">
        <f t="shared" si="285"/>
        <v/>
      </c>
      <c r="CC122" s="105" t="str">
        <f t="shared" si="286"/>
        <v/>
      </c>
      <c r="CD122" s="106" t="str">
        <f t="shared" si="287"/>
        <v/>
      </c>
      <c r="CE122" s="107" t="str">
        <f t="shared" si="288"/>
        <v/>
      </c>
      <c r="CF122" s="108" t="str">
        <f t="shared" si="289"/>
        <v/>
      </c>
      <c r="CG122" s="109" t="str">
        <f t="shared" si="290"/>
        <v/>
      </c>
      <c r="CI122" s="4"/>
      <c r="CK122" s="102" t="str">
        <f t="shared" si="291"/>
        <v/>
      </c>
      <c r="CL122" s="103" t="str">
        <f t="shared" si="292"/>
        <v/>
      </c>
      <c r="CM122" s="104" t="str">
        <f t="shared" si="293"/>
        <v/>
      </c>
      <c r="CN122" s="104" t="str">
        <f t="shared" si="294"/>
        <v/>
      </c>
      <c r="CO122" s="105" t="str">
        <f t="shared" si="295"/>
        <v/>
      </c>
      <c r="CP122" s="106" t="str">
        <f t="shared" si="296"/>
        <v/>
      </c>
      <c r="CQ122" s="107" t="str">
        <f t="shared" si="297"/>
        <v/>
      </c>
      <c r="CR122" s="108" t="str">
        <f t="shared" si="298"/>
        <v/>
      </c>
      <c r="CS122" s="109" t="str">
        <f t="shared" si="299"/>
        <v/>
      </c>
      <c r="CU122" s="4"/>
      <c r="CW122" s="102" t="str">
        <f t="shared" si="300"/>
        <v/>
      </c>
      <c r="CX122" s="103" t="str">
        <f t="shared" si="301"/>
        <v/>
      </c>
      <c r="CY122" s="104" t="str">
        <f t="shared" si="302"/>
        <v/>
      </c>
      <c r="CZ122" s="104" t="str">
        <f t="shared" si="303"/>
        <v/>
      </c>
      <c r="DA122" s="105" t="str">
        <f t="shared" si="304"/>
        <v/>
      </c>
      <c r="DB122" s="106" t="str">
        <f t="shared" si="305"/>
        <v/>
      </c>
      <c r="DC122" s="107" t="str">
        <f t="shared" si="306"/>
        <v/>
      </c>
      <c r="DD122" s="108" t="str">
        <f t="shared" si="307"/>
        <v/>
      </c>
      <c r="DE122" s="109" t="str">
        <f t="shared" si="308"/>
        <v/>
      </c>
      <c r="DG122" s="4"/>
      <c r="DI122" s="102" t="str">
        <f t="shared" si="309"/>
        <v/>
      </c>
      <c r="DJ122" s="103" t="str">
        <f t="shared" si="310"/>
        <v/>
      </c>
      <c r="DK122" s="104" t="str">
        <f t="shared" si="311"/>
        <v/>
      </c>
      <c r="DL122" s="104" t="str">
        <f t="shared" si="312"/>
        <v/>
      </c>
      <c r="DM122" s="105" t="str">
        <f t="shared" si="313"/>
        <v/>
      </c>
      <c r="DN122" s="106" t="str">
        <f t="shared" si="314"/>
        <v/>
      </c>
      <c r="DO122" s="107" t="str">
        <f t="shared" si="315"/>
        <v/>
      </c>
      <c r="DP122" s="108" t="str">
        <f t="shared" si="316"/>
        <v/>
      </c>
      <c r="DQ122" s="109" t="str">
        <f t="shared" si="317"/>
        <v/>
      </c>
      <c r="DS122" s="4"/>
      <c r="DU122" s="102" t="str">
        <f t="shared" si="318"/>
        <v/>
      </c>
      <c r="DV122" s="103" t="str">
        <f t="shared" si="319"/>
        <v/>
      </c>
      <c r="DW122" s="104" t="str">
        <f t="shared" si="320"/>
        <v/>
      </c>
      <c r="DX122" s="104" t="str">
        <f t="shared" si="321"/>
        <v/>
      </c>
      <c r="DY122" s="105" t="str">
        <f t="shared" si="322"/>
        <v/>
      </c>
      <c r="DZ122" s="106" t="str">
        <f t="shared" si="323"/>
        <v/>
      </c>
      <c r="EA122" s="107" t="str">
        <f t="shared" si="324"/>
        <v/>
      </c>
      <c r="EB122" s="108" t="str">
        <f t="shared" si="325"/>
        <v/>
      </c>
      <c r="EC122" s="109" t="str">
        <f t="shared" si="326"/>
        <v/>
      </c>
      <c r="EE122" s="4"/>
      <c r="EG122" s="102" t="str">
        <f t="shared" si="327"/>
        <v/>
      </c>
      <c r="EH122" s="103" t="str">
        <f t="shared" si="328"/>
        <v/>
      </c>
      <c r="EI122" s="104" t="str">
        <f t="shared" si="329"/>
        <v/>
      </c>
      <c r="EJ122" s="104" t="str">
        <f t="shared" si="330"/>
        <v/>
      </c>
      <c r="EK122" s="105" t="str">
        <f t="shared" si="331"/>
        <v/>
      </c>
      <c r="EL122" s="106" t="str">
        <f t="shared" si="332"/>
        <v/>
      </c>
      <c r="EM122" s="107" t="str">
        <f t="shared" si="333"/>
        <v/>
      </c>
      <c r="EN122" s="108" t="str">
        <f t="shared" si="334"/>
        <v/>
      </c>
      <c r="EO122" s="109" t="str">
        <f t="shared" si="335"/>
        <v/>
      </c>
      <c r="EQ122" s="4"/>
      <c r="ES122" s="102" t="str">
        <f t="shared" si="336"/>
        <v/>
      </c>
      <c r="ET122" s="103" t="str">
        <f t="shared" si="337"/>
        <v/>
      </c>
      <c r="EU122" s="104" t="str">
        <f t="shared" si="338"/>
        <v/>
      </c>
      <c r="EV122" s="104" t="str">
        <f t="shared" si="339"/>
        <v/>
      </c>
      <c r="EW122" s="105" t="str">
        <f t="shared" si="340"/>
        <v/>
      </c>
      <c r="EX122" s="106" t="str">
        <f t="shared" si="341"/>
        <v/>
      </c>
      <c r="EY122" s="107" t="str">
        <f t="shared" si="342"/>
        <v/>
      </c>
      <c r="EZ122" s="108" t="str">
        <f t="shared" si="343"/>
        <v/>
      </c>
      <c r="FA122" s="109" t="str">
        <f t="shared" si="344"/>
        <v/>
      </c>
      <c r="FC122" s="4"/>
      <c r="FE122" s="102" t="str">
        <f t="shared" si="345"/>
        <v/>
      </c>
      <c r="FF122" s="103" t="str">
        <f t="shared" si="346"/>
        <v/>
      </c>
      <c r="FG122" s="104" t="str">
        <f t="shared" si="347"/>
        <v/>
      </c>
      <c r="FH122" s="104" t="str">
        <f t="shared" si="348"/>
        <v/>
      </c>
      <c r="FI122" s="105" t="str">
        <f t="shared" si="349"/>
        <v/>
      </c>
      <c r="FJ122" s="106" t="str">
        <f t="shared" si="350"/>
        <v/>
      </c>
      <c r="FK122" s="107" t="str">
        <f t="shared" si="351"/>
        <v/>
      </c>
      <c r="FL122" s="108" t="str">
        <f t="shared" si="352"/>
        <v/>
      </c>
      <c r="FM122" s="109" t="str">
        <f t="shared" si="353"/>
        <v/>
      </c>
      <c r="FO122" s="4"/>
      <c r="FQ122" s="102" t="str">
        <f>IF(FU122="","",#REF!)</f>
        <v/>
      </c>
      <c r="FR122" s="103" t="str">
        <f t="shared" si="354"/>
        <v/>
      </c>
      <c r="FS122" s="104" t="str">
        <f t="shared" si="355"/>
        <v/>
      </c>
      <c r="FT122" s="104" t="str">
        <f t="shared" si="356"/>
        <v/>
      </c>
      <c r="FU122" s="105" t="str">
        <f t="shared" si="357"/>
        <v/>
      </c>
      <c r="FV122" s="106" t="str">
        <f t="shared" si="358"/>
        <v/>
      </c>
      <c r="FW122" s="107" t="str">
        <f t="shared" si="359"/>
        <v/>
      </c>
      <c r="FX122" s="108" t="str">
        <f t="shared" si="360"/>
        <v/>
      </c>
      <c r="FY122" s="109" t="str">
        <f t="shared" si="361"/>
        <v/>
      </c>
      <c r="GA122" s="4"/>
      <c r="GC122" s="102" t="str">
        <f t="shared" si="362"/>
        <v/>
      </c>
      <c r="GD122" s="103" t="str">
        <f t="shared" si="363"/>
        <v/>
      </c>
      <c r="GE122" s="104" t="str">
        <f t="shared" si="364"/>
        <v/>
      </c>
      <c r="GF122" s="104" t="str">
        <f t="shared" si="365"/>
        <v/>
      </c>
      <c r="GG122" s="105" t="str">
        <f t="shared" si="366"/>
        <v/>
      </c>
      <c r="GH122" s="106" t="str">
        <f t="shared" si="367"/>
        <v/>
      </c>
      <c r="GI122" s="107" t="str">
        <f t="shared" si="368"/>
        <v/>
      </c>
      <c r="GJ122" s="108" t="str">
        <f t="shared" si="369"/>
        <v/>
      </c>
      <c r="GK122" s="109" t="str">
        <f t="shared" si="370"/>
        <v/>
      </c>
      <c r="GM122" s="4"/>
      <c r="GO122" s="102" t="str">
        <f t="shared" si="371"/>
        <v/>
      </c>
      <c r="GP122" s="103" t="str">
        <f t="shared" si="372"/>
        <v/>
      </c>
      <c r="GQ122" s="104" t="str">
        <f t="shared" si="373"/>
        <v/>
      </c>
      <c r="GR122" s="104" t="str">
        <f t="shared" si="374"/>
        <v/>
      </c>
      <c r="GS122" s="105" t="str">
        <f t="shared" si="375"/>
        <v/>
      </c>
      <c r="GT122" s="106" t="str">
        <f t="shared" si="376"/>
        <v/>
      </c>
      <c r="GU122" s="107" t="str">
        <f t="shared" si="377"/>
        <v/>
      </c>
      <c r="GV122" s="108" t="str">
        <f t="shared" si="378"/>
        <v/>
      </c>
      <c r="GW122" s="109" t="str">
        <f t="shared" si="379"/>
        <v/>
      </c>
      <c r="GY122" s="4"/>
      <c r="HA122" s="102" t="str">
        <f t="shared" si="380"/>
        <v/>
      </c>
      <c r="HB122" s="103" t="str">
        <f t="shared" si="381"/>
        <v/>
      </c>
      <c r="HC122" s="104" t="str">
        <f t="shared" si="382"/>
        <v/>
      </c>
      <c r="HD122" s="104" t="str">
        <f t="shared" si="383"/>
        <v/>
      </c>
      <c r="HE122" s="105" t="str">
        <f t="shared" si="384"/>
        <v/>
      </c>
      <c r="HF122" s="106" t="str">
        <f t="shared" si="385"/>
        <v/>
      </c>
      <c r="HG122" s="107" t="str">
        <f t="shared" si="386"/>
        <v/>
      </c>
      <c r="HH122" s="108" t="str">
        <f t="shared" si="387"/>
        <v/>
      </c>
      <c r="HI122" s="109" t="str">
        <f t="shared" si="388"/>
        <v/>
      </c>
      <c r="HK122" s="4"/>
      <c r="HM122" s="102" t="str">
        <f t="shared" si="389"/>
        <v/>
      </c>
      <c r="HN122" s="103" t="str">
        <f t="shared" si="390"/>
        <v/>
      </c>
      <c r="HO122" s="104" t="str">
        <f t="shared" si="391"/>
        <v/>
      </c>
      <c r="HP122" s="104" t="str">
        <f t="shared" si="392"/>
        <v/>
      </c>
      <c r="HQ122" s="105" t="str">
        <f t="shared" si="393"/>
        <v/>
      </c>
      <c r="HR122" s="106" t="str">
        <f t="shared" si="394"/>
        <v/>
      </c>
      <c r="HS122" s="107" t="str">
        <f t="shared" si="395"/>
        <v/>
      </c>
      <c r="HT122" s="108" t="str">
        <f t="shared" si="396"/>
        <v/>
      </c>
      <c r="HU122" s="109" t="str">
        <f t="shared" si="397"/>
        <v/>
      </c>
      <c r="HW122" s="4"/>
      <c r="HY122" s="102" t="str">
        <f t="shared" si="398"/>
        <v/>
      </c>
      <c r="HZ122" s="103" t="str">
        <f t="shared" si="399"/>
        <v/>
      </c>
      <c r="IA122" s="104" t="str">
        <f t="shared" si="400"/>
        <v/>
      </c>
      <c r="IB122" s="104" t="str">
        <f t="shared" si="401"/>
        <v/>
      </c>
      <c r="IC122" s="105" t="str">
        <f t="shared" si="402"/>
        <v/>
      </c>
      <c r="ID122" s="106" t="str">
        <f t="shared" si="403"/>
        <v/>
      </c>
      <c r="IE122" s="107" t="str">
        <f t="shared" si="404"/>
        <v/>
      </c>
      <c r="IF122" s="108" t="str">
        <f t="shared" si="405"/>
        <v/>
      </c>
      <c r="IG122" s="109" t="str">
        <f t="shared" si="406"/>
        <v/>
      </c>
      <c r="II122" s="4"/>
      <c r="IK122" s="102" t="str">
        <f t="shared" si="407"/>
        <v/>
      </c>
      <c r="IL122" s="103" t="str">
        <f t="shared" si="408"/>
        <v/>
      </c>
      <c r="IM122" s="104" t="str">
        <f t="shared" si="409"/>
        <v/>
      </c>
      <c r="IN122" s="104" t="str">
        <f t="shared" si="410"/>
        <v/>
      </c>
      <c r="IO122" s="105" t="str">
        <f t="shared" si="411"/>
        <v/>
      </c>
      <c r="IP122" s="106" t="str">
        <f t="shared" si="412"/>
        <v/>
      </c>
      <c r="IQ122" s="107" t="str">
        <f t="shared" si="413"/>
        <v/>
      </c>
      <c r="IR122" s="108" t="str">
        <f t="shared" si="414"/>
        <v/>
      </c>
      <c r="IS122" s="109" t="str">
        <f t="shared" si="415"/>
        <v/>
      </c>
      <c r="IU122" s="4"/>
      <c r="IW122" s="102" t="str">
        <f t="shared" si="416"/>
        <v/>
      </c>
      <c r="IX122" s="103" t="str">
        <f t="shared" si="417"/>
        <v/>
      </c>
      <c r="IY122" s="104" t="str">
        <f t="shared" si="418"/>
        <v/>
      </c>
      <c r="IZ122" s="104" t="str">
        <f t="shared" si="419"/>
        <v/>
      </c>
      <c r="JA122" s="105" t="str">
        <f t="shared" si="420"/>
        <v/>
      </c>
      <c r="JB122" s="106" t="str">
        <f t="shared" si="421"/>
        <v/>
      </c>
      <c r="JC122" s="107" t="str">
        <f t="shared" si="422"/>
        <v/>
      </c>
      <c r="JD122" s="108" t="str">
        <f t="shared" si="423"/>
        <v/>
      </c>
      <c r="JE122" s="109" t="str">
        <f t="shared" si="424"/>
        <v/>
      </c>
      <c r="JG122" s="4"/>
      <c r="JI122" s="102" t="str">
        <f t="shared" si="425"/>
        <v/>
      </c>
      <c r="JJ122" s="103" t="str">
        <f t="shared" si="426"/>
        <v/>
      </c>
      <c r="JK122" s="104" t="str">
        <f t="shared" si="427"/>
        <v/>
      </c>
      <c r="JL122" s="104" t="str">
        <f t="shared" si="428"/>
        <v/>
      </c>
      <c r="JM122" s="105" t="str">
        <f t="shared" si="429"/>
        <v/>
      </c>
      <c r="JN122" s="106" t="str">
        <f t="shared" si="430"/>
        <v/>
      </c>
      <c r="JO122" s="107" t="str">
        <f t="shared" si="431"/>
        <v/>
      </c>
      <c r="JP122" s="108" t="str">
        <f t="shared" si="432"/>
        <v/>
      </c>
      <c r="JQ122" s="109" t="str">
        <f t="shared" si="433"/>
        <v/>
      </c>
      <c r="JS122" s="4"/>
      <c r="JU122" s="102" t="str">
        <f t="shared" si="434"/>
        <v/>
      </c>
      <c r="JV122" s="103" t="str">
        <f t="shared" si="435"/>
        <v/>
      </c>
      <c r="JW122" s="104" t="str">
        <f t="shared" si="436"/>
        <v/>
      </c>
      <c r="JX122" s="104" t="str">
        <f t="shared" si="437"/>
        <v/>
      </c>
      <c r="JY122" s="105" t="str">
        <f t="shared" si="438"/>
        <v/>
      </c>
      <c r="JZ122" s="106" t="str">
        <f t="shared" si="439"/>
        <v/>
      </c>
      <c r="KA122" s="107" t="str">
        <f t="shared" si="440"/>
        <v/>
      </c>
      <c r="KB122" s="108" t="str">
        <f t="shared" si="441"/>
        <v/>
      </c>
      <c r="KC122" s="109" t="str">
        <f t="shared" si="442"/>
        <v/>
      </c>
      <c r="KE122" s="4"/>
    </row>
    <row r="123" spans="1:291" ht="13.5" customHeight="1">
      <c r="A123" s="20"/>
      <c r="E123" s="102" t="str">
        <f t="shared" si="228"/>
        <v/>
      </c>
      <c r="F123" s="103" t="str">
        <f t="shared" si="229"/>
        <v/>
      </c>
      <c r="G123" s="104" t="str">
        <f t="shared" si="230"/>
        <v/>
      </c>
      <c r="H123" s="104" t="str">
        <f t="shared" si="231"/>
        <v/>
      </c>
      <c r="I123" s="105" t="str">
        <f t="shared" si="232"/>
        <v/>
      </c>
      <c r="J123" s="106" t="str">
        <f t="shared" si="233"/>
        <v/>
      </c>
      <c r="K123" s="107" t="str">
        <f t="shared" si="234"/>
        <v/>
      </c>
      <c r="L123" s="108" t="str">
        <f t="shared" si="235"/>
        <v/>
      </c>
      <c r="M123" s="109" t="str">
        <f t="shared" si="236"/>
        <v/>
      </c>
      <c r="O123" s="4"/>
      <c r="Q123" s="102" t="str">
        <f t="shared" si="237"/>
        <v/>
      </c>
      <c r="R123" s="103" t="str">
        <f t="shared" si="238"/>
        <v/>
      </c>
      <c r="S123" s="104" t="str">
        <f t="shared" si="239"/>
        <v/>
      </c>
      <c r="T123" s="104" t="str">
        <f t="shared" si="240"/>
        <v/>
      </c>
      <c r="U123" s="105" t="str">
        <f t="shared" si="241"/>
        <v/>
      </c>
      <c r="V123" s="106" t="str">
        <f t="shared" si="242"/>
        <v/>
      </c>
      <c r="W123" s="107" t="str">
        <f t="shared" si="243"/>
        <v/>
      </c>
      <c r="X123" s="108" t="str">
        <f t="shared" si="244"/>
        <v/>
      </c>
      <c r="Y123" s="109" t="str">
        <f t="shared" si="245"/>
        <v/>
      </c>
      <c r="AA123" s="4"/>
      <c r="AC123" s="102" t="str">
        <f t="shared" si="246"/>
        <v/>
      </c>
      <c r="AD123" s="103" t="str">
        <f t="shared" si="247"/>
        <v/>
      </c>
      <c r="AE123" s="104" t="str">
        <f t="shared" si="248"/>
        <v/>
      </c>
      <c r="AF123" s="104" t="str">
        <f t="shared" si="249"/>
        <v/>
      </c>
      <c r="AG123" s="105" t="str">
        <f t="shared" si="250"/>
        <v/>
      </c>
      <c r="AH123" s="106" t="str">
        <f t="shared" si="251"/>
        <v/>
      </c>
      <c r="AI123" s="107" t="str">
        <f t="shared" si="252"/>
        <v/>
      </c>
      <c r="AJ123" s="108" t="str">
        <f t="shared" si="253"/>
        <v/>
      </c>
      <c r="AK123" s="109" t="str">
        <f t="shared" si="254"/>
        <v/>
      </c>
      <c r="AM123" s="4"/>
      <c r="AO123" s="102" t="str">
        <f t="shared" si="255"/>
        <v/>
      </c>
      <c r="AP123" s="103" t="str">
        <f t="shared" si="256"/>
        <v/>
      </c>
      <c r="AQ123" s="104" t="str">
        <f t="shared" si="257"/>
        <v/>
      </c>
      <c r="AR123" s="104" t="str">
        <f t="shared" si="258"/>
        <v/>
      </c>
      <c r="AS123" s="105" t="str">
        <f t="shared" si="259"/>
        <v/>
      </c>
      <c r="AT123" s="106" t="str">
        <f t="shared" si="260"/>
        <v/>
      </c>
      <c r="AU123" s="107" t="str">
        <f t="shared" si="261"/>
        <v/>
      </c>
      <c r="AV123" s="108" t="str">
        <f t="shared" si="262"/>
        <v/>
      </c>
      <c r="AW123" s="109" t="str">
        <f t="shared" si="263"/>
        <v/>
      </c>
      <c r="AY123" s="4"/>
      <c r="BA123" s="102" t="str">
        <f t="shared" si="264"/>
        <v/>
      </c>
      <c r="BB123" s="103" t="str">
        <f t="shared" si="265"/>
        <v/>
      </c>
      <c r="BC123" s="104" t="str">
        <f t="shared" si="266"/>
        <v/>
      </c>
      <c r="BD123" s="104" t="str">
        <f t="shared" si="267"/>
        <v/>
      </c>
      <c r="BE123" s="105" t="str">
        <f t="shared" si="268"/>
        <v/>
      </c>
      <c r="BF123" s="106" t="str">
        <f t="shared" si="269"/>
        <v/>
      </c>
      <c r="BG123" s="107" t="str">
        <f t="shared" si="270"/>
        <v/>
      </c>
      <c r="BH123" s="108" t="str">
        <f t="shared" si="271"/>
        <v/>
      </c>
      <c r="BI123" s="109" t="str">
        <f t="shared" si="272"/>
        <v/>
      </c>
      <c r="BK123" s="4"/>
      <c r="BM123" s="102" t="str">
        <f t="shared" si="273"/>
        <v/>
      </c>
      <c r="BN123" s="103" t="str">
        <f t="shared" si="274"/>
        <v/>
      </c>
      <c r="BO123" s="104" t="str">
        <f t="shared" si="275"/>
        <v/>
      </c>
      <c r="BP123" s="104" t="str">
        <f t="shared" si="276"/>
        <v/>
      </c>
      <c r="BQ123" s="105" t="str">
        <f t="shared" si="277"/>
        <v/>
      </c>
      <c r="BR123" s="106" t="str">
        <f t="shared" si="278"/>
        <v/>
      </c>
      <c r="BS123" s="107" t="str">
        <f t="shared" si="279"/>
        <v/>
      </c>
      <c r="BT123" s="108" t="str">
        <f t="shared" si="280"/>
        <v/>
      </c>
      <c r="BU123" s="109" t="str">
        <f t="shared" si="281"/>
        <v/>
      </c>
      <c r="BW123" s="4"/>
      <c r="BY123" s="102" t="str">
        <f t="shared" si="282"/>
        <v/>
      </c>
      <c r="BZ123" s="103" t="str">
        <f t="shared" si="283"/>
        <v/>
      </c>
      <c r="CA123" s="104" t="str">
        <f t="shared" si="284"/>
        <v/>
      </c>
      <c r="CB123" s="104" t="str">
        <f t="shared" si="285"/>
        <v/>
      </c>
      <c r="CC123" s="105" t="str">
        <f t="shared" si="286"/>
        <v/>
      </c>
      <c r="CD123" s="106" t="str">
        <f t="shared" si="287"/>
        <v/>
      </c>
      <c r="CE123" s="107" t="str">
        <f t="shared" si="288"/>
        <v/>
      </c>
      <c r="CF123" s="108" t="str">
        <f t="shared" si="289"/>
        <v/>
      </c>
      <c r="CG123" s="109" t="str">
        <f t="shared" si="290"/>
        <v/>
      </c>
      <c r="CI123" s="4"/>
      <c r="CK123" s="102" t="str">
        <f t="shared" si="291"/>
        <v/>
      </c>
      <c r="CL123" s="103" t="str">
        <f t="shared" si="292"/>
        <v/>
      </c>
      <c r="CM123" s="104" t="str">
        <f t="shared" si="293"/>
        <v/>
      </c>
      <c r="CN123" s="104" t="str">
        <f t="shared" si="294"/>
        <v/>
      </c>
      <c r="CO123" s="105" t="str">
        <f t="shared" si="295"/>
        <v/>
      </c>
      <c r="CP123" s="106" t="str">
        <f t="shared" si="296"/>
        <v/>
      </c>
      <c r="CQ123" s="107" t="str">
        <f t="shared" si="297"/>
        <v/>
      </c>
      <c r="CR123" s="108" t="str">
        <f t="shared" si="298"/>
        <v/>
      </c>
      <c r="CS123" s="109" t="str">
        <f t="shared" si="299"/>
        <v/>
      </c>
      <c r="CU123" s="4"/>
      <c r="CW123" s="102" t="str">
        <f t="shared" si="300"/>
        <v/>
      </c>
      <c r="CX123" s="103" t="str">
        <f t="shared" si="301"/>
        <v/>
      </c>
      <c r="CY123" s="104" t="str">
        <f t="shared" si="302"/>
        <v/>
      </c>
      <c r="CZ123" s="104" t="str">
        <f t="shared" si="303"/>
        <v/>
      </c>
      <c r="DA123" s="105" t="str">
        <f t="shared" si="304"/>
        <v/>
      </c>
      <c r="DB123" s="106" t="str">
        <f t="shared" si="305"/>
        <v/>
      </c>
      <c r="DC123" s="107" t="str">
        <f t="shared" si="306"/>
        <v/>
      </c>
      <c r="DD123" s="108" t="str">
        <f t="shared" si="307"/>
        <v/>
      </c>
      <c r="DE123" s="109" t="str">
        <f t="shared" si="308"/>
        <v/>
      </c>
      <c r="DG123" s="4"/>
      <c r="DI123" s="102" t="str">
        <f t="shared" si="309"/>
        <v/>
      </c>
      <c r="DJ123" s="103" t="str">
        <f t="shared" si="310"/>
        <v/>
      </c>
      <c r="DK123" s="104" t="str">
        <f t="shared" si="311"/>
        <v/>
      </c>
      <c r="DL123" s="104" t="str">
        <f t="shared" si="312"/>
        <v/>
      </c>
      <c r="DM123" s="105" t="str">
        <f t="shared" si="313"/>
        <v/>
      </c>
      <c r="DN123" s="106" t="str">
        <f t="shared" si="314"/>
        <v/>
      </c>
      <c r="DO123" s="107" t="str">
        <f t="shared" si="315"/>
        <v/>
      </c>
      <c r="DP123" s="108" t="str">
        <f t="shared" si="316"/>
        <v/>
      </c>
      <c r="DQ123" s="109" t="str">
        <f t="shared" si="317"/>
        <v/>
      </c>
      <c r="DS123" s="4"/>
      <c r="DU123" s="102" t="str">
        <f t="shared" si="318"/>
        <v/>
      </c>
      <c r="DV123" s="103" t="str">
        <f t="shared" si="319"/>
        <v/>
      </c>
      <c r="DW123" s="104" t="str">
        <f t="shared" si="320"/>
        <v/>
      </c>
      <c r="DX123" s="104" t="str">
        <f t="shared" si="321"/>
        <v/>
      </c>
      <c r="DY123" s="105" t="str">
        <f t="shared" si="322"/>
        <v/>
      </c>
      <c r="DZ123" s="106" t="str">
        <f t="shared" si="323"/>
        <v/>
      </c>
      <c r="EA123" s="107" t="str">
        <f t="shared" si="324"/>
        <v/>
      </c>
      <c r="EB123" s="108" t="str">
        <f t="shared" si="325"/>
        <v/>
      </c>
      <c r="EC123" s="109" t="str">
        <f t="shared" si="326"/>
        <v/>
      </c>
      <c r="EE123" s="4"/>
      <c r="EG123" s="102" t="str">
        <f t="shared" si="327"/>
        <v/>
      </c>
      <c r="EH123" s="103" t="str">
        <f t="shared" si="328"/>
        <v/>
      </c>
      <c r="EI123" s="104" t="str">
        <f t="shared" si="329"/>
        <v/>
      </c>
      <c r="EJ123" s="104" t="str">
        <f t="shared" si="330"/>
        <v/>
      </c>
      <c r="EK123" s="105" t="str">
        <f t="shared" si="331"/>
        <v/>
      </c>
      <c r="EL123" s="106" t="str">
        <f t="shared" si="332"/>
        <v/>
      </c>
      <c r="EM123" s="107" t="str">
        <f t="shared" si="333"/>
        <v/>
      </c>
      <c r="EN123" s="108" t="str">
        <f t="shared" si="334"/>
        <v/>
      </c>
      <c r="EO123" s="109" t="str">
        <f t="shared" si="335"/>
        <v/>
      </c>
      <c r="EQ123" s="4"/>
      <c r="ES123" s="102" t="str">
        <f t="shared" si="336"/>
        <v/>
      </c>
      <c r="ET123" s="103" t="str">
        <f t="shared" si="337"/>
        <v/>
      </c>
      <c r="EU123" s="104" t="str">
        <f t="shared" si="338"/>
        <v/>
      </c>
      <c r="EV123" s="104" t="str">
        <f t="shared" si="339"/>
        <v/>
      </c>
      <c r="EW123" s="105" t="str">
        <f t="shared" si="340"/>
        <v/>
      </c>
      <c r="EX123" s="106" t="str">
        <f t="shared" si="341"/>
        <v/>
      </c>
      <c r="EY123" s="107" t="str">
        <f t="shared" si="342"/>
        <v/>
      </c>
      <c r="EZ123" s="108" t="str">
        <f t="shared" si="343"/>
        <v/>
      </c>
      <c r="FA123" s="109" t="str">
        <f t="shared" si="344"/>
        <v/>
      </c>
      <c r="FC123" s="4"/>
      <c r="FE123" s="102" t="str">
        <f t="shared" si="345"/>
        <v/>
      </c>
      <c r="FF123" s="103" t="str">
        <f t="shared" si="346"/>
        <v/>
      </c>
      <c r="FG123" s="104" t="str">
        <f t="shared" si="347"/>
        <v/>
      </c>
      <c r="FH123" s="104" t="str">
        <f t="shared" si="348"/>
        <v/>
      </c>
      <c r="FI123" s="105" t="str">
        <f t="shared" si="349"/>
        <v/>
      </c>
      <c r="FJ123" s="106" t="str">
        <f t="shared" si="350"/>
        <v/>
      </c>
      <c r="FK123" s="107" t="str">
        <f t="shared" si="351"/>
        <v/>
      </c>
      <c r="FL123" s="108" t="str">
        <f t="shared" si="352"/>
        <v/>
      </c>
      <c r="FM123" s="109" t="str">
        <f t="shared" si="353"/>
        <v/>
      </c>
      <c r="FO123" s="4"/>
      <c r="FQ123" s="102" t="str">
        <f>IF(FU123="","",#REF!)</f>
        <v/>
      </c>
      <c r="FR123" s="103" t="str">
        <f t="shared" si="354"/>
        <v/>
      </c>
      <c r="FS123" s="104" t="str">
        <f t="shared" si="355"/>
        <v/>
      </c>
      <c r="FT123" s="104" t="str">
        <f t="shared" si="356"/>
        <v/>
      </c>
      <c r="FU123" s="105" t="str">
        <f t="shared" si="357"/>
        <v/>
      </c>
      <c r="FV123" s="106" t="str">
        <f t="shared" si="358"/>
        <v/>
      </c>
      <c r="FW123" s="107" t="str">
        <f t="shared" si="359"/>
        <v/>
      </c>
      <c r="FX123" s="108" t="str">
        <f t="shared" si="360"/>
        <v/>
      </c>
      <c r="FY123" s="109" t="str">
        <f t="shared" si="361"/>
        <v/>
      </c>
      <c r="GA123" s="4"/>
      <c r="GC123" s="102" t="str">
        <f t="shared" si="362"/>
        <v/>
      </c>
      <c r="GD123" s="103" t="str">
        <f t="shared" si="363"/>
        <v/>
      </c>
      <c r="GE123" s="104" t="str">
        <f t="shared" si="364"/>
        <v/>
      </c>
      <c r="GF123" s="104" t="str">
        <f t="shared" si="365"/>
        <v/>
      </c>
      <c r="GG123" s="105" t="str">
        <f t="shared" si="366"/>
        <v/>
      </c>
      <c r="GH123" s="106" t="str">
        <f t="shared" si="367"/>
        <v/>
      </c>
      <c r="GI123" s="107" t="str">
        <f t="shared" si="368"/>
        <v/>
      </c>
      <c r="GJ123" s="108" t="str">
        <f t="shared" si="369"/>
        <v/>
      </c>
      <c r="GK123" s="109" t="str">
        <f t="shared" si="370"/>
        <v/>
      </c>
      <c r="GM123" s="4"/>
      <c r="GO123" s="102" t="str">
        <f t="shared" si="371"/>
        <v/>
      </c>
      <c r="GP123" s="103" t="str">
        <f t="shared" si="372"/>
        <v/>
      </c>
      <c r="GQ123" s="104" t="str">
        <f t="shared" si="373"/>
        <v/>
      </c>
      <c r="GR123" s="104" t="str">
        <f t="shared" si="374"/>
        <v/>
      </c>
      <c r="GS123" s="105" t="str">
        <f t="shared" si="375"/>
        <v/>
      </c>
      <c r="GT123" s="106" t="str">
        <f t="shared" si="376"/>
        <v/>
      </c>
      <c r="GU123" s="107" t="str">
        <f t="shared" si="377"/>
        <v/>
      </c>
      <c r="GV123" s="108" t="str">
        <f t="shared" si="378"/>
        <v/>
      </c>
      <c r="GW123" s="109" t="str">
        <f t="shared" si="379"/>
        <v/>
      </c>
      <c r="GY123" s="4"/>
      <c r="HA123" s="102" t="str">
        <f t="shared" si="380"/>
        <v/>
      </c>
      <c r="HB123" s="103" t="str">
        <f t="shared" si="381"/>
        <v/>
      </c>
      <c r="HC123" s="104" t="str">
        <f t="shared" si="382"/>
        <v/>
      </c>
      <c r="HD123" s="104" t="str">
        <f t="shared" si="383"/>
        <v/>
      </c>
      <c r="HE123" s="105" t="str">
        <f t="shared" si="384"/>
        <v/>
      </c>
      <c r="HF123" s="106" t="str">
        <f t="shared" si="385"/>
        <v/>
      </c>
      <c r="HG123" s="107" t="str">
        <f t="shared" si="386"/>
        <v/>
      </c>
      <c r="HH123" s="108" t="str">
        <f t="shared" si="387"/>
        <v/>
      </c>
      <c r="HI123" s="109" t="str">
        <f t="shared" si="388"/>
        <v/>
      </c>
      <c r="HK123" s="4"/>
      <c r="HM123" s="102" t="str">
        <f t="shared" si="389"/>
        <v/>
      </c>
      <c r="HN123" s="103" t="str">
        <f t="shared" si="390"/>
        <v/>
      </c>
      <c r="HO123" s="104" t="str">
        <f t="shared" si="391"/>
        <v/>
      </c>
      <c r="HP123" s="104" t="str">
        <f t="shared" si="392"/>
        <v/>
      </c>
      <c r="HQ123" s="105" t="str">
        <f t="shared" si="393"/>
        <v/>
      </c>
      <c r="HR123" s="106" t="str">
        <f t="shared" si="394"/>
        <v/>
      </c>
      <c r="HS123" s="107" t="str">
        <f t="shared" si="395"/>
        <v/>
      </c>
      <c r="HT123" s="108" t="str">
        <f t="shared" si="396"/>
        <v/>
      </c>
      <c r="HU123" s="109" t="str">
        <f t="shared" si="397"/>
        <v/>
      </c>
      <c r="HW123" s="4"/>
      <c r="HY123" s="102" t="str">
        <f t="shared" si="398"/>
        <v/>
      </c>
      <c r="HZ123" s="103" t="str">
        <f t="shared" si="399"/>
        <v/>
      </c>
      <c r="IA123" s="104" t="str">
        <f t="shared" si="400"/>
        <v/>
      </c>
      <c r="IB123" s="104" t="str">
        <f t="shared" si="401"/>
        <v/>
      </c>
      <c r="IC123" s="105" t="str">
        <f t="shared" si="402"/>
        <v/>
      </c>
      <c r="ID123" s="106" t="str">
        <f t="shared" si="403"/>
        <v/>
      </c>
      <c r="IE123" s="107" t="str">
        <f t="shared" si="404"/>
        <v/>
      </c>
      <c r="IF123" s="108" t="str">
        <f t="shared" si="405"/>
        <v/>
      </c>
      <c r="IG123" s="109" t="str">
        <f t="shared" si="406"/>
        <v/>
      </c>
      <c r="II123" s="4"/>
      <c r="IK123" s="102" t="str">
        <f t="shared" si="407"/>
        <v/>
      </c>
      <c r="IL123" s="103" t="str">
        <f t="shared" si="408"/>
        <v/>
      </c>
      <c r="IM123" s="104" t="str">
        <f t="shared" si="409"/>
        <v/>
      </c>
      <c r="IN123" s="104" t="str">
        <f t="shared" si="410"/>
        <v/>
      </c>
      <c r="IO123" s="105" t="str">
        <f t="shared" si="411"/>
        <v/>
      </c>
      <c r="IP123" s="106" t="str">
        <f t="shared" si="412"/>
        <v/>
      </c>
      <c r="IQ123" s="107" t="str">
        <f t="shared" si="413"/>
        <v/>
      </c>
      <c r="IR123" s="108" t="str">
        <f t="shared" si="414"/>
        <v/>
      </c>
      <c r="IS123" s="109" t="str">
        <f t="shared" si="415"/>
        <v/>
      </c>
      <c r="IU123" s="4"/>
      <c r="IW123" s="102" t="str">
        <f t="shared" si="416"/>
        <v/>
      </c>
      <c r="IX123" s="103" t="str">
        <f t="shared" si="417"/>
        <v/>
      </c>
      <c r="IY123" s="104" t="str">
        <f t="shared" si="418"/>
        <v/>
      </c>
      <c r="IZ123" s="104" t="str">
        <f t="shared" si="419"/>
        <v/>
      </c>
      <c r="JA123" s="105" t="str">
        <f t="shared" si="420"/>
        <v/>
      </c>
      <c r="JB123" s="106" t="str">
        <f t="shared" si="421"/>
        <v/>
      </c>
      <c r="JC123" s="107" t="str">
        <f t="shared" si="422"/>
        <v/>
      </c>
      <c r="JD123" s="108" t="str">
        <f t="shared" si="423"/>
        <v/>
      </c>
      <c r="JE123" s="109" t="str">
        <f t="shared" si="424"/>
        <v/>
      </c>
      <c r="JG123" s="4"/>
      <c r="JI123" s="102" t="str">
        <f t="shared" si="425"/>
        <v/>
      </c>
      <c r="JJ123" s="103" t="str">
        <f t="shared" si="426"/>
        <v/>
      </c>
      <c r="JK123" s="104" t="str">
        <f t="shared" si="427"/>
        <v/>
      </c>
      <c r="JL123" s="104" t="str">
        <f t="shared" si="428"/>
        <v/>
      </c>
      <c r="JM123" s="105" t="str">
        <f t="shared" si="429"/>
        <v/>
      </c>
      <c r="JN123" s="106" t="str">
        <f t="shared" si="430"/>
        <v/>
      </c>
      <c r="JO123" s="107" t="str">
        <f t="shared" si="431"/>
        <v/>
      </c>
      <c r="JP123" s="108" t="str">
        <f t="shared" si="432"/>
        <v/>
      </c>
      <c r="JQ123" s="109" t="str">
        <f t="shared" si="433"/>
        <v/>
      </c>
      <c r="JS123" s="4"/>
      <c r="JU123" s="102" t="str">
        <f t="shared" si="434"/>
        <v/>
      </c>
      <c r="JV123" s="103" t="str">
        <f t="shared" si="435"/>
        <v/>
      </c>
      <c r="JW123" s="104" t="str">
        <f t="shared" si="436"/>
        <v/>
      </c>
      <c r="JX123" s="104" t="str">
        <f t="shared" si="437"/>
        <v/>
      </c>
      <c r="JY123" s="105" t="str">
        <f t="shared" si="438"/>
        <v/>
      </c>
      <c r="JZ123" s="106" t="str">
        <f t="shared" si="439"/>
        <v/>
      </c>
      <c r="KA123" s="107" t="str">
        <f t="shared" si="440"/>
        <v/>
      </c>
      <c r="KB123" s="108" t="str">
        <f t="shared" si="441"/>
        <v/>
      </c>
      <c r="KC123" s="109" t="str">
        <f t="shared" si="442"/>
        <v/>
      </c>
      <c r="KE123" s="4"/>
    </row>
    <row r="124" spans="1:291" ht="13.5" customHeight="1">
      <c r="A124" s="20"/>
      <c r="E124" s="102" t="str">
        <f t="shared" si="228"/>
        <v/>
      </c>
      <c r="F124" s="103" t="str">
        <f t="shared" si="229"/>
        <v/>
      </c>
      <c r="G124" s="104" t="str">
        <f t="shared" si="230"/>
        <v/>
      </c>
      <c r="H124" s="104" t="str">
        <f t="shared" si="231"/>
        <v/>
      </c>
      <c r="I124" s="105" t="str">
        <f t="shared" si="232"/>
        <v/>
      </c>
      <c r="J124" s="106" t="str">
        <f t="shared" si="233"/>
        <v/>
      </c>
      <c r="K124" s="107" t="str">
        <f t="shared" si="234"/>
        <v/>
      </c>
      <c r="L124" s="108" t="str">
        <f t="shared" si="235"/>
        <v/>
      </c>
      <c r="M124" s="109" t="str">
        <f t="shared" si="236"/>
        <v/>
      </c>
      <c r="O124" s="4"/>
      <c r="Q124" s="102" t="str">
        <f t="shared" si="237"/>
        <v/>
      </c>
      <c r="R124" s="103" t="str">
        <f t="shared" si="238"/>
        <v/>
      </c>
      <c r="S124" s="104" t="str">
        <f t="shared" si="239"/>
        <v/>
      </c>
      <c r="T124" s="104" t="str">
        <f t="shared" si="240"/>
        <v/>
      </c>
      <c r="U124" s="105" t="str">
        <f t="shared" si="241"/>
        <v/>
      </c>
      <c r="V124" s="106" t="str">
        <f t="shared" si="242"/>
        <v/>
      </c>
      <c r="W124" s="107" t="str">
        <f t="shared" si="243"/>
        <v/>
      </c>
      <c r="X124" s="108" t="str">
        <f t="shared" si="244"/>
        <v/>
      </c>
      <c r="Y124" s="109" t="str">
        <f t="shared" si="245"/>
        <v/>
      </c>
      <c r="AA124" s="4"/>
      <c r="AC124" s="102" t="str">
        <f t="shared" si="246"/>
        <v/>
      </c>
      <c r="AD124" s="103" t="str">
        <f t="shared" si="247"/>
        <v/>
      </c>
      <c r="AE124" s="104" t="str">
        <f t="shared" si="248"/>
        <v/>
      </c>
      <c r="AF124" s="104" t="str">
        <f t="shared" si="249"/>
        <v/>
      </c>
      <c r="AG124" s="105" t="str">
        <f t="shared" si="250"/>
        <v/>
      </c>
      <c r="AH124" s="106" t="str">
        <f t="shared" si="251"/>
        <v/>
      </c>
      <c r="AI124" s="107" t="str">
        <f t="shared" si="252"/>
        <v/>
      </c>
      <c r="AJ124" s="108" t="str">
        <f t="shared" si="253"/>
        <v/>
      </c>
      <c r="AK124" s="109" t="str">
        <f t="shared" si="254"/>
        <v/>
      </c>
      <c r="AM124" s="4"/>
      <c r="AO124" s="102" t="str">
        <f t="shared" si="255"/>
        <v/>
      </c>
      <c r="AP124" s="103" t="str">
        <f t="shared" si="256"/>
        <v/>
      </c>
      <c r="AQ124" s="104" t="str">
        <f t="shared" si="257"/>
        <v/>
      </c>
      <c r="AR124" s="104" t="str">
        <f t="shared" si="258"/>
        <v/>
      </c>
      <c r="AS124" s="105" t="str">
        <f t="shared" si="259"/>
        <v/>
      </c>
      <c r="AT124" s="106" t="str">
        <f t="shared" si="260"/>
        <v/>
      </c>
      <c r="AU124" s="107" t="str">
        <f t="shared" si="261"/>
        <v/>
      </c>
      <c r="AV124" s="108" t="str">
        <f t="shared" si="262"/>
        <v/>
      </c>
      <c r="AW124" s="109" t="str">
        <f t="shared" si="263"/>
        <v/>
      </c>
      <c r="AY124" s="4"/>
      <c r="BA124" s="102" t="str">
        <f t="shared" si="264"/>
        <v/>
      </c>
      <c r="BB124" s="103" t="str">
        <f t="shared" si="265"/>
        <v/>
      </c>
      <c r="BC124" s="104" t="str">
        <f t="shared" si="266"/>
        <v/>
      </c>
      <c r="BD124" s="104" t="str">
        <f t="shared" si="267"/>
        <v/>
      </c>
      <c r="BE124" s="105" t="str">
        <f t="shared" si="268"/>
        <v/>
      </c>
      <c r="BF124" s="106" t="str">
        <f t="shared" si="269"/>
        <v/>
      </c>
      <c r="BG124" s="107" t="str">
        <f t="shared" si="270"/>
        <v/>
      </c>
      <c r="BH124" s="108" t="str">
        <f t="shared" si="271"/>
        <v/>
      </c>
      <c r="BI124" s="109" t="str">
        <f t="shared" si="272"/>
        <v/>
      </c>
      <c r="BK124" s="4"/>
      <c r="BM124" s="102" t="str">
        <f t="shared" si="273"/>
        <v/>
      </c>
      <c r="BN124" s="103" t="str">
        <f t="shared" si="274"/>
        <v/>
      </c>
      <c r="BO124" s="104" t="str">
        <f t="shared" si="275"/>
        <v/>
      </c>
      <c r="BP124" s="104" t="str">
        <f t="shared" si="276"/>
        <v/>
      </c>
      <c r="BQ124" s="105" t="str">
        <f t="shared" si="277"/>
        <v/>
      </c>
      <c r="BR124" s="106" t="str">
        <f t="shared" si="278"/>
        <v/>
      </c>
      <c r="BS124" s="107" t="str">
        <f t="shared" si="279"/>
        <v/>
      </c>
      <c r="BT124" s="108" t="str">
        <f t="shared" si="280"/>
        <v/>
      </c>
      <c r="BU124" s="109" t="str">
        <f t="shared" si="281"/>
        <v/>
      </c>
      <c r="BW124" s="4"/>
      <c r="BY124" s="102" t="str">
        <f t="shared" si="282"/>
        <v/>
      </c>
      <c r="BZ124" s="103" t="str">
        <f t="shared" si="283"/>
        <v/>
      </c>
      <c r="CA124" s="104" t="str">
        <f t="shared" si="284"/>
        <v/>
      </c>
      <c r="CB124" s="104" t="str">
        <f t="shared" si="285"/>
        <v/>
      </c>
      <c r="CC124" s="105" t="str">
        <f t="shared" si="286"/>
        <v/>
      </c>
      <c r="CD124" s="106" t="str">
        <f t="shared" si="287"/>
        <v/>
      </c>
      <c r="CE124" s="107" t="str">
        <f t="shared" si="288"/>
        <v/>
      </c>
      <c r="CF124" s="108" t="str">
        <f t="shared" si="289"/>
        <v/>
      </c>
      <c r="CG124" s="109" t="str">
        <f t="shared" si="290"/>
        <v/>
      </c>
      <c r="CI124" s="4"/>
      <c r="CK124" s="102" t="str">
        <f t="shared" si="291"/>
        <v/>
      </c>
      <c r="CL124" s="103" t="str">
        <f t="shared" si="292"/>
        <v/>
      </c>
      <c r="CM124" s="104" t="str">
        <f t="shared" si="293"/>
        <v/>
      </c>
      <c r="CN124" s="104" t="str">
        <f t="shared" si="294"/>
        <v/>
      </c>
      <c r="CO124" s="105" t="str">
        <f t="shared" si="295"/>
        <v/>
      </c>
      <c r="CP124" s="106" t="str">
        <f t="shared" si="296"/>
        <v/>
      </c>
      <c r="CQ124" s="107" t="str">
        <f t="shared" si="297"/>
        <v/>
      </c>
      <c r="CR124" s="108" t="str">
        <f t="shared" si="298"/>
        <v/>
      </c>
      <c r="CS124" s="109" t="str">
        <f t="shared" si="299"/>
        <v/>
      </c>
      <c r="CU124" s="4"/>
      <c r="CW124" s="102" t="str">
        <f t="shared" si="300"/>
        <v/>
      </c>
      <c r="CX124" s="103" t="str">
        <f t="shared" si="301"/>
        <v/>
      </c>
      <c r="CY124" s="104" t="str">
        <f t="shared" si="302"/>
        <v/>
      </c>
      <c r="CZ124" s="104" t="str">
        <f t="shared" si="303"/>
        <v/>
      </c>
      <c r="DA124" s="105" t="str">
        <f t="shared" si="304"/>
        <v/>
      </c>
      <c r="DB124" s="106" t="str">
        <f t="shared" si="305"/>
        <v/>
      </c>
      <c r="DC124" s="107" t="str">
        <f t="shared" si="306"/>
        <v/>
      </c>
      <c r="DD124" s="108" t="str">
        <f t="shared" si="307"/>
        <v/>
      </c>
      <c r="DE124" s="109" t="str">
        <f t="shared" si="308"/>
        <v/>
      </c>
      <c r="DG124" s="4"/>
      <c r="DI124" s="102" t="str">
        <f t="shared" si="309"/>
        <v/>
      </c>
      <c r="DJ124" s="103" t="str">
        <f t="shared" si="310"/>
        <v/>
      </c>
      <c r="DK124" s="104" t="str">
        <f t="shared" si="311"/>
        <v/>
      </c>
      <c r="DL124" s="104" t="str">
        <f t="shared" si="312"/>
        <v/>
      </c>
      <c r="DM124" s="105" t="str">
        <f t="shared" si="313"/>
        <v/>
      </c>
      <c r="DN124" s="106" t="str">
        <f t="shared" si="314"/>
        <v/>
      </c>
      <c r="DO124" s="107" t="str">
        <f t="shared" si="315"/>
        <v/>
      </c>
      <c r="DP124" s="108" t="str">
        <f t="shared" si="316"/>
        <v/>
      </c>
      <c r="DQ124" s="109" t="str">
        <f t="shared" si="317"/>
        <v/>
      </c>
      <c r="DS124" s="4"/>
      <c r="DU124" s="102" t="str">
        <f t="shared" si="318"/>
        <v/>
      </c>
      <c r="DV124" s="103" t="str">
        <f t="shared" si="319"/>
        <v/>
      </c>
      <c r="DW124" s="104" t="str">
        <f t="shared" si="320"/>
        <v/>
      </c>
      <c r="DX124" s="104" t="str">
        <f t="shared" si="321"/>
        <v/>
      </c>
      <c r="DY124" s="105" t="str">
        <f t="shared" si="322"/>
        <v/>
      </c>
      <c r="DZ124" s="106" t="str">
        <f t="shared" si="323"/>
        <v/>
      </c>
      <c r="EA124" s="107" t="str">
        <f t="shared" si="324"/>
        <v/>
      </c>
      <c r="EB124" s="108" t="str">
        <f t="shared" si="325"/>
        <v/>
      </c>
      <c r="EC124" s="109" t="str">
        <f t="shared" si="326"/>
        <v/>
      </c>
      <c r="EE124" s="4"/>
      <c r="EG124" s="102" t="str">
        <f t="shared" si="327"/>
        <v/>
      </c>
      <c r="EH124" s="103" t="str">
        <f t="shared" si="328"/>
        <v/>
      </c>
      <c r="EI124" s="104" t="str">
        <f t="shared" si="329"/>
        <v/>
      </c>
      <c r="EJ124" s="104" t="str">
        <f t="shared" si="330"/>
        <v/>
      </c>
      <c r="EK124" s="105" t="str">
        <f t="shared" si="331"/>
        <v/>
      </c>
      <c r="EL124" s="106" t="str">
        <f t="shared" si="332"/>
        <v/>
      </c>
      <c r="EM124" s="107" t="str">
        <f t="shared" si="333"/>
        <v/>
      </c>
      <c r="EN124" s="108" t="str">
        <f t="shared" si="334"/>
        <v/>
      </c>
      <c r="EO124" s="109" t="str">
        <f t="shared" si="335"/>
        <v/>
      </c>
      <c r="EQ124" s="4"/>
      <c r="ES124" s="102" t="str">
        <f t="shared" si="336"/>
        <v/>
      </c>
      <c r="ET124" s="103" t="str">
        <f t="shared" si="337"/>
        <v/>
      </c>
      <c r="EU124" s="104" t="str">
        <f t="shared" si="338"/>
        <v/>
      </c>
      <c r="EV124" s="104" t="str">
        <f t="shared" si="339"/>
        <v/>
      </c>
      <c r="EW124" s="105" t="str">
        <f t="shared" si="340"/>
        <v/>
      </c>
      <c r="EX124" s="106" t="str">
        <f t="shared" si="341"/>
        <v/>
      </c>
      <c r="EY124" s="107" t="str">
        <f t="shared" si="342"/>
        <v/>
      </c>
      <c r="EZ124" s="108" t="str">
        <f t="shared" si="343"/>
        <v/>
      </c>
      <c r="FA124" s="109" t="str">
        <f t="shared" si="344"/>
        <v/>
      </c>
      <c r="FC124" s="4"/>
      <c r="FE124" s="102" t="str">
        <f t="shared" si="345"/>
        <v/>
      </c>
      <c r="FF124" s="103" t="str">
        <f t="shared" si="346"/>
        <v/>
      </c>
      <c r="FG124" s="104" t="str">
        <f t="shared" si="347"/>
        <v/>
      </c>
      <c r="FH124" s="104" t="str">
        <f t="shared" si="348"/>
        <v/>
      </c>
      <c r="FI124" s="105" t="str">
        <f t="shared" si="349"/>
        <v/>
      </c>
      <c r="FJ124" s="106" t="str">
        <f t="shared" si="350"/>
        <v/>
      </c>
      <c r="FK124" s="107" t="str">
        <f t="shared" si="351"/>
        <v/>
      </c>
      <c r="FL124" s="108" t="str">
        <f t="shared" si="352"/>
        <v/>
      </c>
      <c r="FM124" s="109" t="str">
        <f t="shared" si="353"/>
        <v/>
      </c>
      <c r="FO124" s="4"/>
      <c r="FQ124" s="102" t="str">
        <f>IF(FU124="","",#REF!)</f>
        <v/>
      </c>
      <c r="FR124" s="103" t="str">
        <f t="shared" si="354"/>
        <v/>
      </c>
      <c r="FS124" s="104" t="str">
        <f t="shared" si="355"/>
        <v/>
      </c>
      <c r="FT124" s="104" t="str">
        <f t="shared" si="356"/>
        <v/>
      </c>
      <c r="FU124" s="105" t="str">
        <f t="shared" si="357"/>
        <v/>
      </c>
      <c r="FV124" s="106" t="str">
        <f t="shared" si="358"/>
        <v/>
      </c>
      <c r="FW124" s="107" t="str">
        <f t="shared" si="359"/>
        <v/>
      </c>
      <c r="FX124" s="108" t="str">
        <f t="shared" si="360"/>
        <v/>
      </c>
      <c r="FY124" s="109" t="str">
        <f t="shared" si="361"/>
        <v/>
      </c>
      <c r="GA124" s="4"/>
      <c r="GC124" s="102" t="str">
        <f t="shared" si="362"/>
        <v/>
      </c>
      <c r="GD124" s="103" t="str">
        <f t="shared" si="363"/>
        <v/>
      </c>
      <c r="GE124" s="104" t="str">
        <f t="shared" si="364"/>
        <v/>
      </c>
      <c r="GF124" s="104" t="str">
        <f t="shared" si="365"/>
        <v/>
      </c>
      <c r="GG124" s="105" t="str">
        <f t="shared" si="366"/>
        <v/>
      </c>
      <c r="GH124" s="106" t="str">
        <f t="shared" si="367"/>
        <v/>
      </c>
      <c r="GI124" s="107" t="str">
        <f t="shared" si="368"/>
        <v/>
      </c>
      <c r="GJ124" s="108" t="str">
        <f t="shared" si="369"/>
        <v/>
      </c>
      <c r="GK124" s="109" t="str">
        <f t="shared" si="370"/>
        <v/>
      </c>
      <c r="GM124" s="4"/>
      <c r="GO124" s="102" t="str">
        <f t="shared" si="371"/>
        <v/>
      </c>
      <c r="GP124" s="103" t="str">
        <f t="shared" si="372"/>
        <v/>
      </c>
      <c r="GQ124" s="104" t="str">
        <f t="shared" si="373"/>
        <v/>
      </c>
      <c r="GR124" s="104" t="str">
        <f t="shared" si="374"/>
        <v/>
      </c>
      <c r="GS124" s="105" t="str">
        <f t="shared" si="375"/>
        <v/>
      </c>
      <c r="GT124" s="106" t="str">
        <f t="shared" si="376"/>
        <v/>
      </c>
      <c r="GU124" s="107" t="str">
        <f t="shared" si="377"/>
        <v/>
      </c>
      <c r="GV124" s="108" t="str">
        <f t="shared" si="378"/>
        <v/>
      </c>
      <c r="GW124" s="109" t="str">
        <f t="shared" si="379"/>
        <v/>
      </c>
      <c r="GY124" s="4"/>
      <c r="HA124" s="102" t="str">
        <f t="shared" si="380"/>
        <v/>
      </c>
      <c r="HB124" s="103" t="str">
        <f t="shared" si="381"/>
        <v/>
      </c>
      <c r="HC124" s="104" t="str">
        <f t="shared" si="382"/>
        <v/>
      </c>
      <c r="HD124" s="104" t="str">
        <f t="shared" si="383"/>
        <v/>
      </c>
      <c r="HE124" s="105" t="str">
        <f t="shared" si="384"/>
        <v/>
      </c>
      <c r="HF124" s="106" t="str">
        <f t="shared" si="385"/>
        <v/>
      </c>
      <c r="HG124" s="107" t="str">
        <f t="shared" si="386"/>
        <v/>
      </c>
      <c r="HH124" s="108" t="str">
        <f t="shared" si="387"/>
        <v/>
      </c>
      <c r="HI124" s="109" t="str">
        <f t="shared" si="388"/>
        <v/>
      </c>
      <c r="HK124" s="4"/>
      <c r="HM124" s="102" t="str">
        <f t="shared" si="389"/>
        <v/>
      </c>
      <c r="HN124" s="103" t="str">
        <f t="shared" si="390"/>
        <v/>
      </c>
      <c r="HO124" s="104" t="str">
        <f t="shared" si="391"/>
        <v/>
      </c>
      <c r="HP124" s="104" t="str">
        <f t="shared" si="392"/>
        <v/>
      </c>
      <c r="HQ124" s="105" t="str">
        <f t="shared" si="393"/>
        <v/>
      </c>
      <c r="HR124" s="106" t="str">
        <f t="shared" si="394"/>
        <v/>
      </c>
      <c r="HS124" s="107" t="str">
        <f t="shared" si="395"/>
        <v/>
      </c>
      <c r="HT124" s="108" t="str">
        <f t="shared" si="396"/>
        <v/>
      </c>
      <c r="HU124" s="109" t="str">
        <f t="shared" si="397"/>
        <v/>
      </c>
      <c r="HW124" s="4"/>
      <c r="HY124" s="102" t="str">
        <f t="shared" si="398"/>
        <v/>
      </c>
      <c r="HZ124" s="103" t="str">
        <f t="shared" si="399"/>
        <v/>
      </c>
      <c r="IA124" s="104" t="str">
        <f t="shared" si="400"/>
        <v/>
      </c>
      <c r="IB124" s="104" t="str">
        <f t="shared" si="401"/>
        <v/>
      </c>
      <c r="IC124" s="105" t="str">
        <f t="shared" si="402"/>
        <v/>
      </c>
      <c r="ID124" s="106" t="str">
        <f t="shared" si="403"/>
        <v/>
      </c>
      <c r="IE124" s="107" t="str">
        <f t="shared" si="404"/>
        <v/>
      </c>
      <c r="IF124" s="108" t="str">
        <f t="shared" si="405"/>
        <v/>
      </c>
      <c r="IG124" s="109" t="str">
        <f t="shared" si="406"/>
        <v/>
      </c>
      <c r="II124" s="4"/>
      <c r="IK124" s="102" t="str">
        <f t="shared" si="407"/>
        <v/>
      </c>
      <c r="IL124" s="103" t="str">
        <f t="shared" si="408"/>
        <v/>
      </c>
      <c r="IM124" s="104" t="str">
        <f t="shared" si="409"/>
        <v/>
      </c>
      <c r="IN124" s="104" t="str">
        <f t="shared" si="410"/>
        <v/>
      </c>
      <c r="IO124" s="105" t="str">
        <f t="shared" si="411"/>
        <v/>
      </c>
      <c r="IP124" s="106" t="str">
        <f t="shared" si="412"/>
        <v/>
      </c>
      <c r="IQ124" s="107" t="str">
        <f t="shared" si="413"/>
        <v/>
      </c>
      <c r="IR124" s="108" t="str">
        <f t="shared" si="414"/>
        <v/>
      </c>
      <c r="IS124" s="109" t="str">
        <f t="shared" si="415"/>
        <v/>
      </c>
      <c r="IU124" s="4"/>
      <c r="IW124" s="102" t="str">
        <f t="shared" si="416"/>
        <v/>
      </c>
      <c r="IX124" s="103" t="str">
        <f t="shared" si="417"/>
        <v/>
      </c>
      <c r="IY124" s="104" t="str">
        <f t="shared" si="418"/>
        <v/>
      </c>
      <c r="IZ124" s="104" t="str">
        <f t="shared" si="419"/>
        <v/>
      </c>
      <c r="JA124" s="105" t="str">
        <f t="shared" si="420"/>
        <v/>
      </c>
      <c r="JB124" s="106" t="str">
        <f t="shared" si="421"/>
        <v/>
      </c>
      <c r="JC124" s="107" t="str">
        <f t="shared" si="422"/>
        <v/>
      </c>
      <c r="JD124" s="108" t="str">
        <f t="shared" si="423"/>
        <v/>
      </c>
      <c r="JE124" s="109" t="str">
        <f t="shared" si="424"/>
        <v/>
      </c>
      <c r="JG124" s="4"/>
      <c r="JI124" s="102" t="str">
        <f t="shared" si="425"/>
        <v/>
      </c>
      <c r="JJ124" s="103" t="str">
        <f t="shared" si="426"/>
        <v/>
      </c>
      <c r="JK124" s="104" t="str">
        <f t="shared" si="427"/>
        <v/>
      </c>
      <c r="JL124" s="104" t="str">
        <f t="shared" si="428"/>
        <v/>
      </c>
      <c r="JM124" s="105" t="str">
        <f t="shared" si="429"/>
        <v/>
      </c>
      <c r="JN124" s="106" t="str">
        <f t="shared" si="430"/>
        <v/>
      </c>
      <c r="JO124" s="107" t="str">
        <f t="shared" si="431"/>
        <v/>
      </c>
      <c r="JP124" s="108" t="str">
        <f t="shared" si="432"/>
        <v/>
      </c>
      <c r="JQ124" s="109" t="str">
        <f t="shared" si="433"/>
        <v/>
      </c>
      <c r="JS124" s="4"/>
      <c r="JU124" s="102" t="str">
        <f t="shared" si="434"/>
        <v/>
      </c>
      <c r="JV124" s="103" t="str">
        <f t="shared" si="435"/>
        <v/>
      </c>
      <c r="JW124" s="104" t="str">
        <f t="shared" si="436"/>
        <v/>
      </c>
      <c r="JX124" s="104" t="str">
        <f t="shared" si="437"/>
        <v/>
      </c>
      <c r="JY124" s="105" t="str">
        <f t="shared" si="438"/>
        <v/>
      </c>
      <c r="JZ124" s="106" t="str">
        <f t="shared" si="439"/>
        <v/>
      </c>
      <c r="KA124" s="107" t="str">
        <f t="shared" si="440"/>
        <v/>
      </c>
      <c r="KB124" s="108" t="str">
        <f t="shared" si="441"/>
        <v/>
      </c>
      <c r="KC124" s="109" t="str">
        <f t="shared" si="442"/>
        <v/>
      </c>
      <c r="KE124" s="4"/>
    </row>
    <row r="125" spans="1:291" ht="13.5" customHeight="1">
      <c r="A125" s="20"/>
      <c r="E125" s="102" t="str">
        <f t="shared" si="228"/>
        <v/>
      </c>
      <c r="F125" s="103" t="str">
        <f t="shared" si="229"/>
        <v/>
      </c>
      <c r="G125" s="104" t="str">
        <f t="shared" si="230"/>
        <v/>
      </c>
      <c r="H125" s="104" t="str">
        <f t="shared" si="231"/>
        <v/>
      </c>
      <c r="I125" s="105" t="str">
        <f t="shared" si="232"/>
        <v/>
      </c>
      <c r="J125" s="106" t="str">
        <f t="shared" si="233"/>
        <v/>
      </c>
      <c r="K125" s="107" t="str">
        <f t="shared" si="234"/>
        <v/>
      </c>
      <c r="L125" s="108" t="str">
        <f t="shared" si="235"/>
        <v/>
      </c>
      <c r="M125" s="109" t="str">
        <f t="shared" si="236"/>
        <v/>
      </c>
      <c r="O125" s="4"/>
      <c r="Q125" s="102" t="str">
        <f t="shared" si="237"/>
        <v/>
      </c>
      <c r="R125" s="103" t="str">
        <f t="shared" si="238"/>
        <v/>
      </c>
      <c r="S125" s="104" t="str">
        <f t="shared" si="239"/>
        <v/>
      </c>
      <c r="T125" s="104" t="str">
        <f t="shared" si="240"/>
        <v/>
      </c>
      <c r="U125" s="105" t="str">
        <f t="shared" si="241"/>
        <v/>
      </c>
      <c r="V125" s="106" t="str">
        <f t="shared" si="242"/>
        <v/>
      </c>
      <c r="W125" s="107" t="str">
        <f t="shared" si="243"/>
        <v/>
      </c>
      <c r="X125" s="108" t="str">
        <f t="shared" si="244"/>
        <v/>
      </c>
      <c r="Y125" s="109" t="str">
        <f t="shared" si="245"/>
        <v/>
      </c>
      <c r="AA125" s="4"/>
      <c r="AC125" s="102" t="str">
        <f t="shared" si="246"/>
        <v/>
      </c>
      <c r="AD125" s="103" t="str">
        <f t="shared" si="247"/>
        <v/>
      </c>
      <c r="AE125" s="104" t="str">
        <f t="shared" si="248"/>
        <v/>
      </c>
      <c r="AF125" s="104" t="str">
        <f t="shared" si="249"/>
        <v/>
      </c>
      <c r="AG125" s="105" t="str">
        <f t="shared" si="250"/>
        <v/>
      </c>
      <c r="AH125" s="106" t="str">
        <f t="shared" si="251"/>
        <v/>
      </c>
      <c r="AI125" s="107" t="str">
        <f t="shared" si="252"/>
        <v/>
      </c>
      <c r="AJ125" s="108" t="str">
        <f t="shared" si="253"/>
        <v/>
      </c>
      <c r="AK125" s="109" t="str">
        <f t="shared" si="254"/>
        <v/>
      </c>
      <c r="AM125" s="4"/>
      <c r="AO125" s="102" t="str">
        <f t="shared" si="255"/>
        <v/>
      </c>
      <c r="AP125" s="103" t="str">
        <f t="shared" si="256"/>
        <v/>
      </c>
      <c r="AQ125" s="104" t="str">
        <f t="shared" si="257"/>
        <v/>
      </c>
      <c r="AR125" s="104" t="str">
        <f t="shared" si="258"/>
        <v/>
      </c>
      <c r="AS125" s="105" t="str">
        <f t="shared" si="259"/>
        <v/>
      </c>
      <c r="AT125" s="106" t="str">
        <f t="shared" si="260"/>
        <v/>
      </c>
      <c r="AU125" s="107" t="str">
        <f t="shared" si="261"/>
        <v/>
      </c>
      <c r="AV125" s="108" t="str">
        <f t="shared" si="262"/>
        <v/>
      </c>
      <c r="AW125" s="109" t="str">
        <f t="shared" si="263"/>
        <v/>
      </c>
      <c r="AY125" s="4"/>
      <c r="BA125" s="102" t="str">
        <f t="shared" si="264"/>
        <v/>
      </c>
      <c r="BB125" s="103" t="str">
        <f t="shared" si="265"/>
        <v/>
      </c>
      <c r="BC125" s="104" t="str">
        <f t="shared" si="266"/>
        <v/>
      </c>
      <c r="BD125" s="104" t="str">
        <f t="shared" si="267"/>
        <v/>
      </c>
      <c r="BE125" s="105" t="str">
        <f t="shared" si="268"/>
        <v/>
      </c>
      <c r="BF125" s="106" t="str">
        <f t="shared" si="269"/>
        <v/>
      </c>
      <c r="BG125" s="107" t="str">
        <f t="shared" si="270"/>
        <v/>
      </c>
      <c r="BH125" s="108" t="str">
        <f t="shared" si="271"/>
        <v/>
      </c>
      <c r="BI125" s="109" t="str">
        <f t="shared" si="272"/>
        <v/>
      </c>
      <c r="BK125" s="4"/>
      <c r="BM125" s="102" t="str">
        <f t="shared" si="273"/>
        <v/>
      </c>
      <c r="BN125" s="103" t="str">
        <f t="shared" si="274"/>
        <v/>
      </c>
      <c r="BO125" s="104" t="str">
        <f t="shared" si="275"/>
        <v/>
      </c>
      <c r="BP125" s="104" t="str">
        <f t="shared" si="276"/>
        <v/>
      </c>
      <c r="BQ125" s="105" t="str">
        <f t="shared" si="277"/>
        <v/>
      </c>
      <c r="BR125" s="106" t="str">
        <f t="shared" si="278"/>
        <v/>
      </c>
      <c r="BS125" s="107" t="str">
        <f t="shared" si="279"/>
        <v/>
      </c>
      <c r="BT125" s="108" t="str">
        <f t="shared" si="280"/>
        <v/>
      </c>
      <c r="BU125" s="109" t="str">
        <f t="shared" si="281"/>
        <v/>
      </c>
      <c r="BW125" s="4"/>
      <c r="BY125" s="102" t="str">
        <f t="shared" si="282"/>
        <v/>
      </c>
      <c r="BZ125" s="103" t="str">
        <f t="shared" si="283"/>
        <v/>
      </c>
      <c r="CA125" s="104" t="str">
        <f t="shared" si="284"/>
        <v/>
      </c>
      <c r="CB125" s="104" t="str">
        <f t="shared" si="285"/>
        <v/>
      </c>
      <c r="CC125" s="105" t="str">
        <f t="shared" si="286"/>
        <v/>
      </c>
      <c r="CD125" s="106" t="str">
        <f t="shared" si="287"/>
        <v/>
      </c>
      <c r="CE125" s="107" t="str">
        <f t="shared" si="288"/>
        <v/>
      </c>
      <c r="CF125" s="108" t="str">
        <f t="shared" si="289"/>
        <v/>
      </c>
      <c r="CG125" s="109" t="str">
        <f t="shared" si="290"/>
        <v/>
      </c>
      <c r="CI125" s="4"/>
      <c r="CK125" s="102" t="str">
        <f t="shared" si="291"/>
        <v/>
      </c>
      <c r="CL125" s="103" t="str">
        <f t="shared" si="292"/>
        <v/>
      </c>
      <c r="CM125" s="104" t="str">
        <f t="shared" si="293"/>
        <v/>
      </c>
      <c r="CN125" s="104" t="str">
        <f t="shared" si="294"/>
        <v/>
      </c>
      <c r="CO125" s="105" t="str">
        <f t="shared" si="295"/>
        <v/>
      </c>
      <c r="CP125" s="106" t="str">
        <f t="shared" si="296"/>
        <v/>
      </c>
      <c r="CQ125" s="107" t="str">
        <f t="shared" si="297"/>
        <v/>
      </c>
      <c r="CR125" s="108" t="str">
        <f t="shared" si="298"/>
        <v/>
      </c>
      <c r="CS125" s="109" t="str">
        <f t="shared" si="299"/>
        <v/>
      </c>
      <c r="CU125" s="4"/>
      <c r="CW125" s="102" t="str">
        <f t="shared" si="300"/>
        <v/>
      </c>
      <c r="CX125" s="103" t="str">
        <f t="shared" si="301"/>
        <v/>
      </c>
      <c r="CY125" s="104" t="str">
        <f t="shared" si="302"/>
        <v/>
      </c>
      <c r="CZ125" s="104" t="str">
        <f t="shared" si="303"/>
        <v/>
      </c>
      <c r="DA125" s="105" t="str">
        <f t="shared" si="304"/>
        <v/>
      </c>
      <c r="DB125" s="106" t="str">
        <f t="shared" si="305"/>
        <v/>
      </c>
      <c r="DC125" s="107" t="str">
        <f t="shared" si="306"/>
        <v/>
      </c>
      <c r="DD125" s="108" t="str">
        <f t="shared" si="307"/>
        <v/>
      </c>
      <c r="DE125" s="109" t="str">
        <f t="shared" si="308"/>
        <v/>
      </c>
      <c r="DG125" s="4"/>
      <c r="DI125" s="102" t="str">
        <f t="shared" si="309"/>
        <v/>
      </c>
      <c r="DJ125" s="103" t="str">
        <f t="shared" si="310"/>
        <v/>
      </c>
      <c r="DK125" s="104" t="str">
        <f t="shared" si="311"/>
        <v/>
      </c>
      <c r="DL125" s="104" t="str">
        <f t="shared" si="312"/>
        <v/>
      </c>
      <c r="DM125" s="105" t="str">
        <f t="shared" si="313"/>
        <v/>
      </c>
      <c r="DN125" s="106" t="str">
        <f t="shared" si="314"/>
        <v/>
      </c>
      <c r="DO125" s="107" t="str">
        <f t="shared" si="315"/>
        <v/>
      </c>
      <c r="DP125" s="108" t="str">
        <f t="shared" si="316"/>
        <v/>
      </c>
      <c r="DQ125" s="109" t="str">
        <f t="shared" si="317"/>
        <v/>
      </c>
      <c r="DS125" s="4"/>
      <c r="DU125" s="102" t="str">
        <f t="shared" si="318"/>
        <v/>
      </c>
      <c r="DV125" s="103" t="str">
        <f t="shared" si="319"/>
        <v/>
      </c>
      <c r="DW125" s="104" t="str">
        <f t="shared" si="320"/>
        <v/>
      </c>
      <c r="DX125" s="104" t="str">
        <f t="shared" si="321"/>
        <v/>
      </c>
      <c r="DY125" s="105" t="str">
        <f t="shared" si="322"/>
        <v/>
      </c>
      <c r="DZ125" s="106" t="str">
        <f t="shared" si="323"/>
        <v/>
      </c>
      <c r="EA125" s="107" t="str">
        <f t="shared" si="324"/>
        <v/>
      </c>
      <c r="EB125" s="108" t="str">
        <f t="shared" si="325"/>
        <v/>
      </c>
      <c r="EC125" s="109" t="str">
        <f t="shared" si="326"/>
        <v/>
      </c>
      <c r="EE125" s="4"/>
      <c r="EG125" s="102" t="str">
        <f t="shared" si="327"/>
        <v/>
      </c>
      <c r="EH125" s="103" t="str">
        <f t="shared" si="328"/>
        <v/>
      </c>
      <c r="EI125" s="104" t="str">
        <f t="shared" si="329"/>
        <v/>
      </c>
      <c r="EJ125" s="104" t="str">
        <f t="shared" si="330"/>
        <v/>
      </c>
      <c r="EK125" s="105" t="str">
        <f t="shared" si="331"/>
        <v/>
      </c>
      <c r="EL125" s="106" t="str">
        <f t="shared" si="332"/>
        <v/>
      </c>
      <c r="EM125" s="107" t="str">
        <f t="shared" si="333"/>
        <v/>
      </c>
      <c r="EN125" s="108" t="str">
        <f t="shared" si="334"/>
        <v/>
      </c>
      <c r="EO125" s="109" t="str">
        <f t="shared" si="335"/>
        <v/>
      </c>
      <c r="EQ125" s="4"/>
      <c r="ES125" s="102" t="str">
        <f t="shared" si="336"/>
        <v/>
      </c>
      <c r="ET125" s="103" t="str">
        <f t="shared" si="337"/>
        <v/>
      </c>
      <c r="EU125" s="104" t="str">
        <f t="shared" si="338"/>
        <v/>
      </c>
      <c r="EV125" s="104" t="str">
        <f t="shared" si="339"/>
        <v/>
      </c>
      <c r="EW125" s="105" t="str">
        <f t="shared" si="340"/>
        <v/>
      </c>
      <c r="EX125" s="106" t="str">
        <f t="shared" si="341"/>
        <v/>
      </c>
      <c r="EY125" s="107" t="str">
        <f t="shared" si="342"/>
        <v/>
      </c>
      <c r="EZ125" s="108" t="str">
        <f t="shared" si="343"/>
        <v/>
      </c>
      <c r="FA125" s="109" t="str">
        <f t="shared" si="344"/>
        <v/>
      </c>
      <c r="FC125" s="4"/>
      <c r="FE125" s="102" t="str">
        <f t="shared" si="345"/>
        <v/>
      </c>
      <c r="FF125" s="103" t="str">
        <f t="shared" si="346"/>
        <v/>
      </c>
      <c r="FG125" s="104" t="str">
        <f t="shared" si="347"/>
        <v/>
      </c>
      <c r="FH125" s="104" t="str">
        <f t="shared" si="348"/>
        <v/>
      </c>
      <c r="FI125" s="105" t="str">
        <f t="shared" si="349"/>
        <v/>
      </c>
      <c r="FJ125" s="106" t="str">
        <f t="shared" si="350"/>
        <v/>
      </c>
      <c r="FK125" s="107" t="str">
        <f t="shared" si="351"/>
        <v/>
      </c>
      <c r="FL125" s="108" t="str">
        <f t="shared" si="352"/>
        <v/>
      </c>
      <c r="FM125" s="109" t="str">
        <f t="shared" si="353"/>
        <v/>
      </c>
      <c r="FO125" s="4"/>
      <c r="FQ125" s="102" t="str">
        <f>IF(FU125="","",#REF!)</f>
        <v/>
      </c>
      <c r="FR125" s="103" t="str">
        <f t="shared" si="354"/>
        <v/>
      </c>
      <c r="FS125" s="104" t="str">
        <f t="shared" si="355"/>
        <v/>
      </c>
      <c r="FT125" s="104" t="str">
        <f t="shared" si="356"/>
        <v/>
      </c>
      <c r="FU125" s="105" t="str">
        <f t="shared" si="357"/>
        <v/>
      </c>
      <c r="FV125" s="106" t="str">
        <f t="shared" si="358"/>
        <v/>
      </c>
      <c r="FW125" s="107" t="str">
        <f t="shared" si="359"/>
        <v/>
      </c>
      <c r="FX125" s="108" t="str">
        <f t="shared" si="360"/>
        <v/>
      </c>
      <c r="FY125" s="109" t="str">
        <f t="shared" si="361"/>
        <v/>
      </c>
      <c r="GA125" s="4"/>
      <c r="GC125" s="102" t="str">
        <f t="shared" si="362"/>
        <v/>
      </c>
      <c r="GD125" s="103" t="str">
        <f t="shared" si="363"/>
        <v/>
      </c>
      <c r="GE125" s="104" t="str">
        <f t="shared" si="364"/>
        <v/>
      </c>
      <c r="GF125" s="104" t="str">
        <f t="shared" si="365"/>
        <v/>
      </c>
      <c r="GG125" s="105" t="str">
        <f t="shared" si="366"/>
        <v/>
      </c>
      <c r="GH125" s="106" t="str">
        <f t="shared" si="367"/>
        <v/>
      </c>
      <c r="GI125" s="107" t="str">
        <f t="shared" si="368"/>
        <v/>
      </c>
      <c r="GJ125" s="108" t="str">
        <f t="shared" si="369"/>
        <v/>
      </c>
      <c r="GK125" s="109" t="str">
        <f t="shared" si="370"/>
        <v/>
      </c>
      <c r="GM125" s="4"/>
      <c r="GO125" s="102" t="str">
        <f t="shared" si="371"/>
        <v/>
      </c>
      <c r="GP125" s="103" t="str">
        <f t="shared" si="372"/>
        <v/>
      </c>
      <c r="GQ125" s="104" t="str">
        <f t="shared" si="373"/>
        <v/>
      </c>
      <c r="GR125" s="104" t="str">
        <f t="shared" si="374"/>
        <v/>
      </c>
      <c r="GS125" s="105" t="str">
        <f t="shared" si="375"/>
        <v/>
      </c>
      <c r="GT125" s="106" t="str">
        <f t="shared" si="376"/>
        <v/>
      </c>
      <c r="GU125" s="107" t="str">
        <f t="shared" si="377"/>
        <v/>
      </c>
      <c r="GV125" s="108" t="str">
        <f t="shared" si="378"/>
        <v/>
      </c>
      <c r="GW125" s="109" t="str">
        <f t="shared" si="379"/>
        <v/>
      </c>
      <c r="GY125" s="4"/>
      <c r="HA125" s="102" t="str">
        <f t="shared" si="380"/>
        <v/>
      </c>
      <c r="HB125" s="103" t="str">
        <f t="shared" si="381"/>
        <v/>
      </c>
      <c r="HC125" s="104" t="str">
        <f t="shared" si="382"/>
        <v/>
      </c>
      <c r="HD125" s="104" t="str">
        <f t="shared" si="383"/>
        <v/>
      </c>
      <c r="HE125" s="105" t="str">
        <f t="shared" si="384"/>
        <v/>
      </c>
      <c r="HF125" s="106" t="str">
        <f t="shared" si="385"/>
        <v/>
      </c>
      <c r="HG125" s="107" t="str">
        <f t="shared" si="386"/>
        <v/>
      </c>
      <c r="HH125" s="108" t="str">
        <f t="shared" si="387"/>
        <v/>
      </c>
      <c r="HI125" s="109" t="str">
        <f t="shared" si="388"/>
        <v/>
      </c>
      <c r="HK125" s="4"/>
      <c r="HM125" s="102" t="str">
        <f t="shared" si="389"/>
        <v/>
      </c>
      <c r="HN125" s="103" t="str">
        <f t="shared" si="390"/>
        <v/>
      </c>
      <c r="HO125" s="104" t="str">
        <f t="shared" si="391"/>
        <v/>
      </c>
      <c r="HP125" s="104" t="str">
        <f t="shared" si="392"/>
        <v/>
      </c>
      <c r="HQ125" s="105" t="str">
        <f t="shared" si="393"/>
        <v/>
      </c>
      <c r="HR125" s="106" t="str">
        <f t="shared" si="394"/>
        <v/>
      </c>
      <c r="HS125" s="107" t="str">
        <f t="shared" si="395"/>
        <v/>
      </c>
      <c r="HT125" s="108" t="str">
        <f t="shared" si="396"/>
        <v/>
      </c>
      <c r="HU125" s="109" t="str">
        <f t="shared" si="397"/>
        <v/>
      </c>
      <c r="HW125" s="4"/>
      <c r="HY125" s="102" t="str">
        <f t="shared" si="398"/>
        <v/>
      </c>
      <c r="HZ125" s="103" t="str">
        <f t="shared" si="399"/>
        <v/>
      </c>
      <c r="IA125" s="104" t="str">
        <f t="shared" si="400"/>
        <v/>
      </c>
      <c r="IB125" s="104" t="str">
        <f t="shared" si="401"/>
        <v/>
      </c>
      <c r="IC125" s="105" t="str">
        <f t="shared" si="402"/>
        <v/>
      </c>
      <c r="ID125" s="106" t="str">
        <f t="shared" si="403"/>
        <v/>
      </c>
      <c r="IE125" s="107" t="str">
        <f t="shared" si="404"/>
        <v/>
      </c>
      <c r="IF125" s="108" t="str">
        <f t="shared" si="405"/>
        <v/>
      </c>
      <c r="IG125" s="109" t="str">
        <f t="shared" si="406"/>
        <v/>
      </c>
      <c r="II125" s="4"/>
      <c r="IK125" s="102" t="str">
        <f t="shared" si="407"/>
        <v/>
      </c>
      <c r="IL125" s="103" t="str">
        <f t="shared" si="408"/>
        <v/>
      </c>
      <c r="IM125" s="104" t="str">
        <f t="shared" si="409"/>
        <v/>
      </c>
      <c r="IN125" s="104" t="str">
        <f t="shared" si="410"/>
        <v/>
      </c>
      <c r="IO125" s="105" t="str">
        <f t="shared" si="411"/>
        <v/>
      </c>
      <c r="IP125" s="106" t="str">
        <f t="shared" si="412"/>
        <v/>
      </c>
      <c r="IQ125" s="107" t="str">
        <f t="shared" si="413"/>
        <v/>
      </c>
      <c r="IR125" s="108" t="str">
        <f t="shared" si="414"/>
        <v/>
      </c>
      <c r="IS125" s="109" t="str">
        <f t="shared" si="415"/>
        <v/>
      </c>
      <c r="IU125" s="4"/>
      <c r="IW125" s="102" t="str">
        <f t="shared" si="416"/>
        <v/>
      </c>
      <c r="IX125" s="103" t="str">
        <f t="shared" si="417"/>
        <v/>
      </c>
      <c r="IY125" s="104" t="str">
        <f t="shared" si="418"/>
        <v/>
      </c>
      <c r="IZ125" s="104" t="str">
        <f t="shared" si="419"/>
        <v/>
      </c>
      <c r="JA125" s="105" t="str">
        <f t="shared" si="420"/>
        <v/>
      </c>
      <c r="JB125" s="106" t="str">
        <f t="shared" si="421"/>
        <v/>
      </c>
      <c r="JC125" s="107" t="str">
        <f t="shared" si="422"/>
        <v/>
      </c>
      <c r="JD125" s="108" t="str">
        <f t="shared" si="423"/>
        <v/>
      </c>
      <c r="JE125" s="109" t="str">
        <f t="shared" si="424"/>
        <v/>
      </c>
      <c r="JG125" s="4"/>
      <c r="JI125" s="102" t="str">
        <f t="shared" si="425"/>
        <v/>
      </c>
      <c r="JJ125" s="103" t="str">
        <f t="shared" si="426"/>
        <v/>
      </c>
      <c r="JK125" s="104" t="str">
        <f t="shared" si="427"/>
        <v/>
      </c>
      <c r="JL125" s="104" t="str">
        <f t="shared" si="428"/>
        <v/>
      </c>
      <c r="JM125" s="105" t="str">
        <f t="shared" si="429"/>
        <v/>
      </c>
      <c r="JN125" s="106" t="str">
        <f t="shared" si="430"/>
        <v/>
      </c>
      <c r="JO125" s="107" t="str">
        <f t="shared" si="431"/>
        <v/>
      </c>
      <c r="JP125" s="108" t="str">
        <f t="shared" si="432"/>
        <v/>
      </c>
      <c r="JQ125" s="109" t="str">
        <f t="shared" si="433"/>
        <v/>
      </c>
      <c r="JS125" s="4"/>
      <c r="JU125" s="102" t="str">
        <f t="shared" si="434"/>
        <v/>
      </c>
      <c r="JV125" s="103" t="str">
        <f t="shared" si="435"/>
        <v/>
      </c>
      <c r="JW125" s="104" t="str">
        <f t="shared" si="436"/>
        <v/>
      </c>
      <c r="JX125" s="104" t="str">
        <f t="shared" si="437"/>
        <v/>
      </c>
      <c r="JY125" s="105" t="str">
        <f t="shared" si="438"/>
        <v/>
      </c>
      <c r="JZ125" s="106" t="str">
        <f t="shared" si="439"/>
        <v/>
      </c>
      <c r="KA125" s="107" t="str">
        <f t="shared" si="440"/>
        <v/>
      </c>
      <c r="KB125" s="108" t="str">
        <f t="shared" si="441"/>
        <v/>
      </c>
      <c r="KC125" s="109" t="str">
        <f t="shared" si="442"/>
        <v/>
      </c>
      <c r="KE125" s="4"/>
    </row>
    <row r="139" spans="5:290" ht="13.5" customHeight="1">
      <c r="E139" s="2" t="str">
        <f t="shared" ref="E139:E145" si="443">IF(I139="","",E$3)</f>
        <v/>
      </c>
      <c r="F139" s="2" t="str">
        <f t="shared" ref="F139:F145" si="444">IF(I139="","",E$1)</f>
        <v/>
      </c>
      <c r="I139" s="2" t="str">
        <f t="shared" ref="I139:I145" si="445">IF(P139="","",IF(ISNUMBER(SEARCH(":",P139)),MID(P139,FIND(":",P139)+2,FIND("(",P139)-FIND(":",P139)-3),LEFT(P139,FIND("(",P139)-2)))</f>
        <v/>
      </c>
      <c r="J139" s="2" t="str">
        <f t="shared" ref="J139:J145" si="446">IF(P139="","",MID(P139,FIND("(",P139)+1,4))</f>
        <v/>
      </c>
      <c r="K139" s="2" t="str">
        <f t="shared" ref="K139:K145" si="447">IF(ISNUMBER(SEARCH("*female*",P139)),"female",IF(ISNUMBER(SEARCH("*male*",P139)),"male",""))</f>
        <v/>
      </c>
      <c r="L139" s="2" t="str">
        <f t="shared" ref="L139:L145" si="448">IF(P139="","",IF(ISERROR(MID(P139,FIND("male,",P139)+6,(FIND(")",P139)-(FIND("male,",P139)+6))))=TRUE,"missing/error",MID(P139,FIND("male,",P139)+6,(FIND(")",P139)-(FIND("male,",P139)+6)))))</f>
        <v/>
      </c>
      <c r="M139" s="2" t="str">
        <f t="shared" ref="M139:M145" si="449">IF(I139="","",(MID(I139,(SEARCH("^^",SUBSTITUTE(I139," ","^^",LEN(I139)-LEN(SUBSTITUTE(I139," ","")))))+1,99)&amp;"_"&amp;LEFT(I139,FIND(" ",I139)-1)&amp;"_"&amp;J139))</f>
        <v/>
      </c>
      <c r="N139" s="2" t="str">
        <f t="shared" ref="N139:N145" si="450">IF(P139="","",IF((LEN(P139)-LEN(SUBSTITUTE(P139,"male","")))/LEN("male")&gt;1,"!",IF(RIGHT(P139,1)=")","",IF(RIGHT(P139,2)=") ","",IF(RIGHT(P139,2)=").","","!!")))))</f>
        <v/>
      </c>
      <c r="Q139" s="75" t="str">
        <f t="shared" ref="Q139:Q145" si="451">IF(U139="","",Q$3)</f>
        <v/>
      </c>
      <c r="R139" s="2" t="str">
        <f t="shared" ref="R139:R145" si="452">IF(U139="","",Q$1)</f>
        <v/>
      </c>
      <c r="U139" s="2" t="str">
        <f t="shared" ref="U139:U145" si="453">IF(AB139="","",IF(ISNUMBER(SEARCH(":",AB139)),MID(AB139,FIND(":",AB139)+2,FIND("(",AB139)-FIND(":",AB139)-3),LEFT(AB139,FIND("(",AB139)-2)))</f>
        <v/>
      </c>
      <c r="V139" s="2" t="str">
        <f t="shared" ref="V139:V145" si="454">IF(AB139="","",MID(AB139,FIND("(",AB139)+1,4))</f>
        <v/>
      </c>
      <c r="W139" s="2" t="str">
        <f t="shared" ref="W139:W145" si="455">IF(ISNUMBER(SEARCH("*female*",AB139)),"female",IF(ISNUMBER(SEARCH("*male*",AB139)),"male",""))</f>
        <v/>
      </c>
      <c r="X139" s="2" t="str">
        <f t="shared" ref="X139:X145" si="456">IF(AB139="","",IF(ISERROR(MID(AB139,FIND("male,",AB139)+6,(FIND(")",AB139)-(FIND("male,",AB139)+6))))=TRUE,"missing/error",MID(AB139,FIND("male,",AB139)+6,(FIND(")",AB139)-(FIND("male,",AB139)+6)))))</f>
        <v/>
      </c>
      <c r="Y139" s="2" t="str">
        <f t="shared" ref="Y139:Y145" si="457">IF(U139="","",(MID(U139,(SEARCH("^^",SUBSTITUTE(U139," ","^^",LEN(U139)-LEN(SUBSTITUTE(U139," ","")))))+1,99)&amp;"_"&amp;LEFT(U139,FIND(" ",U139)-1)&amp;"_"&amp;V139))</f>
        <v/>
      </c>
      <c r="Z139" s="2" t="str">
        <f t="shared" ref="Z139:Z145" si="458">IF(AB139="","",IF((LEN(AB139)-LEN(SUBSTITUTE(AB139,"male","")))/LEN("male")&gt;1,"!",IF(RIGHT(AB139,1)=")","",IF(RIGHT(AB139,2)=") ","",IF(RIGHT(AB139,2)=").","","!!")))))</f>
        <v/>
      </c>
      <c r="AC139" s="2" t="str">
        <f t="shared" ref="AC139:AC145" si="459">IF(AG139="","",AC$3)</f>
        <v/>
      </c>
      <c r="AD139" s="2" t="str">
        <f t="shared" ref="AD139:AD145" si="460">IF(AG139="","",AC$1)</f>
        <v/>
      </c>
      <c r="AG139" s="2" t="str">
        <f t="shared" ref="AG139:AG145" si="461">IF(AN139="","",IF(ISNUMBER(SEARCH(":",AN139)),MID(AN139,FIND(":",AN139)+2,FIND("(",AN139)-FIND(":",AN139)-3),LEFT(AN139,FIND("(",AN139)-2)))</f>
        <v/>
      </c>
      <c r="AH139" s="2" t="str">
        <f t="shared" ref="AH139:AH145" si="462">IF(AN139="","",MID(AN139,FIND("(",AN139)+1,4))</f>
        <v/>
      </c>
      <c r="AI139" s="2" t="str">
        <f t="shared" ref="AI139:AI145" si="463">IF(ISNUMBER(SEARCH("*female*",AN139)),"female",IF(ISNUMBER(SEARCH("*male*",AN139)),"male",""))</f>
        <v/>
      </c>
      <c r="AJ139" s="2" t="str">
        <f t="shared" ref="AJ139:AJ145" si="464">IF(AN139="","",IF(ISERROR(MID(AN139,FIND("male,",AN139)+6,(FIND(")",AN139)-(FIND("male,",AN139)+6))))=TRUE,"missing/error",MID(AN139,FIND("male,",AN139)+6,(FIND(")",AN139)-(FIND("male,",AN139)+6)))))</f>
        <v/>
      </c>
      <c r="AK139" s="2" t="str">
        <f t="shared" ref="AK139:AK145" si="465">IF(AG139="","",(MID(AG139,(SEARCH("^^",SUBSTITUTE(AG139," ","^^",LEN(AG139)-LEN(SUBSTITUTE(AG139," ","")))))+1,99)&amp;"_"&amp;LEFT(AG139,FIND(" ",AG139)-1)&amp;"_"&amp;AH139))</f>
        <v/>
      </c>
      <c r="AL139" s="2" t="str">
        <f t="shared" ref="AL139:AL145" si="466">IF(AN139="","",IF((LEN(AN139)-LEN(SUBSTITUTE(AN139,"male","")))/LEN("male")&gt;1,"!",IF(RIGHT(AN139,1)=")","",IF(RIGHT(AN139,2)=") ","",IF(RIGHT(AN139,2)=").","","!!")))))</f>
        <v/>
      </c>
      <c r="AO139" s="2" t="str">
        <f t="shared" ref="AO139:AO145" si="467">IF(AS139="","",AO$3)</f>
        <v/>
      </c>
      <c r="AP139" s="2" t="str">
        <f t="shared" ref="AP139:AP145" si="468">IF(AS139="","",AO$1)</f>
        <v/>
      </c>
      <c r="AS139" s="2" t="str">
        <f t="shared" ref="AS139:AS145" si="469">IF(AZ139="","",IF(ISNUMBER(SEARCH(":",AZ139)),MID(AZ139,FIND(":",AZ139)+2,FIND("(",AZ139)-FIND(":",AZ139)-3),LEFT(AZ139,FIND("(",AZ139)-2)))</f>
        <v/>
      </c>
      <c r="AT139" s="2" t="str">
        <f t="shared" ref="AT139:AT145" si="470">IF(AZ139="","",MID(AZ139,FIND("(",AZ139)+1,4))</f>
        <v/>
      </c>
      <c r="AU139" s="2" t="str">
        <f t="shared" ref="AU139:AU145" si="471">IF(ISNUMBER(SEARCH("*female*",AZ139)),"female",IF(ISNUMBER(SEARCH("*male*",AZ139)),"male",""))</f>
        <v/>
      </c>
      <c r="AV139" s="2" t="str">
        <f t="shared" ref="AV139:AV145" si="472">IF(AZ139="","",IF(ISERROR(MID(AZ139,FIND("male,",AZ139)+6,(FIND(")",AZ139)-(FIND("male,",AZ139)+6))))=TRUE,"missing/error",MID(AZ139,FIND("male,",AZ139)+6,(FIND(")",AZ139)-(FIND("male,",AZ139)+6)))))</f>
        <v/>
      </c>
      <c r="AW139" s="2" t="str">
        <f t="shared" ref="AW139:AW145" si="473">IF(AS139="","",(MID(AS139,(SEARCH("^^",SUBSTITUTE(AS139," ","^^",LEN(AS139)-LEN(SUBSTITUTE(AS139," ","")))))+1,99)&amp;"_"&amp;LEFT(AS139,FIND(" ",AS139)-1)&amp;"_"&amp;AT139))</f>
        <v/>
      </c>
      <c r="AX139" s="2" t="str">
        <f t="shared" ref="AX139:AX145" si="474">IF(AZ139="","",IF((LEN(AZ139)-LEN(SUBSTITUTE(AZ139,"male","")))/LEN("male")&gt;1,"!",IF(RIGHT(AZ139,1)=")","",IF(RIGHT(AZ139,2)=") ","",IF(RIGHT(AZ139,2)=").","","!!")))))</f>
        <v/>
      </c>
      <c r="BA139" s="2" t="str">
        <f t="shared" ref="BA139:BA145" si="475">IF(BE139="","",BA$3)</f>
        <v/>
      </c>
      <c r="BB139" s="2" t="str">
        <f t="shared" ref="BB139:BB145" si="476">IF(BE139="","",BA$1)</f>
        <v/>
      </c>
      <c r="BE139" s="2" t="str">
        <f t="shared" ref="BE139:BE145" si="477">IF(BL139="","",IF(ISNUMBER(SEARCH(":",BL139)),MID(BL139,FIND(":",BL139)+2,FIND("(",BL139)-FIND(":",BL139)-3),LEFT(BL139,FIND("(",BL139)-2)))</f>
        <v/>
      </c>
      <c r="BF139" s="2" t="str">
        <f t="shared" ref="BF139:BF145" si="478">IF(BL139="","",MID(BL139,FIND("(",BL139)+1,4))</f>
        <v/>
      </c>
      <c r="BG139" s="2" t="str">
        <f t="shared" ref="BG139:BG145" si="479">IF(ISNUMBER(SEARCH("*female*",BL139)),"female",IF(ISNUMBER(SEARCH("*male*",BL139)),"male",""))</f>
        <v/>
      </c>
      <c r="BH139" s="2" t="str">
        <f t="shared" ref="BH139:BH145" si="480">IF(BL139="","",IF(ISERROR(MID(BL139,FIND("male,",BL139)+6,(FIND(")",BL139)-(FIND("male,",BL139)+6))))=TRUE,"missing/error",MID(BL139,FIND("male,",BL139)+6,(FIND(")",BL139)-(FIND("male,",BL139)+6)))))</f>
        <v/>
      </c>
      <c r="BI139" s="2" t="str">
        <f t="shared" ref="BI139:BI145" si="481">IF(BE139="","",(MID(BE139,(SEARCH("^^",SUBSTITUTE(BE139," ","^^",LEN(BE139)-LEN(SUBSTITUTE(BE139," ","")))))+1,99)&amp;"_"&amp;LEFT(BE139,FIND(" ",BE139)-1)&amp;"_"&amp;BF139))</f>
        <v/>
      </c>
      <c r="BJ139" s="2" t="str">
        <f t="shared" ref="BJ139:BJ145" si="482">IF(BL139="","",IF((LEN(BL139)-LEN(SUBSTITUTE(BL139,"male","")))/LEN("male")&gt;1,"!",IF(RIGHT(BL139,1)=")","",IF(RIGHT(BL139,2)=") ","",IF(RIGHT(BL139,2)=").","","!!")))))</f>
        <v/>
      </c>
      <c r="BM139" s="2" t="str">
        <f t="shared" ref="BM139:BM145" si="483">IF(BQ139="","",BM$3)</f>
        <v/>
      </c>
      <c r="BN139" s="2" t="str">
        <f t="shared" ref="BN139:BN145" si="484">IF(BQ139="","",BM$1)</f>
        <v/>
      </c>
      <c r="BQ139" s="2" t="str">
        <f t="shared" ref="BQ139:BQ145" si="485">IF(BX139="","",IF(ISNUMBER(SEARCH(":",BX139)),MID(BX139,FIND(":",BX139)+2,FIND("(",BX139)-FIND(":",BX139)-3),LEFT(BX139,FIND("(",BX139)-2)))</f>
        <v/>
      </c>
      <c r="BR139" s="2" t="str">
        <f t="shared" ref="BR139:BR145" si="486">IF(BX139="","",MID(BX139,FIND("(",BX139)+1,4))</f>
        <v/>
      </c>
      <c r="BS139" s="2" t="str">
        <f t="shared" ref="BS139:BS145" si="487">IF(ISNUMBER(SEARCH("*female*",BX139)),"female",IF(ISNUMBER(SEARCH("*male*",BX139)),"male",""))</f>
        <v/>
      </c>
      <c r="BT139" s="2" t="str">
        <f t="shared" ref="BT139:BT145" si="488">IF(BX139="","",IF(ISERROR(MID(BX139,FIND("male,",BX139)+6,(FIND(")",BX139)-(FIND("male,",BX139)+6))))=TRUE,"missing/error",MID(BX139,FIND("male,",BX139)+6,(FIND(")",BX139)-(FIND("male,",BX139)+6)))))</f>
        <v/>
      </c>
      <c r="BU139" s="2" t="str">
        <f t="shared" ref="BU139:BU145" si="489">IF(BQ139="","",(MID(BQ139,(SEARCH("^^",SUBSTITUTE(BQ139," ","^^",LEN(BQ139)-LEN(SUBSTITUTE(BQ139," ","")))))+1,99)&amp;"_"&amp;LEFT(BQ139,FIND(" ",BQ139)-1)&amp;"_"&amp;BR139))</f>
        <v/>
      </c>
      <c r="BV139" s="2" t="str">
        <f t="shared" ref="BV139:BV145" si="490">IF(BX139="","",IF((LEN(BX139)-LEN(SUBSTITUTE(BX139,"male","")))/LEN("male")&gt;1,"!",IF(RIGHT(BX139,1)=")","",IF(RIGHT(BX139,2)=") ","",IF(RIGHT(BX139,2)=").","","!!")))))</f>
        <v/>
      </c>
      <c r="BY139" s="2" t="str">
        <f t="shared" ref="BY139:BY145" si="491">IF(CC139="","",BY$3)</f>
        <v/>
      </c>
      <c r="BZ139" s="2" t="str">
        <f t="shared" ref="BZ139:BZ145" si="492">IF(CC139="","",BY$1)</f>
        <v/>
      </c>
      <c r="CC139" s="2" t="str">
        <f t="shared" ref="CC139:CC145" si="493">IF(CJ139="","",IF(ISNUMBER(SEARCH(":",CJ139)),MID(CJ139,FIND(":",CJ139)+2,FIND("(",CJ139)-FIND(":",CJ139)-3),LEFT(CJ139,FIND("(",CJ139)-2)))</f>
        <v/>
      </c>
      <c r="CD139" s="2" t="str">
        <f t="shared" ref="CD139:CD145" si="494">IF(CJ139="","",MID(CJ139,FIND("(",CJ139)+1,4))</f>
        <v/>
      </c>
      <c r="CE139" s="2" t="str">
        <f t="shared" ref="CE139:CE145" si="495">IF(ISNUMBER(SEARCH("*female*",CJ139)),"female",IF(ISNUMBER(SEARCH("*male*",CJ139)),"male",""))</f>
        <v/>
      </c>
      <c r="CF139" s="2" t="str">
        <f t="shared" ref="CF139:CF145" si="496">IF(CJ139="","",IF(ISERROR(MID(CJ139,FIND("male,",CJ139)+6,(FIND(")",CJ139)-(FIND("male,",CJ139)+6))))=TRUE,"missing/error",MID(CJ139,FIND("male,",CJ139)+6,(FIND(")",CJ139)-(FIND("male,",CJ139)+6)))))</f>
        <v/>
      </c>
      <c r="CG139" s="2" t="str">
        <f t="shared" ref="CG139:CG145" si="497">IF(CC139="","",(MID(CC139,(SEARCH("^^",SUBSTITUTE(CC139," ","^^",LEN(CC139)-LEN(SUBSTITUTE(CC139," ","")))))+1,99)&amp;"_"&amp;LEFT(CC139,FIND(" ",CC139)-1)&amp;"_"&amp;CD139))</f>
        <v/>
      </c>
      <c r="CH139" s="2" t="str">
        <f t="shared" ref="CH139:CH145" si="498">IF(CJ139="","",IF((LEN(CJ139)-LEN(SUBSTITUTE(CJ139,"male","")))/LEN("male")&gt;1,"!",IF(RIGHT(CJ139,1)=")","",IF(RIGHT(CJ139,2)=") ","",IF(RIGHT(CJ139,2)=").","","!!")))))</f>
        <v/>
      </c>
      <c r="CK139" s="2" t="str">
        <f t="shared" ref="CK139:CK145" si="499">IF(CO139="","",CK$3)</f>
        <v/>
      </c>
      <c r="CL139" s="2" t="str">
        <f t="shared" ref="CL139:CL145" si="500">IF(CO139="","",CK$1)</f>
        <v/>
      </c>
      <c r="CO139" s="2" t="str">
        <f t="shared" ref="CO139:CO145" si="501">IF(CV139="","",IF(ISNUMBER(SEARCH(":",CV139)),MID(CV139,FIND(":",CV139)+2,FIND("(",CV139)-FIND(":",CV139)-3),LEFT(CV139,FIND("(",CV139)-2)))</f>
        <v/>
      </c>
      <c r="CP139" s="2" t="str">
        <f t="shared" ref="CP139:CP145" si="502">IF(CV139="","",MID(CV139,FIND("(",CV139)+1,4))</f>
        <v/>
      </c>
      <c r="CQ139" s="2" t="str">
        <f t="shared" ref="CQ139:CQ145" si="503">IF(ISNUMBER(SEARCH("*female*",CV139)),"female",IF(ISNUMBER(SEARCH("*male*",CV139)),"male",""))</f>
        <v/>
      </c>
      <c r="CR139" s="2" t="str">
        <f t="shared" ref="CR139:CR145" si="504">IF(CV139="","",IF(ISERROR(MID(CV139,FIND("male,",CV139)+6,(FIND(")",CV139)-(FIND("male,",CV139)+6))))=TRUE,"missing/error",MID(CV139,FIND("male,",CV139)+6,(FIND(")",CV139)-(FIND("male,",CV139)+6)))))</f>
        <v/>
      </c>
      <c r="CS139" s="2" t="str">
        <f t="shared" ref="CS139:CS145" si="505">IF(CO139="","",(MID(CO139,(SEARCH("^^",SUBSTITUTE(CO139," ","^^",LEN(CO139)-LEN(SUBSTITUTE(CO139," ","")))))+1,99)&amp;"_"&amp;LEFT(CO139,FIND(" ",CO139)-1)&amp;"_"&amp;CP139))</f>
        <v/>
      </c>
      <c r="CT139" s="2" t="str">
        <f t="shared" ref="CT139:CT145" si="506">IF(CV139="","",IF((LEN(CV139)-LEN(SUBSTITUTE(CV139,"male","")))/LEN("male")&gt;1,"!",IF(RIGHT(CV139,1)=")","",IF(RIGHT(CV139,2)=") ","",IF(RIGHT(CV139,2)=").","","!!")))))</f>
        <v/>
      </c>
      <c r="CW139" s="2" t="str">
        <f t="shared" ref="CW139:CW145" si="507">IF(DA139="","",CW$3)</f>
        <v/>
      </c>
      <c r="CX139" s="2" t="str">
        <f t="shared" ref="CX139:CX145" si="508">IF(DA139="","",CW$1)</f>
        <v/>
      </c>
      <c r="DA139" s="2" t="str">
        <f t="shared" ref="DA139:DA145" si="509">IF(DH139="","",IF(ISNUMBER(SEARCH(":",DH139)),MID(DH139,FIND(":",DH139)+2,FIND("(",DH139)-FIND(":",DH139)-3),LEFT(DH139,FIND("(",DH139)-2)))</f>
        <v/>
      </c>
      <c r="DB139" s="2" t="str">
        <f t="shared" ref="DB139:DB145" si="510">IF(DH139="","",MID(DH139,FIND("(",DH139)+1,4))</f>
        <v/>
      </c>
      <c r="DC139" s="2" t="str">
        <f t="shared" ref="DC139:DC145" si="511">IF(ISNUMBER(SEARCH("*female*",DH139)),"female",IF(ISNUMBER(SEARCH("*male*",DH139)),"male",""))</f>
        <v/>
      </c>
      <c r="DD139" s="2" t="str">
        <f t="shared" ref="DD139:DD145" si="512">IF(DH139="","",IF(ISERROR(MID(DH139,FIND("male,",DH139)+6,(FIND(")",DH139)-(FIND("male,",DH139)+6))))=TRUE,"missing/error",MID(DH139,FIND("male,",DH139)+6,(FIND(")",DH139)-(FIND("male,",DH139)+6)))))</f>
        <v/>
      </c>
      <c r="DE139" s="2" t="str">
        <f t="shared" ref="DE139:DE145" si="513">IF(DA139="","",(MID(DA139,(SEARCH("^^",SUBSTITUTE(DA139," ","^^",LEN(DA139)-LEN(SUBSTITUTE(DA139," ","")))))+1,99)&amp;"_"&amp;LEFT(DA139,FIND(" ",DA139)-1)&amp;"_"&amp;DB139))</f>
        <v/>
      </c>
      <c r="DF139" s="2" t="str">
        <f t="shared" ref="DF139:DF145" si="514">IF(DH139="","",IF((LEN(DH139)-LEN(SUBSTITUTE(DH139,"male","")))/LEN("male")&gt;1,"!",IF(RIGHT(DH139,1)=")","",IF(RIGHT(DH139,2)=") ","",IF(RIGHT(DH139,2)=").","","!!")))))</f>
        <v/>
      </c>
      <c r="DI139" s="2" t="str">
        <f t="shared" ref="DI139:DI145" si="515">IF(DM139="","",DI$3)</f>
        <v/>
      </c>
      <c r="DJ139" s="2" t="str">
        <f t="shared" ref="DJ139:DJ145" si="516">IF(DM139="","",DI$1)</f>
        <v/>
      </c>
      <c r="DM139" s="2" t="str">
        <f t="shared" ref="DM139:DM145" si="517">IF(DT139="","",IF(ISNUMBER(SEARCH(":",DT139)),MID(DT139,FIND(":",DT139)+2,FIND("(",DT139)-FIND(":",DT139)-3),LEFT(DT139,FIND("(",DT139)-2)))</f>
        <v/>
      </c>
      <c r="DN139" s="2" t="str">
        <f t="shared" ref="DN139:DN145" si="518">IF(DT139="","",MID(DT139,FIND("(",DT139)+1,4))</f>
        <v/>
      </c>
      <c r="DO139" s="2" t="str">
        <f t="shared" ref="DO139:DO145" si="519">IF(ISNUMBER(SEARCH("*female*",DT139)),"female",IF(ISNUMBER(SEARCH("*male*",DT139)),"male",""))</f>
        <v/>
      </c>
      <c r="DP139" s="2" t="str">
        <f t="shared" ref="DP139:DP145" si="520">IF(DT139="","",IF(ISERROR(MID(DT139,FIND("male,",DT139)+6,(FIND(")",DT139)-(FIND("male,",DT139)+6))))=TRUE,"missing/error",MID(DT139,FIND("male,",DT139)+6,(FIND(")",DT139)-(FIND("male,",DT139)+6)))))</f>
        <v/>
      </c>
      <c r="DQ139" s="2" t="str">
        <f t="shared" ref="DQ139:DQ145" si="521">IF(DM139="","",(MID(DM139,(SEARCH("^^",SUBSTITUTE(DM139," ","^^",LEN(DM139)-LEN(SUBSTITUTE(DM139," ","")))))+1,99)&amp;"_"&amp;LEFT(DM139,FIND(" ",DM139)-1)&amp;"_"&amp;DN139))</f>
        <v/>
      </c>
      <c r="DR139" s="2" t="str">
        <f t="shared" ref="DR139:DR145" si="522">IF(DT139="","",IF((LEN(DT139)-LEN(SUBSTITUTE(DT139,"male","")))/LEN("male")&gt;1,"!",IF(RIGHT(DT139,1)=")","",IF(RIGHT(DT139,2)=") ","",IF(RIGHT(DT139,2)=").","","!!")))))</f>
        <v/>
      </c>
      <c r="DU139" s="2" t="str">
        <f t="shared" ref="DU139:DU145" si="523">IF(DY139="","",DU$3)</f>
        <v/>
      </c>
      <c r="DV139" s="2" t="str">
        <f t="shared" ref="DV139:DV145" si="524">IF(DY139="","",DU$1)</f>
        <v/>
      </c>
      <c r="DY139" s="2" t="str">
        <f t="shared" ref="DY139:DY145" si="525">IF(EF139="","",IF(ISNUMBER(SEARCH(":",EF139)),MID(EF139,FIND(":",EF139)+2,FIND("(",EF139)-FIND(":",EF139)-3),LEFT(EF139,FIND("(",EF139)-2)))</f>
        <v/>
      </c>
      <c r="DZ139" s="2" t="str">
        <f t="shared" ref="DZ139:DZ145" si="526">IF(EF139="","",MID(EF139,FIND("(",EF139)+1,4))</f>
        <v/>
      </c>
      <c r="EA139" s="2" t="str">
        <f t="shared" ref="EA139:EA145" si="527">IF(ISNUMBER(SEARCH("*female*",EF139)),"female",IF(ISNUMBER(SEARCH("*male*",EF139)),"male",""))</f>
        <v/>
      </c>
      <c r="EB139" s="2" t="str">
        <f t="shared" ref="EB139:EB145" si="528">IF(EF139="","",IF(ISERROR(MID(EF139,FIND("male,",EF139)+6,(FIND(")",EF139)-(FIND("male,",EF139)+6))))=TRUE,"missing/error",MID(EF139,FIND("male,",EF139)+6,(FIND(")",EF139)-(FIND("male,",EF139)+6)))))</f>
        <v/>
      </c>
      <c r="EC139" s="2" t="str">
        <f t="shared" ref="EC139:EC145" si="529">IF(DY139="","",(MID(DY139,(SEARCH("^^",SUBSTITUTE(DY139," ","^^",LEN(DY139)-LEN(SUBSTITUTE(DY139," ","")))))+1,99)&amp;"_"&amp;LEFT(DY139,FIND(" ",DY139)-1)&amp;"_"&amp;DZ139))</f>
        <v/>
      </c>
      <c r="ED139" s="2" t="str">
        <f t="shared" ref="ED139:ED145" si="530">IF(EF139="","",IF((LEN(EF139)-LEN(SUBSTITUTE(EF139,"male","")))/LEN("male")&gt;1,"!",IF(RIGHT(EF139,1)=")","",IF(RIGHT(EF139,2)=") ","",IF(RIGHT(EF139,2)=").","","!!")))))</f>
        <v/>
      </c>
      <c r="EG139" s="2" t="str">
        <f t="shared" ref="EG139:EG145" si="531">IF(EK139="","",EG$3)</f>
        <v/>
      </c>
      <c r="EH139" s="2" t="str">
        <f t="shared" ref="EH139:EH145" si="532">IF(EK139="","",EG$1)</f>
        <v/>
      </c>
      <c r="EK139" s="2" t="str">
        <f t="shared" ref="EK139:EK145" si="533">IF(ER139="","",IF(ISNUMBER(SEARCH(":",ER139)),MID(ER139,FIND(":",ER139)+2,FIND("(",ER139)-FIND(":",ER139)-3),LEFT(ER139,FIND("(",ER139)-2)))</f>
        <v/>
      </c>
      <c r="EL139" s="2" t="str">
        <f t="shared" ref="EL139:EL145" si="534">IF(ER139="","",MID(ER139,FIND("(",ER139)+1,4))</f>
        <v/>
      </c>
      <c r="EM139" s="2" t="str">
        <f t="shared" ref="EM139:EM145" si="535">IF(ISNUMBER(SEARCH("*female*",ER139)),"female",IF(ISNUMBER(SEARCH("*male*",ER139)),"male",""))</f>
        <v/>
      </c>
      <c r="EN139" s="2" t="str">
        <f t="shared" ref="EN139:EN145" si="536">IF(ER139="","",IF(ISERROR(MID(ER139,FIND("male,",ER139)+6,(FIND(")",ER139)-(FIND("male,",ER139)+6))))=TRUE,"missing/error",MID(ER139,FIND("male,",ER139)+6,(FIND(")",ER139)-(FIND("male,",ER139)+6)))))</f>
        <v/>
      </c>
      <c r="EO139" s="2" t="str">
        <f t="shared" ref="EO139:EO145" si="537">IF(EK139="","",(MID(EK139,(SEARCH("^^",SUBSTITUTE(EK139," ","^^",LEN(EK139)-LEN(SUBSTITUTE(EK139," ","")))))+1,99)&amp;"_"&amp;LEFT(EK139,FIND(" ",EK139)-1)&amp;"_"&amp;EL139))</f>
        <v/>
      </c>
      <c r="EP139" s="2" t="str">
        <f t="shared" ref="EP139:EP145" si="538">IF(ER139="","",IF((LEN(ER139)-LEN(SUBSTITUTE(ER139,"male","")))/LEN("male")&gt;1,"!",IF(RIGHT(ER139,1)=")","",IF(RIGHT(ER139,2)=") ","",IF(RIGHT(ER139,2)=").","","!!")))))</f>
        <v/>
      </c>
      <c r="ES139" s="2" t="str">
        <f t="shared" ref="ES139:ES145" si="539">IF(EW139="","",ES$3)</f>
        <v/>
      </c>
      <c r="ET139" s="2" t="str">
        <f t="shared" ref="ET139:ET145" si="540">IF(EW139="","",ES$1)</f>
        <v/>
      </c>
      <c r="EW139" s="2" t="str">
        <f t="shared" ref="EW139:EW145" si="541">IF(FD139="","",IF(ISNUMBER(SEARCH(":",FD139)),MID(FD139,FIND(":",FD139)+2,FIND("(",FD139)-FIND(":",FD139)-3),LEFT(FD139,FIND("(",FD139)-2)))</f>
        <v/>
      </c>
      <c r="EX139" s="2" t="str">
        <f t="shared" ref="EX139:EX145" si="542">IF(FD139="","",MID(FD139,FIND("(",FD139)+1,4))</f>
        <v/>
      </c>
      <c r="EY139" s="2" t="str">
        <f t="shared" ref="EY139:EY145" si="543">IF(ISNUMBER(SEARCH("*female*",FD139)),"female",IF(ISNUMBER(SEARCH("*male*",FD139)),"male",""))</f>
        <v/>
      </c>
      <c r="EZ139" s="2" t="str">
        <f t="shared" ref="EZ139:EZ145" si="544">IF(FD139="","",IF(ISERROR(MID(FD139,FIND("male,",FD139)+6,(FIND(")",FD139)-(FIND("male,",FD139)+6))))=TRUE,"missing/error",MID(FD139,FIND("male,",FD139)+6,(FIND(")",FD139)-(FIND("male,",FD139)+6)))))</f>
        <v/>
      </c>
      <c r="FA139" s="2" t="str">
        <f t="shared" ref="FA139:FA145" si="545">IF(EW139="","",(MID(EW139,(SEARCH("^^",SUBSTITUTE(EW139," ","^^",LEN(EW139)-LEN(SUBSTITUTE(EW139," ","")))))+1,99)&amp;"_"&amp;LEFT(EW139,FIND(" ",EW139)-1)&amp;"_"&amp;EX139))</f>
        <v/>
      </c>
      <c r="FB139" s="2" t="str">
        <f t="shared" ref="FB139:FB145" si="546">IF(FD139="","",IF((LEN(FD139)-LEN(SUBSTITUTE(FD139,"male","")))/LEN("male")&gt;1,"!",IF(RIGHT(FD139,1)=")","",IF(RIGHT(FD139,2)=") ","",IF(RIGHT(FD139,2)=").","","!!")))))</f>
        <v/>
      </c>
      <c r="FE139" s="2" t="str">
        <f t="shared" ref="FE139:FE145" si="547">IF(FI139="","",FE$3)</f>
        <v/>
      </c>
      <c r="FF139" s="2" t="str">
        <f t="shared" ref="FF139:FF145" si="548">IF(FI139="","",FE$1)</f>
        <v/>
      </c>
      <c r="FI139" s="2" t="str">
        <f t="shared" ref="FI139:FI145" si="549">IF(FP139="","",IF(ISNUMBER(SEARCH(":",FP139)),MID(FP139,FIND(":",FP139)+2,FIND("(",FP139)-FIND(":",FP139)-3),LEFT(FP139,FIND("(",FP139)-2)))</f>
        <v/>
      </c>
      <c r="FJ139" s="2" t="str">
        <f t="shared" ref="FJ139:FJ145" si="550">IF(FP139="","",MID(FP139,FIND("(",FP139)+1,4))</f>
        <v/>
      </c>
      <c r="FK139" s="2" t="str">
        <f t="shared" ref="FK139:FK145" si="551">IF(ISNUMBER(SEARCH("*female*",FP139)),"female",IF(ISNUMBER(SEARCH("*male*",FP139)),"male",""))</f>
        <v/>
      </c>
      <c r="FL139" s="2" t="str">
        <f t="shared" ref="FL139:FL145" si="552">IF(FP139="","",IF(ISERROR(MID(FP139,FIND("male,",FP139)+6,(FIND(")",FP139)-(FIND("male,",FP139)+6))))=TRUE,"missing/error",MID(FP139,FIND("male,",FP139)+6,(FIND(")",FP139)-(FIND("male,",FP139)+6)))))</f>
        <v/>
      </c>
      <c r="FM139" s="2" t="str">
        <f t="shared" ref="FM139:FM145" si="553">IF(FI139="","",(MID(FI139,(SEARCH("^^",SUBSTITUTE(FI139," ","^^",LEN(FI139)-LEN(SUBSTITUTE(FI139," ","")))))+1,99)&amp;"_"&amp;LEFT(FI139,FIND(" ",FI139)-1)&amp;"_"&amp;FJ139))</f>
        <v/>
      </c>
      <c r="FN139" s="2" t="str">
        <f t="shared" ref="FN139:FN145" si="554">IF(FP139="","",IF((LEN(FP139)-LEN(SUBSTITUTE(FP139,"male","")))/LEN("male")&gt;1,"!",IF(RIGHT(FP139,1)=")","",IF(RIGHT(FP139,2)=") ","",IF(RIGHT(FP139,2)=").","","!!")))))</f>
        <v/>
      </c>
      <c r="FQ139" s="2" t="str">
        <f>IF(FU139="","",#REF!)</f>
        <v/>
      </c>
      <c r="FR139" s="2" t="str">
        <f t="shared" ref="FR139:FR145" si="555">IF(FU139="","",FQ$1)</f>
        <v/>
      </c>
      <c r="FU139" s="2" t="str">
        <f t="shared" ref="FU139:FU145" si="556">IF(GB139="","",IF(ISNUMBER(SEARCH(":",GB139)),MID(GB139,FIND(":",GB139)+2,FIND("(",GB139)-FIND(":",GB139)-3),LEFT(GB139,FIND("(",GB139)-2)))</f>
        <v/>
      </c>
      <c r="FV139" s="2" t="str">
        <f t="shared" ref="FV139:FV145" si="557">IF(GB139="","",MID(GB139,FIND("(",GB139)+1,4))</f>
        <v/>
      </c>
      <c r="FW139" s="2" t="str">
        <f t="shared" ref="FW139:FW145" si="558">IF(ISNUMBER(SEARCH("*female*",GB139)),"female",IF(ISNUMBER(SEARCH("*male*",GB139)),"male",""))</f>
        <v/>
      </c>
      <c r="FX139" s="2" t="str">
        <f t="shared" ref="FX139:FX145" si="559">IF(GB139="","",IF(ISERROR(MID(GB139,FIND("male,",GB139)+6,(FIND(")",GB139)-(FIND("male,",GB139)+6))))=TRUE,"missing/error",MID(GB139,FIND("male,",GB139)+6,(FIND(")",GB139)-(FIND("male,",GB139)+6)))))</f>
        <v/>
      </c>
      <c r="FY139" s="2" t="str">
        <f t="shared" ref="FY139:FY145" si="560">IF(FU139="","",(MID(FU139,(SEARCH("^^",SUBSTITUTE(FU139," ","^^",LEN(FU139)-LEN(SUBSTITUTE(FU139," ","")))))+1,99)&amp;"_"&amp;LEFT(FU139,FIND(" ",FU139)-1)&amp;"_"&amp;FV139))</f>
        <v/>
      </c>
      <c r="FZ139" s="2" t="str">
        <f t="shared" ref="FZ139:FZ145" si="561">IF(GB139="","",IF((LEN(GB139)-LEN(SUBSTITUTE(GB139,"male","")))/LEN("male")&gt;1,"!",IF(RIGHT(GB139,1)=")","",IF(RIGHT(GB139,2)=") ","",IF(RIGHT(GB139,2)=").","","!!")))))</f>
        <v/>
      </c>
      <c r="GC139" s="2" t="str">
        <f t="shared" ref="GC139:GC145" si="562">IF(GG139="","",GC$3)</f>
        <v/>
      </c>
      <c r="GD139" s="2" t="str">
        <f t="shared" ref="GD139:GD145" si="563">IF(GG139="","",GC$1)</f>
        <v/>
      </c>
      <c r="GG139" s="2" t="str">
        <f t="shared" ref="GG139:GG145" si="564">IF(GN139="","",IF(ISNUMBER(SEARCH(":",GN139)),MID(GN139,FIND(":",GN139)+2,FIND("(",GN139)-FIND(":",GN139)-3),LEFT(GN139,FIND("(",GN139)-2)))</f>
        <v/>
      </c>
      <c r="GH139" s="2" t="str">
        <f t="shared" ref="GH139:GH145" si="565">IF(GN139="","",MID(GN139,FIND("(",GN139)+1,4))</f>
        <v/>
      </c>
      <c r="GI139" s="2" t="str">
        <f t="shared" ref="GI139:GI145" si="566">IF(ISNUMBER(SEARCH("*female*",GN139)),"female",IF(ISNUMBER(SEARCH("*male*",GN139)),"male",""))</f>
        <v/>
      </c>
      <c r="GJ139" s="2" t="str">
        <f t="shared" ref="GJ139:GJ145" si="567">IF(GN139="","",IF(ISERROR(MID(GN139,FIND("male,",GN139)+6,(FIND(")",GN139)-(FIND("male,",GN139)+6))))=TRUE,"missing/error",MID(GN139,FIND("male,",GN139)+6,(FIND(")",GN139)-(FIND("male,",GN139)+6)))))</f>
        <v/>
      </c>
      <c r="GK139" s="2" t="str">
        <f t="shared" ref="GK139:GK145" si="568">IF(GG139="","",(MID(GG139,(SEARCH("^^",SUBSTITUTE(GG139," ","^^",LEN(GG139)-LEN(SUBSTITUTE(GG139," ","")))))+1,99)&amp;"_"&amp;LEFT(GG139,FIND(" ",GG139)-1)&amp;"_"&amp;GH139))</f>
        <v/>
      </c>
      <c r="GL139" s="2" t="str">
        <f t="shared" ref="GL139:GL145" si="569">IF(GN139="","",IF((LEN(GN139)-LEN(SUBSTITUTE(GN139,"male","")))/LEN("male")&gt;1,"!",IF(RIGHT(GN139,1)=")","",IF(RIGHT(GN139,2)=") ","",IF(RIGHT(GN139,2)=").","","!!")))))</f>
        <v/>
      </c>
      <c r="GO139" s="2" t="str">
        <f t="shared" ref="GO139:GO145" si="570">IF(GS139="","",GO$3)</f>
        <v/>
      </c>
      <c r="GP139" s="2" t="str">
        <f t="shared" ref="GP139:GP145" si="571">IF(GS139="","",GO$1)</f>
        <v/>
      </c>
      <c r="GS139" s="2" t="str">
        <f t="shared" ref="GS139:GS145" si="572">IF(GZ139="","",IF(ISNUMBER(SEARCH(":",GZ139)),MID(GZ139,FIND(":",GZ139)+2,FIND("(",GZ139)-FIND(":",GZ139)-3),LEFT(GZ139,FIND("(",GZ139)-2)))</f>
        <v/>
      </c>
      <c r="GT139" s="2" t="str">
        <f t="shared" ref="GT139:GT145" si="573">IF(GZ139="","",MID(GZ139,FIND("(",GZ139)+1,4))</f>
        <v/>
      </c>
      <c r="GU139" s="2" t="str">
        <f t="shared" ref="GU139:GU145" si="574">IF(ISNUMBER(SEARCH("*female*",GZ139)),"female",IF(ISNUMBER(SEARCH("*male*",GZ139)),"male",""))</f>
        <v/>
      </c>
      <c r="GV139" s="2" t="str">
        <f t="shared" ref="GV139:GV145" si="575">IF(GZ139="","",IF(ISERROR(MID(GZ139,FIND("male,",GZ139)+6,(FIND(")",GZ139)-(FIND("male,",GZ139)+6))))=TRUE,"missing/error",MID(GZ139,FIND("male,",GZ139)+6,(FIND(")",GZ139)-(FIND("male,",GZ139)+6)))))</f>
        <v/>
      </c>
      <c r="GW139" s="2" t="str">
        <f t="shared" ref="GW139:GW145" si="576">IF(GS139="","",(MID(GS139,(SEARCH("^^",SUBSTITUTE(GS139," ","^^",LEN(GS139)-LEN(SUBSTITUTE(GS139," ","")))))+1,99)&amp;"_"&amp;LEFT(GS139,FIND(" ",GS139)-1)&amp;"_"&amp;GT139))</f>
        <v/>
      </c>
      <c r="GX139" s="2" t="str">
        <f t="shared" ref="GX139:GX145" si="577">IF(GZ139="","",IF((LEN(GZ139)-LEN(SUBSTITUTE(GZ139,"male","")))/LEN("male")&gt;1,"!",IF(RIGHT(GZ139,1)=")","",IF(RIGHT(GZ139,2)=") ","",IF(RIGHT(GZ139,2)=").","","!!")))))</f>
        <v/>
      </c>
      <c r="HA139" s="2" t="str">
        <f t="shared" ref="HA139:HA145" si="578">IF(HE139="","",HA$3)</f>
        <v/>
      </c>
      <c r="HB139" s="2" t="str">
        <f t="shared" ref="HB139:HB145" si="579">IF(HE139="","",HA$1)</f>
        <v/>
      </c>
      <c r="HE139" s="2" t="str">
        <f t="shared" ref="HE139:HE145" si="580">IF(HL139="","",IF(ISNUMBER(SEARCH(":",HL139)),MID(HL139,FIND(":",HL139)+2,FIND("(",HL139)-FIND(":",HL139)-3),LEFT(HL139,FIND("(",HL139)-2)))</f>
        <v/>
      </c>
      <c r="HF139" s="2" t="str">
        <f t="shared" ref="HF139:HF145" si="581">IF(HL139="","",MID(HL139,FIND("(",HL139)+1,4))</f>
        <v/>
      </c>
      <c r="HG139" s="2" t="str">
        <f t="shared" ref="HG139:HG145" si="582">IF(ISNUMBER(SEARCH("*female*",HL139)),"female",IF(ISNUMBER(SEARCH("*male*",HL139)),"male",""))</f>
        <v/>
      </c>
      <c r="HH139" s="2" t="str">
        <f t="shared" ref="HH139:HH145" si="583">IF(HL139="","",IF(ISERROR(MID(HL139,FIND("male,",HL139)+6,(FIND(")",HL139)-(FIND("male,",HL139)+6))))=TRUE,"missing/error",MID(HL139,FIND("male,",HL139)+6,(FIND(")",HL139)-(FIND("male,",HL139)+6)))))</f>
        <v/>
      </c>
      <c r="HI139" s="2" t="str">
        <f t="shared" ref="HI139:HI145" si="584">IF(HE139="","",(MID(HE139,(SEARCH("^^",SUBSTITUTE(HE139," ","^^",LEN(HE139)-LEN(SUBSTITUTE(HE139," ","")))))+1,99)&amp;"_"&amp;LEFT(HE139,FIND(" ",HE139)-1)&amp;"_"&amp;HF139))</f>
        <v/>
      </c>
      <c r="HJ139" s="2" t="str">
        <f t="shared" ref="HJ139:HJ145" si="585">IF(HL139="","",IF((LEN(HL139)-LEN(SUBSTITUTE(HL139,"male","")))/LEN("male")&gt;1,"!",IF(RIGHT(HL139,1)=")","",IF(RIGHT(HL139,2)=") ","",IF(RIGHT(HL139,2)=").","","!!")))))</f>
        <v/>
      </c>
      <c r="HM139" s="2" t="str">
        <f t="shared" ref="HM139:HM145" si="586">IF(HQ139="","",HM$3)</f>
        <v/>
      </c>
      <c r="HN139" s="2" t="str">
        <f t="shared" ref="HN139:HN145" si="587">IF(HQ139="","",HM$1)</f>
        <v/>
      </c>
      <c r="HQ139" s="2" t="str">
        <f t="shared" ref="HQ139:HQ145" si="588">IF(HX139="","",IF(ISNUMBER(SEARCH(":",HX139)),MID(HX139,FIND(":",HX139)+2,FIND("(",HX139)-FIND(":",HX139)-3),LEFT(HX139,FIND("(",HX139)-2)))</f>
        <v/>
      </c>
      <c r="HR139" s="2" t="str">
        <f t="shared" ref="HR139:HR145" si="589">IF(HX139="","",MID(HX139,FIND("(",HX139)+1,4))</f>
        <v/>
      </c>
      <c r="HS139" s="2" t="str">
        <f t="shared" ref="HS139:HS145" si="590">IF(ISNUMBER(SEARCH("*female*",HX139)),"female",IF(ISNUMBER(SEARCH("*male*",HX139)),"male",""))</f>
        <v/>
      </c>
      <c r="HT139" s="2" t="str">
        <f t="shared" ref="HT139:HT145" si="591">IF(HX139="","",IF(ISERROR(MID(HX139,FIND("male,",HX139)+6,(FIND(")",HX139)-(FIND("male,",HX139)+6))))=TRUE,"missing/error",MID(HX139,FIND("male,",HX139)+6,(FIND(")",HX139)-(FIND("male,",HX139)+6)))))</f>
        <v/>
      </c>
      <c r="HU139" s="2" t="str">
        <f t="shared" ref="HU139:HU145" si="592">IF(HQ139="","",(MID(HQ139,(SEARCH("^^",SUBSTITUTE(HQ139," ","^^",LEN(HQ139)-LEN(SUBSTITUTE(HQ139," ","")))))+1,99)&amp;"_"&amp;LEFT(HQ139,FIND(" ",HQ139)-1)&amp;"_"&amp;HR139))</f>
        <v/>
      </c>
      <c r="HV139" s="2" t="str">
        <f t="shared" ref="HV139:HV145" si="593">IF(HX139="","",IF((LEN(HX139)-LEN(SUBSTITUTE(HX139,"male","")))/LEN("male")&gt;1,"!",IF(RIGHT(HX139,1)=")","",IF(RIGHT(HX139,2)=") ","",IF(RIGHT(HX139,2)=").","","!!")))))</f>
        <v/>
      </c>
      <c r="HY139" s="2" t="str">
        <f t="shared" ref="HY139:HY145" si="594">IF(IC139="","",HY$3)</f>
        <v/>
      </c>
      <c r="HZ139" s="2" t="str">
        <f t="shared" ref="HZ139:HZ145" si="595">IF(IC139="","",HY$1)</f>
        <v/>
      </c>
      <c r="IC139" s="2" t="str">
        <f t="shared" ref="IC139:IC145" si="596">IF(IJ139="","",IF(ISNUMBER(SEARCH(":",IJ139)),MID(IJ139,FIND(":",IJ139)+2,FIND("(",IJ139)-FIND(":",IJ139)-3),LEFT(IJ139,FIND("(",IJ139)-2)))</f>
        <v/>
      </c>
      <c r="ID139" s="2" t="str">
        <f t="shared" ref="ID139:ID145" si="597">IF(IJ139="","",MID(IJ139,FIND("(",IJ139)+1,4))</f>
        <v/>
      </c>
      <c r="IE139" s="2" t="str">
        <f t="shared" ref="IE139:IE145" si="598">IF(ISNUMBER(SEARCH("*female*",IJ139)),"female",IF(ISNUMBER(SEARCH("*male*",IJ139)),"male",""))</f>
        <v/>
      </c>
      <c r="IF139" s="2" t="str">
        <f t="shared" ref="IF139:IF145" si="599">IF(IJ139="","",IF(ISERROR(MID(IJ139,FIND("male,",IJ139)+6,(FIND(")",IJ139)-(FIND("male,",IJ139)+6))))=TRUE,"missing/error",MID(IJ139,FIND("male,",IJ139)+6,(FIND(")",IJ139)-(FIND("male,",IJ139)+6)))))</f>
        <v/>
      </c>
      <c r="IG139" s="2" t="str">
        <f t="shared" ref="IG139:IG145" si="600">IF(IC139="","",(MID(IC139,(SEARCH("^^",SUBSTITUTE(IC139," ","^^",LEN(IC139)-LEN(SUBSTITUTE(IC139," ","")))))+1,99)&amp;"_"&amp;LEFT(IC139,FIND(" ",IC139)-1)&amp;"_"&amp;ID139))</f>
        <v/>
      </c>
      <c r="IH139" s="2" t="str">
        <f t="shared" ref="IH139:IH145" si="601">IF(IJ139="","",IF((LEN(IJ139)-LEN(SUBSTITUTE(IJ139,"male","")))/LEN("male")&gt;1,"!",IF(RIGHT(IJ139,1)=")","",IF(RIGHT(IJ139,2)=") ","",IF(RIGHT(IJ139,2)=").","","!!")))))</f>
        <v/>
      </c>
      <c r="IK139" s="2" t="str">
        <f t="shared" ref="IK139:IK145" si="602">IF(IO139="","",IK$3)</f>
        <v/>
      </c>
      <c r="IL139" s="2" t="str">
        <f t="shared" ref="IL139:IL145" si="603">IF(IO139="","",IK$1)</f>
        <v/>
      </c>
      <c r="IO139" s="2" t="str">
        <f t="shared" ref="IO139:IO145" si="604">IF(IV139="","",IF(ISNUMBER(SEARCH(":",IV139)),MID(IV139,FIND(":",IV139)+2,FIND("(",IV139)-FIND(":",IV139)-3),LEFT(IV139,FIND("(",IV139)-2)))</f>
        <v/>
      </c>
      <c r="IP139" s="2" t="str">
        <f t="shared" ref="IP139:IP145" si="605">IF(IV139="","",MID(IV139,FIND("(",IV139)+1,4))</f>
        <v/>
      </c>
      <c r="IQ139" s="2" t="str">
        <f t="shared" ref="IQ139:IQ145" si="606">IF(ISNUMBER(SEARCH("*female*",IV139)),"female",IF(ISNUMBER(SEARCH("*male*",IV139)),"male",""))</f>
        <v/>
      </c>
      <c r="IR139" s="2" t="str">
        <f t="shared" ref="IR139:IR145" si="607">IF(IV139="","",IF(ISERROR(MID(IV139,FIND("male,",IV139)+6,(FIND(")",IV139)-(FIND("male,",IV139)+6))))=TRUE,"missing/error",MID(IV139,FIND("male,",IV139)+6,(FIND(")",IV139)-(FIND("male,",IV139)+6)))))</f>
        <v/>
      </c>
      <c r="IS139" s="2" t="str">
        <f t="shared" ref="IS139:IS145" si="608">IF(IO139="","",(MID(IO139,(SEARCH("^^",SUBSTITUTE(IO139," ","^^",LEN(IO139)-LEN(SUBSTITUTE(IO139," ","")))))+1,99)&amp;"_"&amp;LEFT(IO139,FIND(" ",IO139)-1)&amp;"_"&amp;IP139))</f>
        <v/>
      </c>
      <c r="IT139" s="2" t="str">
        <f t="shared" ref="IT139:IT145" si="609">IF(IV139="","",IF((LEN(IV139)-LEN(SUBSTITUTE(IV139,"male","")))/LEN("male")&gt;1,"!",IF(RIGHT(IV139,1)=")","",IF(RIGHT(IV139,2)=") ","",IF(RIGHT(IV139,2)=").","","!!")))))</f>
        <v/>
      </c>
      <c r="IW139" s="2" t="str">
        <f t="shared" ref="IW139:IW145" si="610">IF(JA139="","",IW$3)</f>
        <v/>
      </c>
      <c r="IX139" s="2" t="str">
        <f t="shared" ref="IX139:IX145" si="611">IF(JA139="","",IW$1)</f>
        <v/>
      </c>
      <c r="JA139" s="2" t="str">
        <f t="shared" ref="JA139:JA145" si="612">IF(JH139="","",IF(ISNUMBER(SEARCH(":",JH139)),MID(JH139,FIND(":",JH139)+2,FIND("(",JH139)-FIND(":",JH139)-3),LEFT(JH139,FIND("(",JH139)-2)))</f>
        <v/>
      </c>
      <c r="JB139" s="2" t="str">
        <f t="shared" ref="JB139:JB145" si="613">IF(JH139="","",MID(JH139,FIND("(",JH139)+1,4))</f>
        <v/>
      </c>
      <c r="JC139" s="2" t="str">
        <f t="shared" ref="JC139:JC145" si="614">IF(ISNUMBER(SEARCH("*female*",JH139)),"female",IF(ISNUMBER(SEARCH("*male*",JH139)),"male",""))</f>
        <v/>
      </c>
      <c r="JD139" s="2" t="str">
        <f t="shared" ref="JD139:JD145" si="615">IF(JH139="","",IF(ISERROR(MID(JH139,FIND("male,",JH139)+6,(FIND(")",JH139)-(FIND("male,",JH139)+6))))=TRUE,"missing/error",MID(JH139,FIND("male,",JH139)+6,(FIND(")",JH139)-(FIND("male,",JH139)+6)))))</f>
        <v/>
      </c>
      <c r="JE139" s="2" t="str">
        <f t="shared" ref="JE139:JE145" si="616">IF(JA139="","",(MID(JA139,(SEARCH("^^",SUBSTITUTE(JA139," ","^^",LEN(JA139)-LEN(SUBSTITUTE(JA139," ","")))))+1,99)&amp;"_"&amp;LEFT(JA139,FIND(" ",JA139)-1)&amp;"_"&amp;JB139))</f>
        <v/>
      </c>
      <c r="JF139" s="2" t="str">
        <f t="shared" ref="JF139:JF145" si="617">IF(JH139="","",IF((LEN(JH139)-LEN(SUBSTITUTE(JH139,"male","")))/LEN("male")&gt;1,"!",IF(RIGHT(JH139,1)=")","",IF(RIGHT(JH139,2)=") ","",IF(RIGHT(JH139,2)=").","","!!")))))</f>
        <v/>
      </c>
      <c r="JI139" s="2" t="str">
        <f t="shared" ref="JI139:JI145" si="618">IF(JM139="","",JI$3)</f>
        <v/>
      </c>
      <c r="JJ139" s="2" t="str">
        <f t="shared" ref="JJ139:JJ145" si="619">IF(JM139="","",JI$1)</f>
        <v/>
      </c>
      <c r="JM139" s="2" t="str">
        <f t="shared" ref="JM139:JM145" si="620">IF(JT139="","",IF(ISNUMBER(SEARCH(":",JT139)),MID(JT139,FIND(":",JT139)+2,FIND("(",JT139)-FIND(":",JT139)-3),LEFT(JT139,FIND("(",JT139)-2)))</f>
        <v/>
      </c>
      <c r="JN139" s="2" t="str">
        <f t="shared" ref="JN139:JN145" si="621">IF(JT139="","",MID(JT139,FIND("(",JT139)+1,4))</f>
        <v/>
      </c>
      <c r="JO139" s="2" t="str">
        <f t="shared" ref="JO139:JO145" si="622">IF(ISNUMBER(SEARCH("*female*",JT139)),"female",IF(ISNUMBER(SEARCH("*male*",JT139)),"male",""))</f>
        <v/>
      </c>
      <c r="JP139" s="2" t="str">
        <f t="shared" ref="JP139:JP145" si="623">IF(JT139="","",IF(ISERROR(MID(JT139,FIND("male,",JT139)+6,(FIND(")",JT139)-(FIND("male,",JT139)+6))))=TRUE,"missing/error",MID(JT139,FIND("male,",JT139)+6,(FIND(")",JT139)-(FIND("male,",JT139)+6)))))</f>
        <v/>
      </c>
      <c r="JQ139" s="2" t="str">
        <f t="shared" ref="JQ139:JQ145" si="624">IF(JM139="","",(MID(JM139,(SEARCH("^^",SUBSTITUTE(JM139," ","^^",LEN(JM139)-LEN(SUBSTITUTE(JM139," ","")))))+1,99)&amp;"_"&amp;LEFT(JM139,FIND(" ",JM139)-1)&amp;"_"&amp;JN139))</f>
        <v/>
      </c>
      <c r="JR139" s="2" t="str">
        <f t="shared" ref="JR139:JR145" si="625">IF(JT139="","",IF((LEN(JT139)-LEN(SUBSTITUTE(JT139,"male","")))/LEN("male")&gt;1,"!",IF(RIGHT(JT139,1)=")","",IF(RIGHT(JT139,2)=") ","",IF(RIGHT(JT139,2)=").","","!!")))))</f>
        <v/>
      </c>
      <c r="JU139" s="2" t="str">
        <f t="shared" ref="JU139:JU145" si="626">IF(JY139="","",JU$3)</f>
        <v/>
      </c>
      <c r="JV139" s="2" t="str">
        <f t="shared" ref="JV139:JV145" si="627">IF(JY139="","",JU$1)</f>
        <v/>
      </c>
      <c r="JY139" s="2" t="str">
        <f t="shared" ref="JY139:JY145" si="628">IF(KF139="","",IF(ISNUMBER(SEARCH(":",KF139)),MID(KF139,FIND(":",KF139)+2,FIND("(",KF139)-FIND(":",KF139)-3),LEFT(KF139,FIND("(",KF139)-2)))</f>
        <v/>
      </c>
      <c r="JZ139" s="2" t="str">
        <f t="shared" ref="JZ139:JZ145" si="629">IF(KF139="","",MID(KF139,FIND("(",KF139)+1,4))</f>
        <v/>
      </c>
      <c r="KA139" s="2" t="str">
        <f t="shared" ref="KA139:KA145" si="630">IF(ISNUMBER(SEARCH("*female*",KF139)),"female",IF(ISNUMBER(SEARCH("*male*",KF139)),"male",""))</f>
        <v/>
      </c>
      <c r="KB139" s="2" t="str">
        <f t="shared" ref="KB139:KB145" si="631">IF(KF139="","",IF(ISERROR(MID(KF139,FIND("male,",KF139)+6,(FIND(")",KF139)-(FIND("male,",KF139)+6))))=TRUE,"missing/error",MID(KF139,FIND("male,",KF139)+6,(FIND(")",KF139)-(FIND("male,",KF139)+6)))))</f>
        <v/>
      </c>
      <c r="KC139" s="2" t="str">
        <f t="shared" ref="KC139:KC145" si="632">IF(JY139="","",(MID(JY139,(SEARCH("^^",SUBSTITUTE(JY139," ","^^",LEN(JY139)-LEN(SUBSTITUTE(JY139," ","")))))+1,99)&amp;"_"&amp;LEFT(JY139,FIND(" ",JY139)-1)&amp;"_"&amp;JZ139))</f>
        <v/>
      </c>
      <c r="KD139" s="2" t="str">
        <f t="shared" ref="KD139:KD145" si="633">IF(KF139="","",IF((LEN(KF139)-LEN(SUBSTITUTE(KF139,"male","")))/LEN("male")&gt;1,"!",IF(RIGHT(KF139,1)=")","",IF(RIGHT(KF139,2)=") ","",IF(RIGHT(KF139,2)=").","","!!")))))</f>
        <v/>
      </c>
    </row>
    <row r="140" spans="5:290" ht="13.5" customHeight="1">
      <c r="E140" s="2" t="str">
        <f t="shared" si="443"/>
        <v/>
      </c>
      <c r="F140" s="2" t="str">
        <f t="shared" si="444"/>
        <v/>
      </c>
      <c r="I140" s="2" t="str">
        <f t="shared" si="445"/>
        <v/>
      </c>
      <c r="J140" s="2" t="str">
        <f t="shared" si="446"/>
        <v/>
      </c>
      <c r="K140" s="2" t="str">
        <f t="shared" si="447"/>
        <v/>
      </c>
      <c r="L140" s="2" t="str">
        <f t="shared" si="448"/>
        <v/>
      </c>
      <c r="M140" s="2" t="str">
        <f t="shared" si="449"/>
        <v/>
      </c>
      <c r="N140" s="2" t="str">
        <f t="shared" si="450"/>
        <v/>
      </c>
      <c r="Q140" s="75" t="str">
        <f t="shared" si="451"/>
        <v/>
      </c>
      <c r="R140" s="2" t="str">
        <f t="shared" si="452"/>
        <v/>
      </c>
      <c r="U140" s="2" t="str">
        <f t="shared" si="453"/>
        <v/>
      </c>
      <c r="V140" s="2" t="str">
        <f t="shared" si="454"/>
        <v/>
      </c>
      <c r="W140" s="2" t="str">
        <f t="shared" si="455"/>
        <v/>
      </c>
      <c r="X140" s="2" t="str">
        <f t="shared" si="456"/>
        <v/>
      </c>
      <c r="Y140" s="2" t="str">
        <f t="shared" si="457"/>
        <v/>
      </c>
      <c r="Z140" s="2" t="str">
        <f t="shared" si="458"/>
        <v/>
      </c>
      <c r="AC140" s="2" t="str">
        <f t="shared" si="459"/>
        <v/>
      </c>
      <c r="AD140" s="2" t="str">
        <f t="shared" si="460"/>
        <v/>
      </c>
      <c r="AG140" s="2" t="str">
        <f t="shared" si="461"/>
        <v/>
      </c>
      <c r="AH140" s="2" t="str">
        <f t="shared" si="462"/>
        <v/>
      </c>
      <c r="AI140" s="2" t="str">
        <f t="shared" si="463"/>
        <v/>
      </c>
      <c r="AJ140" s="2" t="str">
        <f t="shared" si="464"/>
        <v/>
      </c>
      <c r="AK140" s="2" t="str">
        <f t="shared" si="465"/>
        <v/>
      </c>
      <c r="AL140" s="2" t="str">
        <f t="shared" si="466"/>
        <v/>
      </c>
      <c r="AO140" s="2" t="str">
        <f t="shared" si="467"/>
        <v/>
      </c>
      <c r="AP140" s="2" t="str">
        <f t="shared" si="468"/>
        <v/>
      </c>
      <c r="AS140" s="2" t="str">
        <f t="shared" si="469"/>
        <v/>
      </c>
      <c r="AT140" s="2" t="str">
        <f t="shared" si="470"/>
        <v/>
      </c>
      <c r="AU140" s="2" t="str">
        <f t="shared" si="471"/>
        <v/>
      </c>
      <c r="AV140" s="2" t="str">
        <f t="shared" si="472"/>
        <v/>
      </c>
      <c r="AW140" s="2" t="str">
        <f t="shared" si="473"/>
        <v/>
      </c>
      <c r="AX140" s="2" t="str">
        <f t="shared" si="474"/>
        <v/>
      </c>
      <c r="BA140" s="2" t="str">
        <f t="shared" si="475"/>
        <v/>
      </c>
      <c r="BB140" s="2" t="str">
        <f t="shared" si="476"/>
        <v/>
      </c>
      <c r="BE140" s="2" t="str">
        <f t="shared" si="477"/>
        <v/>
      </c>
      <c r="BF140" s="2" t="str">
        <f t="shared" si="478"/>
        <v/>
      </c>
      <c r="BG140" s="2" t="str">
        <f t="shared" si="479"/>
        <v/>
      </c>
      <c r="BH140" s="2" t="str">
        <f t="shared" si="480"/>
        <v/>
      </c>
      <c r="BI140" s="2" t="str">
        <f t="shared" si="481"/>
        <v/>
      </c>
      <c r="BJ140" s="2" t="str">
        <f t="shared" si="482"/>
        <v/>
      </c>
      <c r="BM140" s="2" t="str">
        <f t="shared" si="483"/>
        <v/>
      </c>
      <c r="BN140" s="2" t="str">
        <f t="shared" si="484"/>
        <v/>
      </c>
      <c r="BQ140" s="2" t="str">
        <f t="shared" si="485"/>
        <v/>
      </c>
      <c r="BR140" s="2" t="str">
        <f t="shared" si="486"/>
        <v/>
      </c>
      <c r="BS140" s="2" t="str">
        <f t="shared" si="487"/>
        <v/>
      </c>
      <c r="BT140" s="2" t="str">
        <f t="shared" si="488"/>
        <v/>
      </c>
      <c r="BU140" s="2" t="str">
        <f t="shared" si="489"/>
        <v/>
      </c>
      <c r="BV140" s="2" t="str">
        <f t="shared" si="490"/>
        <v/>
      </c>
      <c r="BY140" s="2" t="str">
        <f t="shared" si="491"/>
        <v/>
      </c>
      <c r="BZ140" s="2" t="str">
        <f t="shared" si="492"/>
        <v/>
      </c>
      <c r="CC140" s="2" t="str">
        <f t="shared" si="493"/>
        <v/>
      </c>
      <c r="CD140" s="2" t="str">
        <f t="shared" si="494"/>
        <v/>
      </c>
      <c r="CE140" s="2" t="str">
        <f t="shared" si="495"/>
        <v/>
      </c>
      <c r="CF140" s="2" t="str">
        <f t="shared" si="496"/>
        <v/>
      </c>
      <c r="CG140" s="2" t="str">
        <f t="shared" si="497"/>
        <v/>
      </c>
      <c r="CH140" s="2" t="str">
        <f t="shared" si="498"/>
        <v/>
      </c>
      <c r="CK140" s="2" t="str">
        <f t="shared" si="499"/>
        <v/>
      </c>
      <c r="CL140" s="2" t="str">
        <f t="shared" si="500"/>
        <v/>
      </c>
      <c r="CO140" s="2" t="str">
        <f t="shared" si="501"/>
        <v/>
      </c>
      <c r="CP140" s="2" t="str">
        <f t="shared" si="502"/>
        <v/>
      </c>
      <c r="CQ140" s="2" t="str">
        <f t="shared" si="503"/>
        <v/>
      </c>
      <c r="CR140" s="2" t="str">
        <f t="shared" si="504"/>
        <v/>
      </c>
      <c r="CS140" s="2" t="str">
        <f t="shared" si="505"/>
        <v/>
      </c>
      <c r="CT140" s="2" t="str">
        <f t="shared" si="506"/>
        <v/>
      </c>
      <c r="CW140" s="2" t="str">
        <f t="shared" si="507"/>
        <v/>
      </c>
      <c r="CX140" s="2" t="str">
        <f t="shared" si="508"/>
        <v/>
      </c>
      <c r="DA140" s="2" t="str">
        <f t="shared" si="509"/>
        <v/>
      </c>
      <c r="DB140" s="2" t="str">
        <f t="shared" si="510"/>
        <v/>
      </c>
      <c r="DC140" s="2" t="str">
        <f t="shared" si="511"/>
        <v/>
      </c>
      <c r="DD140" s="2" t="str">
        <f t="shared" si="512"/>
        <v/>
      </c>
      <c r="DE140" s="2" t="str">
        <f t="shared" si="513"/>
        <v/>
      </c>
      <c r="DF140" s="2" t="str">
        <f t="shared" si="514"/>
        <v/>
      </c>
      <c r="DI140" s="2" t="str">
        <f t="shared" si="515"/>
        <v/>
      </c>
      <c r="DJ140" s="2" t="str">
        <f t="shared" si="516"/>
        <v/>
      </c>
      <c r="DM140" s="2" t="str">
        <f t="shared" si="517"/>
        <v/>
      </c>
      <c r="DN140" s="2" t="str">
        <f t="shared" si="518"/>
        <v/>
      </c>
      <c r="DO140" s="2" t="str">
        <f t="shared" si="519"/>
        <v/>
      </c>
      <c r="DP140" s="2" t="str">
        <f t="shared" si="520"/>
        <v/>
      </c>
      <c r="DQ140" s="2" t="str">
        <f t="shared" si="521"/>
        <v/>
      </c>
      <c r="DR140" s="2" t="str">
        <f t="shared" si="522"/>
        <v/>
      </c>
      <c r="DU140" s="2" t="str">
        <f t="shared" si="523"/>
        <v/>
      </c>
      <c r="DV140" s="2" t="str">
        <f t="shared" si="524"/>
        <v/>
      </c>
      <c r="DY140" s="2" t="str">
        <f t="shared" si="525"/>
        <v/>
      </c>
      <c r="DZ140" s="2" t="str">
        <f t="shared" si="526"/>
        <v/>
      </c>
      <c r="EA140" s="2" t="str">
        <f t="shared" si="527"/>
        <v/>
      </c>
      <c r="EB140" s="2" t="str">
        <f t="shared" si="528"/>
        <v/>
      </c>
      <c r="EC140" s="2" t="str">
        <f t="shared" si="529"/>
        <v/>
      </c>
      <c r="ED140" s="2" t="str">
        <f t="shared" si="530"/>
        <v/>
      </c>
      <c r="EG140" s="2" t="str">
        <f t="shared" si="531"/>
        <v/>
      </c>
      <c r="EH140" s="2" t="str">
        <f t="shared" si="532"/>
        <v/>
      </c>
      <c r="EK140" s="2" t="str">
        <f t="shared" si="533"/>
        <v/>
      </c>
      <c r="EL140" s="2" t="str">
        <f t="shared" si="534"/>
        <v/>
      </c>
      <c r="EM140" s="2" t="str">
        <f t="shared" si="535"/>
        <v/>
      </c>
      <c r="EN140" s="2" t="str">
        <f t="shared" si="536"/>
        <v/>
      </c>
      <c r="EO140" s="2" t="str">
        <f t="shared" si="537"/>
        <v/>
      </c>
      <c r="EP140" s="2" t="str">
        <f t="shared" si="538"/>
        <v/>
      </c>
      <c r="ES140" s="2" t="str">
        <f t="shared" si="539"/>
        <v/>
      </c>
      <c r="ET140" s="2" t="str">
        <f t="shared" si="540"/>
        <v/>
      </c>
      <c r="EW140" s="2" t="str">
        <f t="shared" si="541"/>
        <v/>
      </c>
      <c r="EX140" s="2" t="str">
        <f t="shared" si="542"/>
        <v/>
      </c>
      <c r="EY140" s="2" t="str">
        <f t="shared" si="543"/>
        <v/>
      </c>
      <c r="EZ140" s="2" t="str">
        <f t="shared" si="544"/>
        <v/>
      </c>
      <c r="FA140" s="2" t="str">
        <f t="shared" si="545"/>
        <v/>
      </c>
      <c r="FB140" s="2" t="str">
        <f t="shared" si="546"/>
        <v/>
      </c>
      <c r="FE140" s="2" t="str">
        <f t="shared" si="547"/>
        <v/>
      </c>
      <c r="FF140" s="2" t="str">
        <f t="shared" si="548"/>
        <v/>
      </c>
      <c r="FI140" s="2" t="str">
        <f t="shared" si="549"/>
        <v/>
      </c>
      <c r="FJ140" s="2" t="str">
        <f t="shared" si="550"/>
        <v/>
      </c>
      <c r="FK140" s="2" t="str">
        <f t="shared" si="551"/>
        <v/>
      </c>
      <c r="FL140" s="2" t="str">
        <f t="shared" si="552"/>
        <v/>
      </c>
      <c r="FM140" s="2" t="str">
        <f t="shared" si="553"/>
        <v/>
      </c>
      <c r="FN140" s="2" t="str">
        <f t="shared" si="554"/>
        <v/>
      </c>
      <c r="FQ140" s="2" t="str">
        <f>IF(FU140="","",#REF!)</f>
        <v/>
      </c>
      <c r="FR140" s="2" t="str">
        <f t="shared" si="555"/>
        <v/>
      </c>
      <c r="FU140" s="2" t="str">
        <f t="shared" si="556"/>
        <v/>
      </c>
      <c r="FV140" s="2" t="str">
        <f t="shared" si="557"/>
        <v/>
      </c>
      <c r="FW140" s="2" t="str">
        <f t="shared" si="558"/>
        <v/>
      </c>
      <c r="FX140" s="2" t="str">
        <f t="shared" si="559"/>
        <v/>
      </c>
      <c r="FY140" s="2" t="str">
        <f t="shared" si="560"/>
        <v/>
      </c>
      <c r="FZ140" s="2" t="str">
        <f t="shared" si="561"/>
        <v/>
      </c>
      <c r="GC140" s="2" t="str">
        <f t="shared" si="562"/>
        <v/>
      </c>
      <c r="GD140" s="2" t="str">
        <f t="shared" si="563"/>
        <v/>
      </c>
      <c r="GG140" s="2" t="str">
        <f t="shared" si="564"/>
        <v/>
      </c>
      <c r="GH140" s="2" t="str">
        <f t="shared" si="565"/>
        <v/>
      </c>
      <c r="GI140" s="2" t="str">
        <f t="shared" si="566"/>
        <v/>
      </c>
      <c r="GJ140" s="2" t="str">
        <f t="shared" si="567"/>
        <v/>
      </c>
      <c r="GK140" s="2" t="str">
        <f t="shared" si="568"/>
        <v/>
      </c>
      <c r="GL140" s="2" t="str">
        <f t="shared" si="569"/>
        <v/>
      </c>
      <c r="GO140" s="2" t="str">
        <f t="shared" si="570"/>
        <v/>
      </c>
      <c r="GP140" s="2" t="str">
        <f t="shared" si="571"/>
        <v/>
      </c>
      <c r="GS140" s="2" t="str">
        <f t="shared" si="572"/>
        <v/>
      </c>
      <c r="GT140" s="2" t="str">
        <f t="shared" si="573"/>
        <v/>
      </c>
      <c r="GU140" s="2" t="str">
        <f t="shared" si="574"/>
        <v/>
      </c>
      <c r="GV140" s="2" t="str">
        <f t="shared" si="575"/>
        <v/>
      </c>
      <c r="GW140" s="2" t="str">
        <f t="shared" si="576"/>
        <v/>
      </c>
      <c r="GX140" s="2" t="str">
        <f t="shared" si="577"/>
        <v/>
      </c>
      <c r="HA140" s="2" t="str">
        <f t="shared" si="578"/>
        <v/>
      </c>
      <c r="HB140" s="2" t="str">
        <f t="shared" si="579"/>
        <v/>
      </c>
      <c r="HE140" s="2" t="str">
        <f t="shared" si="580"/>
        <v/>
      </c>
      <c r="HF140" s="2" t="str">
        <f t="shared" si="581"/>
        <v/>
      </c>
      <c r="HG140" s="2" t="str">
        <f t="shared" si="582"/>
        <v/>
      </c>
      <c r="HH140" s="2" t="str">
        <f t="shared" si="583"/>
        <v/>
      </c>
      <c r="HI140" s="2" t="str">
        <f t="shared" si="584"/>
        <v/>
      </c>
      <c r="HJ140" s="2" t="str">
        <f t="shared" si="585"/>
        <v/>
      </c>
      <c r="HM140" s="2" t="str">
        <f t="shared" si="586"/>
        <v/>
      </c>
      <c r="HN140" s="2" t="str">
        <f t="shared" si="587"/>
        <v/>
      </c>
      <c r="HQ140" s="2" t="str">
        <f t="shared" si="588"/>
        <v/>
      </c>
      <c r="HR140" s="2" t="str">
        <f t="shared" si="589"/>
        <v/>
      </c>
      <c r="HS140" s="2" t="str">
        <f t="shared" si="590"/>
        <v/>
      </c>
      <c r="HT140" s="2" t="str">
        <f t="shared" si="591"/>
        <v/>
      </c>
      <c r="HU140" s="2" t="str">
        <f t="shared" si="592"/>
        <v/>
      </c>
      <c r="HV140" s="2" t="str">
        <f t="shared" si="593"/>
        <v/>
      </c>
      <c r="HY140" s="2" t="str">
        <f t="shared" si="594"/>
        <v/>
      </c>
      <c r="HZ140" s="2" t="str">
        <f t="shared" si="595"/>
        <v/>
      </c>
      <c r="IC140" s="2" t="str">
        <f t="shared" si="596"/>
        <v/>
      </c>
      <c r="ID140" s="2" t="str">
        <f t="shared" si="597"/>
        <v/>
      </c>
      <c r="IE140" s="2" t="str">
        <f t="shared" si="598"/>
        <v/>
      </c>
      <c r="IF140" s="2" t="str">
        <f t="shared" si="599"/>
        <v/>
      </c>
      <c r="IG140" s="2" t="str">
        <f t="shared" si="600"/>
        <v/>
      </c>
      <c r="IH140" s="2" t="str">
        <f t="shared" si="601"/>
        <v/>
      </c>
      <c r="IK140" s="2" t="str">
        <f t="shared" si="602"/>
        <v/>
      </c>
      <c r="IL140" s="2" t="str">
        <f t="shared" si="603"/>
        <v/>
      </c>
      <c r="IO140" s="2" t="str">
        <f t="shared" si="604"/>
        <v/>
      </c>
      <c r="IP140" s="2" t="str">
        <f t="shared" si="605"/>
        <v/>
      </c>
      <c r="IQ140" s="2" t="str">
        <f t="shared" si="606"/>
        <v/>
      </c>
      <c r="IR140" s="2" t="str">
        <f t="shared" si="607"/>
        <v/>
      </c>
      <c r="IS140" s="2" t="str">
        <f t="shared" si="608"/>
        <v/>
      </c>
      <c r="IT140" s="2" t="str">
        <f t="shared" si="609"/>
        <v/>
      </c>
      <c r="IW140" s="2" t="str">
        <f t="shared" si="610"/>
        <v/>
      </c>
      <c r="IX140" s="2" t="str">
        <f t="shared" si="611"/>
        <v/>
      </c>
      <c r="JA140" s="2" t="str">
        <f t="shared" si="612"/>
        <v/>
      </c>
      <c r="JB140" s="2" t="str">
        <f t="shared" si="613"/>
        <v/>
      </c>
      <c r="JC140" s="2" t="str">
        <f t="shared" si="614"/>
        <v/>
      </c>
      <c r="JD140" s="2" t="str">
        <f t="shared" si="615"/>
        <v/>
      </c>
      <c r="JE140" s="2" t="str">
        <f t="shared" si="616"/>
        <v/>
      </c>
      <c r="JF140" s="2" t="str">
        <f t="shared" si="617"/>
        <v/>
      </c>
      <c r="JI140" s="2" t="str">
        <f t="shared" si="618"/>
        <v/>
      </c>
      <c r="JJ140" s="2" t="str">
        <f t="shared" si="619"/>
        <v/>
      </c>
      <c r="JM140" s="2" t="str">
        <f t="shared" si="620"/>
        <v/>
      </c>
      <c r="JN140" s="2" t="str">
        <f t="shared" si="621"/>
        <v/>
      </c>
      <c r="JO140" s="2" t="str">
        <f t="shared" si="622"/>
        <v/>
      </c>
      <c r="JP140" s="2" t="str">
        <f t="shared" si="623"/>
        <v/>
      </c>
      <c r="JQ140" s="2" t="str">
        <f t="shared" si="624"/>
        <v/>
      </c>
      <c r="JR140" s="2" t="str">
        <f t="shared" si="625"/>
        <v/>
      </c>
      <c r="JU140" s="2" t="str">
        <f t="shared" si="626"/>
        <v/>
      </c>
      <c r="JV140" s="2" t="str">
        <f t="shared" si="627"/>
        <v/>
      </c>
      <c r="JY140" s="2" t="str">
        <f t="shared" si="628"/>
        <v/>
      </c>
      <c r="JZ140" s="2" t="str">
        <f t="shared" si="629"/>
        <v/>
      </c>
      <c r="KA140" s="2" t="str">
        <f t="shared" si="630"/>
        <v/>
      </c>
      <c r="KB140" s="2" t="str">
        <f t="shared" si="631"/>
        <v/>
      </c>
      <c r="KC140" s="2" t="str">
        <f t="shared" si="632"/>
        <v/>
      </c>
      <c r="KD140" s="2" t="str">
        <f t="shared" si="633"/>
        <v/>
      </c>
    </row>
    <row r="141" spans="5:290" ht="13.5" customHeight="1">
      <c r="E141" s="2" t="str">
        <f t="shared" si="443"/>
        <v/>
      </c>
      <c r="F141" s="2" t="str">
        <f t="shared" si="444"/>
        <v/>
      </c>
      <c r="I141" s="2" t="str">
        <f t="shared" si="445"/>
        <v/>
      </c>
      <c r="J141" s="2" t="str">
        <f t="shared" si="446"/>
        <v/>
      </c>
      <c r="K141" s="2" t="str">
        <f t="shared" si="447"/>
        <v/>
      </c>
      <c r="L141" s="2" t="str">
        <f t="shared" si="448"/>
        <v/>
      </c>
      <c r="M141" s="2" t="str">
        <f t="shared" si="449"/>
        <v/>
      </c>
      <c r="N141" s="2" t="str">
        <f t="shared" si="450"/>
        <v/>
      </c>
      <c r="Q141" s="75" t="str">
        <f t="shared" si="451"/>
        <v/>
      </c>
      <c r="R141" s="2" t="str">
        <f t="shared" si="452"/>
        <v/>
      </c>
      <c r="U141" s="2" t="str">
        <f t="shared" si="453"/>
        <v/>
      </c>
      <c r="V141" s="2" t="str">
        <f t="shared" si="454"/>
        <v/>
      </c>
      <c r="W141" s="2" t="str">
        <f t="shared" si="455"/>
        <v/>
      </c>
      <c r="X141" s="2" t="str">
        <f t="shared" si="456"/>
        <v/>
      </c>
      <c r="Y141" s="2" t="str">
        <f t="shared" si="457"/>
        <v/>
      </c>
      <c r="Z141" s="2" t="str">
        <f t="shared" si="458"/>
        <v/>
      </c>
      <c r="AC141" s="2" t="str">
        <f t="shared" si="459"/>
        <v/>
      </c>
      <c r="AD141" s="2" t="str">
        <f t="shared" si="460"/>
        <v/>
      </c>
      <c r="AG141" s="2" t="str">
        <f t="shared" si="461"/>
        <v/>
      </c>
      <c r="AH141" s="2" t="str">
        <f t="shared" si="462"/>
        <v/>
      </c>
      <c r="AI141" s="2" t="str">
        <f t="shared" si="463"/>
        <v/>
      </c>
      <c r="AJ141" s="2" t="str">
        <f t="shared" si="464"/>
        <v/>
      </c>
      <c r="AK141" s="2" t="str">
        <f t="shared" si="465"/>
        <v/>
      </c>
      <c r="AL141" s="2" t="str">
        <f t="shared" si="466"/>
        <v/>
      </c>
      <c r="AO141" s="2" t="str">
        <f t="shared" si="467"/>
        <v/>
      </c>
      <c r="AP141" s="2" t="str">
        <f t="shared" si="468"/>
        <v/>
      </c>
      <c r="AS141" s="2" t="str">
        <f t="shared" si="469"/>
        <v/>
      </c>
      <c r="AT141" s="2" t="str">
        <f t="shared" si="470"/>
        <v/>
      </c>
      <c r="AU141" s="2" t="str">
        <f t="shared" si="471"/>
        <v/>
      </c>
      <c r="AV141" s="2" t="str">
        <f t="shared" si="472"/>
        <v/>
      </c>
      <c r="AW141" s="2" t="str">
        <f t="shared" si="473"/>
        <v/>
      </c>
      <c r="AX141" s="2" t="str">
        <f t="shared" si="474"/>
        <v/>
      </c>
      <c r="BA141" s="2" t="str">
        <f t="shared" si="475"/>
        <v/>
      </c>
      <c r="BB141" s="2" t="str">
        <f t="shared" si="476"/>
        <v/>
      </c>
      <c r="BE141" s="2" t="str">
        <f t="shared" si="477"/>
        <v/>
      </c>
      <c r="BF141" s="2" t="str">
        <f t="shared" si="478"/>
        <v/>
      </c>
      <c r="BG141" s="2" t="str">
        <f t="shared" si="479"/>
        <v/>
      </c>
      <c r="BH141" s="2" t="str">
        <f t="shared" si="480"/>
        <v/>
      </c>
      <c r="BI141" s="2" t="str">
        <f t="shared" si="481"/>
        <v/>
      </c>
      <c r="BJ141" s="2" t="str">
        <f t="shared" si="482"/>
        <v/>
      </c>
      <c r="BM141" s="2" t="str">
        <f t="shared" si="483"/>
        <v/>
      </c>
      <c r="BN141" s="2" t="str">
        <f t="shared" si="484"/>
        <v/>
      </c>
      <c r="BQ141" s="2" t="str">
        <f t="shared" si="485"/>
        <v/>
      </c>
      <c r="BR141" s="2" t="str">
        <f t="shared" si="486"/>
        <v/>
      </c>
      <c r="BS141" s="2" t="str">
        <f t="shared" si="487"/>
        <v/>
      </c>
      <c r="BT141" s="2" t="str">
        <f t="shared" si="488"/>
        <v/>
      </c>
      <c r="BU141" s="2" t="str">
        <f t="shared" si="489"/>
        <v/>
      </c>
      <c r="BV141" s="2" t="str">
        <f t="shared" si="490"/>
        <v/>
      </c>
      <c r="BY141" s="2" t="str">
        <f t="shared" si="491"/>
        <v/>
      </c>
      <c r="BZ141" s="2" t="str">
        <f t="shared" si="492"/>
        <v/>
      </c>
      <c r="CC141" s="2" t="str">
        <f t="shared" si="493"/>
        <v/>
      </c>
      <c r="CD141" s="2" t="str">
        <f t="shared" si="494"/>
        <v/>
      </c>
      <c r="CE141" s="2" t="str">
        <f t="shared" si="495"/>
        <v/>
      </c>
      <c r="CF141" s="2" t="str">
        <f t="shared" si="496"/>
        <v/>
      </c>
      <c r="CG141" s="2" t="str">
        <f t="shared" si="497"/>
        <v/>
      </c>
      <c r="CH141" s="2" t="str">
        <f t="shared" si="498"/>
        <v/>
      </c>
      <c r="CK141" s="2" t="str">
        <f t="shared" si="499"/>
        <v/>
      </c>
      <c r="CL141" s="2" t="str">
        <f t="shared" si="500"/>
        <v/>
      </c>
      <c r="CO141" s="2" t="str">
        <f t="shared" si="501"/>
        <v/>
      </c>
      <c r="CP141" s="2" t="str">
        <f t="shared" si="502"/>
        <v/>
      </c>
      <c r="CQ141" s="2" t="str">
        <f t="shared" si="503"/>
        <v/>
      </c>
      <c r="CR141" s="2" t="str">
        <f t="shared" si="504"/>
        <v/>
      </c>
      <c r="CS141" s="2" t="str">
        <f t="shared" si="505"/>
        <v/>
      </c>
      <c r="CT141" s="2" t="str">
        <f t="shared" si="506"/>
        <v/>
      </c>
      <c r="CW141" s="2" t="str">
        <f t="shared" si="507"/>
        <v/>
      </c>
      <c r="CX141" s="2" t="str">
        <f t="shared" si="508"/>
        <v/>
      </c>
      <c r="DA141" s="2" t="str">
        <f t="shared" si="509"/>
        <v/>
      </c>
      <c r="DB141" s="2" t="str">
        <f t="shared" si="510"/>
        <v/>
      </c>
      <c r="DC141" s="2" t="str">
        <f t="shared" si="511"/>
        <v/>
      </c>
      <c r="DD141" s="2" t="str">
        <f t="shared" si="512"/>
        <v/>
      </c>
      <c r="DE141" s="2" t="str">
        <f t="shared" si="513"/>
        <v/>
      </c>
      <c r="DF141" s="2" t="str">
        <f t="shared" si="514"/>
        <v/>
      </c>
      <c r="DI141" s="2" t="str">
        <f t="shared" si="515"/>
        <v/>
      </c>
      <c r="DJ141" s="2" t="str">
        <f t="shared" si="516"/>
        <v/>
      </c>
      <c r="DM141" s="2" t="str">
        <f t="shared" si="517"/>
        <v/>
      </c>
      <c r="DN141" s="2" t="str">
        <f t="shared" si="518"/>
        <v/>
      </c>
      <c r="DO141" s="2" t="str">
        <f t="shared" si="519"/>
        <v/>
      </c>
      <c r="DP141" s="2" t="str">
        <f t="shared" si="520"/>
        <v/>
      </c>
      <c r="DQ141" s="2" t="str">
        <f t="shared" si="521"/>
        <v/>
      </c>
      <c r="DR141" s="2" t="str">
        <f t="shared" si="522"/>
        <v/>
      </c>
      <c r="DU141" s="2" t="str">
        <f t="shared" si="523"/>
        <v/>
      </c>
      <c r="DV141" s="2" t="str">
        <f t="shared" si="524"/>
        <v/>
      </c>
      <c r="DY141" s="2" t="str">
        <f t="shared" si="525"/>
        <v/>
      </c>
      <c r="DZ141" s="2" t="str">
        <f t="shared" si="526"/>
        <v/>
      </c>
      <c r="EA141" s="2" t="str">
        <f t="shared" si="527"/>
        <v/>
      </c>
      <c r="EB141" s="2" t="str">
        <f t="shared" si="528"/>
        <v/>
      </c>
      <c r="EC141" s="2" t="str">
        <f t="shared" si="529"/>
        <v/>
      </c>
      <c r="ED141" s="2" t="str">
        <f t="shared" si="530"/>
        <v/>
      </c>
      <c r="EG141" s="2" t="str">
        <f t="shared" si="531"/>
        <v/>
      </c>
      <c r="EH141" s="2" t="str">
        <f t="shared" si="532"/>
        <v/>
      </c>
      <c r="EK141" s="2" t="str">
        <f t="shared" si="533"/>
        <v/>
      </c>
      <c r="EL141" s="2" t="str">
        <f t="shared" si="534"/>
        <v/>
      </c>
      <c r="EM141" s="2" t="str">
        <f t="shared" si="535"/>
        <v/>
      </c>
      <c r="EN141" s="2" t="str">
        <f t="shared" si="536"/>
        <v/>
      </c>
      <c r="EO141" s="2" t="str">
        <f t="shared" si="537"/>
        <v/>
      </c>
      <c r="EP141" s="2" t="str">
        <f t="shared" si="538"/>
        <v/>
      </c>
      <c r="ES141" s="2" t="str">
        <f t="shared" si="539"/>
        <v/>
      </c>
      <c r="ET141" s="2" t="str">
        <f t="shared" si="540"/>
        <v/>
      </c>
      <c r="EW141" s="2" t="str">
        <f t="shared" si="541"/>
        <v/>
      </c>
      <c r="EX141" s="2" t="str">
        <f t="shared" si="542"/>
        <v/>
      </c>
      <c r="EY141" s="2" t="str">
        <f t="shared" si="543"/>
        <v/>
      </c>
      <c r="EZ141" s="2" t="str">
        <f t="shared" si="544"/>
        <v/>
      </c>
      <c r="FA141" s="2" t="str">
        <f t="shared" si="545"/>
        <v/>
      </c>
      <c r="FB141" s="2" t="str">
        <f t="shared" si="546"/>
        <v/>
      </c>
      <c r="FE141" s="2" t="str">
        <f t="shared" si="547"/>
        <v/>
      </c>
      <c r="FF141" s="2" t="str">
        <f t="shared" si="548"/>
        <v/>
      </c>
      <c r="FI141" s="2" t="str">
        <f t="shared" si="549"/>
        <v/>
      </c>
      <c r="FJ141" s="2" t="str">
        <f t="shared" si="550"/>
        <v/>
      </c>
      <c r="FK141" s="2" t="str">
        <f t="shared" si="551"/>
        <v/>
      </c>
      <c r="FL141" s="2" t="str">
        <f t="shared" si="552"/>
        <v/>
      </c>
      <c r="FM141" s="2" t="str">
        <f t="shared" si="553"/>
        <v/>
      </c>
      <c r="FN141" s="2" t="str">
        <f t="shared" si="554"/>
        <v/>
      </c>
      <c r="FQ141" s="2" t="str">
        <f>IF(FU141="","",#REF!)</f>
        <v/>
      </c>
      <c r="FR141" s="2" t="str">
        <f t="shared" si="555"/>
        <v/>
      </c>
      <c r="FU141" s="2" t="str">
        <f t="shared" si="556"/>
        <v/>
      </c>
      <c r="FV141" s="2" t="str">
        <f t="shared" si="557"/>
        <v/>
      </c>
      <c r="FW141" s="2" t="str">
        <f t="shared" si="558"/>
        <v/>
      </c>
      <c r="FX141" s="2" t="str">
        <f t="shared" si="559"/>
        <v/>
      </c>
      <c r="FY141" s="2" t="str">
        <f t="shared" si="560"/>
        <v/>
      </c>
      <c r="FZ141" s="2" t="str">
        <f t="shared" si="561"/>
        <v/>
      </c>
      <c r="GC141" s="2" t="str">
        <f t="shared" si="562"/>
        <v/>
      </c>
      <c r="GD141" s="2" t="str">
        <f t="shared" si="563"/>
        <v/>
      </c>
      <c r="GG141" s="2" t="str">
        <f t="shared" si="564"/>
        <v/>
      </c>
      <c r="GH141" s="2" t="str">
        <f t="shared" si="565"/>
        <v/>
      </c>
      <c r="GI141" s="2" t="str">
        <f t="shared" si="566"/>
        <v/>
      </c>
      <c r="GJ141" s="2" t="str">
        <f t="shared" si="567"/>
        <v/>
      </c>
      <c r="GK141" s="2" t="str">
        <f t="shared" si="568"/>
        <v/>
      </c>
      <c r="GL141" s="2" t="str">
        <f t="shared" si="569"/>
        <v/>
      </c>
      <c r="GO141" s="2" t="str">
        <f t="shared" si="570"/>
        <v/>
      </c>
      <c r="GP141" s="2" t="str">
        <f t="shared" si="571"/>
        <v/>
      </c>
      <c r="GS141" s="2" t="str">
        <f t="shared" si="572"/>
        <v/>
      </c>
      <c r="GT141" s="2" t="str">
        <f t="shared" si="573"/>
        <v/>
      </c>
      <c r="GU141" s="2" t="str">
        <f t="shared" si="574"/>
        <v/>
      </c>
      <c r="GV141" s="2" t="str">
        <f t="shared" si="575"/>
        <v/>
      </c>
      <c r="GW141" s="2" t="str">
        <f t="shared" si="576"/>
        <v/>
      </c>
      <c r="GX141" s="2" t="str">
        <f t="shared" si="577"/>
        <v/>
      </c>
      <c r="HA141" s="2" t="str">
        <f t="shared" si="578"/>
        <v/>
      </c>
      <c r="HB141" s="2" t="str">
        <f t="shared" si="579"/>
        <v/>
      </c>
      <c r="HE141" s="2" t="str">
        <f t="shared" si="580"/>
        <v/>
      </c>
      <c r="HF141" s="2" t="str">
        <f t="shared" si="581"/>
        <v/>
      </c>
      <c r="HG141" s="2" t="str">
        <f t="shared" si="582"/>
        <v/>
      </c>
      <c r="HH141" s="2" t="str">
        <f t="shared" si="583"/>
        <v/>
      </c>
      <c r="HI141" s="2" t="str">
        <f t="shared" si="584"/>
        <v/>
      </c>
      <c r="HJ141" s="2" t="str">
        <f t="shared" si="585"/>
        <v/>
      </c>
      <c r="HM141" s="2" t="str">
        <f t="shared" si="586"/>
        <v/>
      </c>
      <c r="HN141" s="2" t="str">
        <f t="shared" si="587"/>
        <v/>
      </c>
      <c r="HQ141" s="2" t="str">
        <f t="shared" si="588"/>
        <v/>
      </c>
      <c r="HR141" s="2" t="str">
        <f t="shared" si="589"/>
        <v/>
      </c>
      <c r="HS141" s="2" t="str">
        <f t="shared" si="590"/>
        <v/>
      </c>
      <c r="HT141" s="2" t="str">
        <f t="shared" si="591"/>
        <v/>
      </c>
      <c r="HU141" s="2" t="str">
        <f t="shared" si="592"/>
        <v/>
      </c>
      <c r="HV141" s="2" t="str">
        <f t="shared" si="593"/>
        <v/>
      </c>
      <c r="HY141" s="2" t="str">
        <f t="shared" si="594"/>
        <v/>
      </c>
      <c r="HZ141" s="2" t="str">
        <f t="shared" si="595"/>
        <v/>
      </c>
      <c r="IC141" s="2" t="str">
        <f t="shared" si="596"/>
        <v/>
      </c>
      <c r="ID141" s="2" t="str">
        <f t="shared" si="597"/>
        <v/>
      </c>
      <c r="IE141" s="2" t="str">
        <f t="shared" si="598"/>
        <v/>
      </c>
      <c r="IF141" s="2" t="str">
        <f t="shared" si="599"/>
        <v/>
      </c>
      <c r="IG141" s="2" t="str">
        <f t="shared" si="600"/>
        <v/>
      </c>
      <c r="IH141" s="2" t="str">
        <f t="shared" si="601"/>
        <v/>
      </c>
      <c r="IK141" s="2" t="str">
        <f t="shared" si="602"/>
        <v/>
      </c>
      <c r="IL141" s="2" t="str">
        <f t="shared" si="603"/>
        <v/>
      </c>
      <c r="IO141" s="2" t="str">
        <f t="shared" si="604"/>
        <v/>
      </c>
      <c r="IP141" s="2" t="str">
        <f t="shared" si="605"/>
        <v/>
      </c>
      <c r="IQ141" s="2" t="str">
        <f t="shared" si="606"/>
        <v/>
      </c>
      <c r="IR141" s="2" t="str">
        <f t="shared" si="607"/>
        <v/>
      </c>
      <c r="IS141" s="2" t="str">
        <f t="shared" si="608"/>
        <v/>
      </c>
      <c r="IT141" s="2" t="str">
        <f t="shared" si="609"/>
        <v/>
      </c>
      <c r="IW141" s="2" t="str">
        <f t="shared" si="610"/>
        <v/>
      </c>
      <c r="IX141" s="2" t="str">
        <f t="shared" si="611"/>
        <v/>
      </c>
      <c r="JA141" s="2" t="str">
        <f t="shared" si="612"/>
        <v/>
      </c>
      <c r="JB141" s="2" t="str">
        <f t="shared" si="613"/>
        <v/>
      </c>
      <c r="JC141" s="2" t="str">
        <f t="shared" si="614"/>
        <v/>
      </c>
      <c r="JD141" s="2" t="str">
        <f t="shared" si="615"/>
        <v/>
      </c>
      <c r="JE141" s="2" t="str">
        <f t="shared" si="616"/>
        <v/>
      </c>
      <c r="JF141" s="2" t="str">
        <f t="shared" si="617"/>
        <v/>
      </c>
      <c r="JI141" s="2" t="str">
        <f t="shared" si="618"/>
        <v/>
      </c>
      <c r="JJ141" s="2" t="str">
        <f t="shared" si="619"/>
        <v/>
      </c>
      <c r="JM141" s="2" t="str">
        <f t="shared" si="620"/>
        <v/>
      </c>
      <c r="JN141" s="2" t="str">
        <f t="shared" si="621"/>
        <v/>
      </c>
      <c r="JO141" s="2" t="str">
        <f t="shared" si="622"/>
        <v/>
      </c>
      <c r="JP141" s="2" t="str">
        <f t="shared" si="623"/>
        <v/>
      </c>
      <c r="JQ141" s="2" t="str">
        <f t="shared" si="624"/>
        <v/>
      </c>
      <c r="JR141" s="2" t="str">
        <f t="shared" si="625"/>
        <v/>
      </c>
      <c r="JU141" s="2" t="str">
        <f t="shared" si="626"/>
        <v/>
      </c>
      <c r="JV141" s="2" t="str">
        <f t="shared" si="627"/>
        <v/>
      </c>
      <c r="JY141" s="2" t="str">
        <f t="shared" si="628"/>
        <v/>
      </c>
      <c r="JZ141" s="2" t="str">
        <f t="shared" si="629"/>
        <v/>
      </c>
      <c r="KA141" s="2" t="str">
        <f t="shared" si="630"/>
        <v/>
      </c>
      <c r="KB141" s="2" t="str">
        <f t="shared" si="631"/>
        <v/>
      </c>
      <c r="KC141" s="2" t="str">
        <f t="shared" si="632"/>
        <v/>
      </c>
      <c r="KD141" s="2" t="str">
        <f t="shared" si="633"/>
        <v/>
      </c>
    </row>
    <row r="142" spans="5:290" ht="13.5" customHeight="1">
      <c r="E142" s="2" t="str">
        <f t="shared" si="443"/>
        <v/>
      </c>
      <c r="F142" s="2" t="str">
        <f t="shared" si="444"/>
        <v/>
      </c>
      <c r="I142" s="2" t="str">
        <f t="shared" si="445"/>
        <v/>
      </c>
      <c r="J142" s="2" t="str">
        <f t="shared" si="446"/>
        <v/>
      </c>
      <c r="K142" s="2" t="str">
        <f t="shared" si="447"/>
        <v/>
      </c>
      <c r="L142" s="2" t="str">
        <f t="shared" si="448"/>
        <v/>
      </c>
      <c r="M142" s="2" t="str">
        <f t="shared" si="449"/>
        <v/>
      </c>
      <c r="N142" s="2" t="str">
        <f t="shared" si="450"/>
        <v/>
      </c>
      <c r="Q142" s="75" t="str">
        <f t="shared" si="451"/>
        <v/>
      </c>
      <c r="R142" s="2" t="str">
        <f t="shared" si="452"/>
        <v/>
      </c>
      <c r="U142" s="2" t="str">
        <f t="shared" si="453"/>
        <v/>
      </c>
      <c r="V142" s="2" t="str">
        <f t="shared" si="454"/>
        <v/>
      </c>
      <c r="W142" s="2" t="str">
        <f t="shared" si="455"/>
        <v/>
      </c>
      <c r="X142" s="2" t="str">
        <f t="shared" si="456"/>
        <v/>
      </c>
      <c r="Y142" s="2" t="str">
        <f t="shared" si="457"/>
        <v/>
      </c>
      <c r="Z142" s="2" t="str">
        <f t="shared" si="458"/>
        <v/>
      </c>
      <c r="AC142" s="2" t="str">
        <f t="shared" si="459"/>
        <v/>
      </c>
      <c r="AD142" s="2" t="str">
        <f t="shared" si="460"/>
        <v/>
      </c>
      <c r="AG142" s="2" t="str">
        <f t="shared" si="461"/>
        <v/>
      </c>
      <c r="AH142" s="2" t="str">
        <f t="shared" si="462"/>
        <v/>
      </c>
      <c r="AI142" s="2" t="str">
        <f t="shared" si="463"/>
        <v/>
      </c>
      <c r="AJ142" s="2" t="str">
        <f t="shared" si="464"/>
        <v/>
      </c>
      <c r="AK142" s="2" t="str">
        <f t="shared" si="465"/>
        <v/>
      </c>
      <c r="AL142" s="2" t="str">
        <f t="shared" si="466"/>
        <v/>
      </c>
      <c r="AO142" s="2" t="str">
        <f t="shared" si="467"/>
        <v/>
      </c>
      <c r="AP142" s="2" t="str">
        <f t="shared" si="468"/>
        <v/>
      </c>
      <c r="AS142" s="2" t="str">
        <f t="shared" si="469"/>
        <v/>
      </c>
      <c r="AT142" s="2" t="str">
        <f t="shared" si="470"/>
        <v/>
      </c>
      <c r="AU142" s="2" t="str">
        <f t="shared" si="471"/>
        <v/>
      </c>
      <c r="AV142" s="2" t="str">
        <f t="shared" si="472"/>
        <v/>
      </c>
      <c r="AW142" s="2" t="str">
        <f t="shared" si="473"/>
        <v/>
      </c>
      <c r="AX142" s="2" t="str">
        <f t="shared" si="474"/>
        <v/>
      </c>
      <c r="BA142" s="2" t="str">
        <f t="shared" si="475"/>
        <v/>
      </c>
      <c r="BB142" s="2" t="str">
        <f t="shared" si="476"/>
        <v/>
      </c>
      <c r="BE142" s="2" t="str">
        <f t="shared" si="477"/>
        <v/>
      </c>
      <c r="BF142" s="2" t="str">
        <f t="shared" si="478"/>
        <v/>
      </c>
      <c r="BG142" s="2" t="str">
        <f t="shared" si="479"/>
        <v/>
      </c>
      <c r="BH142" s="2" t="str">
        <f t="shared" si="480"/>
        <v/>
      </c>
      <c r="BI142" s="2" t="str">
        <f t="shared" si="481"/>
        <v/>
      </c>
      <c r="BJ142" s="2" t="str">
        <f t="shared" si="482"/>
        <v/>
      </c>
      <c r="BM142" s="2" t="str">
        <f t="shared" si="483"/>
        <v/>
      </c>
      <c r="BN142" s="2" t="str">
        <f t="shared" si="484"/>
        <v/>
      </c>
      <c r="BQ142" s="2" t="str">
        <f t="shared" si="485"/>
        <v/>
      </c>
      <c r="BR142" s="2" t="str">
        <f t="shared" si="486"/>
        <v/>
      </c>
      <c r="BS142" s="2" t="str">
        <f t="shared" si="487"/>
        <v/>
      </c>
      <c r="BT142" s="2" t="str">
        <f t="shared" si="488"/>
        <v/>
      </c>
      <c r="BU142" s="2" t="str">
        <f t="shared" si="489"/>
        <v/>
      </c>
      <c r="BV142" s="2" t="str">
        <f t="shared" si="490"/>
        <v/>
      </c>
      <c r="BY142" s="2" t="str">
        <f t="shared" si="491"/>
        <v/>
      </c>
      <c r="BZ142" s="2" t="str">
        <f t="shared" si="492"/>
        <v/>
      </c>
      <c r="CC142" s="2" t="str">
        <f t="shared" si="493"/>
        <v/>
      </c>
      <c r="CD142" s="2" t="str">
        <f t="shared" si="494"/>
        <v/>
      </c>
      <c r="CE142" s="2" t="str">
        <f t="shared" si="495"/>
        <v/>
      </c>
      <c r="CF142" s="2" t="str">
        <f t="shared" si="496"/>
        <v/>
      </c>
      <c r="CG142" s="2" t="str">
        <f t="shared" si="497"/>
        <v/>
      </c>
      <c r="CH142" s="2" t="str">
        <f t="shared" si="498"/>
        <v/>
      </c>
      <c r="CK142" s="2" t="str">
        <f t="shared" si="499"/>
        <v/>
      </c>
      <c r="CL142" s="2" t="str">
        <f t="shared" si="500"/>
        <v/>
      </c>
      <c r="CO142" s="2" t="str">
        <f t="shared" si="501"/>
        <v/>
      </c>
      <c r="CP142" s="2" t="str">
        <f t="shared" si="502"/>
        <v/>
      </c>
      <c r="CQ142" s="2" t="str">
        <f t="shared" si="503"/>
        <v/>
      </c>
      <c r="CR142" s="2" t="str">
        <f t="shared" si="504"/>
        <v/>
      </c>
      <c r="CS142" s="2" t="str">
        <f t="shared" si="505"/>
        <v/>
      </c>
      <c r="CT142" s="2" t="str">
        <f t="shared" si="506"/>
        <v/>
      </c>
      <c r="CW142" s="2" t="str">
        <f t="shared" si="507"/>
        <v/>
      </c>
      <c r="CX142" s="2" t="str">
        <f t="shared" si="508"/>
        <v/>
      </c>
      <c r="DA142" s="2" t="str">
        <f t="shared" si="509"/>
        <v/>
      </c>
      <c r="DB142" s="2" t="str">
        <f t="shared" si="510"/>
        <v/>
      </c>
      <c r="DC142" s="2" t="str">
        <f t="shared" si="511"/>
        <v/>
      </c>
      <c r="DD142" s="2" t="str">
        <f t="shared" si="512"/>
        <v/>
      </c>
      <c r="DE142" s="2" t="str">
        <f t="shared" si="513"/>
        <v/>
      </c>
      <c r="DF142" s="2" t="str">
        <f t="shared" si="514"/>
        <v/>
      </c>
      <c r="DI142" s="2" t="str">
        <f t="shared" si="515"/>
        <v/>
      </c>
      <c r="DJ142" s="2" t="str">
        <f t="shared" si="516"/>
        <v/>
      </c>
      <c r="DM142" s="2" t="str">
        <f t="shared" si="517"/>
        <v/>
      </c>
      <c r="DN142" s="2" t="str">
        <f t="shared" si="518"/>
        <v/>
      </c>
      <c r="DO142" s="2" t="str">
        <f t="shared" si="519"/>
        <v/>
      </c>
      <c r="DP142" s="2" t="str">
        <f t="shared" si="520"/>
        <v/>
      </c>
      <c r="DQ142" s="2" t="str">
        <f t="shared" si="521"/>
        <v/>
      </c>
      <c r="DR142" s="2" t="str">
        <f t="shared" si="522"/>
        <v/>
      </c>
      <c r="DU142" s="2" t="str">
        <f t="shared" si="523"/>
        <v/>
      </c>
      <c r="DV142" s="2" t="str">
        <f t="shared" si="524"/>
        <v/>
      </c>
      <c r="DY142" s="2" t="str">
        <f t="shared" si="525"/>
        <v/>
      </c>
      <c r="DZ142" s="2" t="str">
        <f t="shared" si="526"/>
        <v/>
      </c>
      <c r="EA142" s="2" t="str">
        <f t="shared" si="527"/>
        <v/>
      </c>
      <c r="EB142" s="2" t="str">
        <f t="shared" si="528"/>
        <v/>
      </c>
      <c r="EC142" s="2" t="str">
        <f t="shared" si="529"/>
        <v/>
      </c>
      <c r="ED142" s="2" t="str">
        <f t="shared" si="530"/>
        <v/>
      </c>
      <c r="EG142" s="2" t="str">
        <f t="shared" si="531"/>
        <v/>
      </c>
      <c r="EH142" s="2" t="str">
        <f t="shared" si="532"/>
        <v/>
      </c>
      <c r="EK142" s="2" t="str">
        <f t="shared" si="533"/>
        <v/>
      </c>
      <c r="EL142" s="2" t="str">
        <f t="shared" si="534"/>
        <v/>
      </c>
      <c r="EM142" s="2" t="str">
        <f t="shared" si="535"/>
        <v/>
      </c>
      <c r="EN142" s="2" t="str">
        <f t="shared" si="536"/>
        <v/>
      </c>
      <c r="EO142" s="2" t="str">
        <f t="shared" si="537"/>
        <v/>
      </c>
      <c r="EP142" s="2" t="str">
        <f t="shared" si="538"/>
        <v/>
      </c>
      <c r="ES142" s="2" t="str">
        <f t="shared" si="539"/>
        <v/>
      </c>
      <c r="ET142" s="2" t="str">
        <f t="shared" si="540"/>
        <v/>
      </c>
      <c r="EW142" s="2" t="str">
        <f t="shared" si="541"/>
        <v/>
      </c>
      <c r="EX142" s="2" t="str">
        <f t="shared" si="542"/>
        <v/>
      </c>
      <c r="EY142" s="2" t="str">
        <f t="shared" si="543"/>
        <v/>
      </c>
      <c r="EZ142" s="2" t="str">
        <f t="shared" si="544"/>
        <v/>
      </c>
      <c r="FA142" s="2" t="str">
        <f t="shared" si="545"/>
        <v/>
      </c>
      <c r="FB142" s="2" t="str">
        <f t="shared" si="546"/>
        <v/>
      </c>
      <c r="FE142" s="2" t="str">
        <f t="shared" si="547"/>
        <v/>
      </c>
      <c r="FF142" s="2" t="str">
        <f t="shared" si="548"/>
        <v/>
      </c>
      <c r="FI142" s="2" t="str">
        <f t="shared" si="549"/>
        <v/>
      </c>
      <c r="FJ142" s="2" t="str">
        <f t="shared" si="550"/>
        <v/>
      </c>
      <c r="FK142" s="2" t="str">
        <f t="shared" si="551"/>
        <v/>
      </c>
      <c r="FL142" s="2" t="str">
        <f t="shared" si="552"/>
        <v/>
      </c>
      <c r="FM142" s="2" t="str">
        <f t="shared" si="553"/>
        <v/>
      </c>
      <c r="FN142" s="2" t="str">
        <f t="shared" si="554"/>
        <v/>
      </c>
      <c r="FQ142" s="2" t="str">
        <f>IF(FU142="","",#REF!)</f>
        <v/>
      </c>
      <c r="FR142" s="2" t="str">
        <f t="shared" si="555"/>
        <v/>
      </c>
      <c r="FU142" s="2" t="str">
        <f t="shared" si="556"/>
        <v/>
      </c>
      <c r="FV142" s="2" t="str">
        <f t="shared" si="557"/>
        <v/>
      </c>
      <c r="FW142" s="2" t="str">
        <f t="shared" si="558"/>
        <v/>
      </c>
      <c r="FX142" s="2" t="str">
        <f t="shared" si="559"/>
        <v/>
      </c>
      <c r="FY142" s="2" t="str">
        <f t="shared" si="560"/>
        <v/>
      </c>
      <c r="FZ142" s="2" t="str">
        <f t="shared" si="561"/>
        <v/>
      </c>
      <c r="GC142" s="2" t="str">
        <f t="shared" si="562"/>
        <v/>
      </c>
      <c r="GD142" s="2" t="str">
        <f t="shared" si="563"/>
        <v/>
      </c>
      <c r="GG142" s="2" t="str">
        <f t="shared" si="564"/>
        <v/>
      </c>
      <c r="GH142" s="2" t="str">
        <f t="shared" si="565"/>
        <v/>
      </c>
      <c r="GI142" s="2" t="str">
        <f t="shared" si="566"/>
        <v/>
      </c>
      <c r="GJ142" s="2" t="str">
        <f t="shared" si="567"/>
        <v/>
      </c>
      <c r="GK142" s="2" t="str">
        <f t="shared" si="568"/>
        <v/>
      </c>
      <c r="GL142" s="2" t="str">
        <f t="shared" si="569"/>
        <v/>
      </c>
      <c r="GO142" s="2" t="str">
        <f t="shared" si="570"/>
        <v/>
      </c>
      <c r="GP142" s="2" t="str">
        <f t="shared" si="571"/>
        <v/>
      </c>
      <c r="GS142" s="2" t="str">
        <f t="shared" si="572"/>
        <v/>
      </c>
      <c r="GT142" s="2" t="str">
        <f t="shared" si="573"/>
        <v/>
      </c>
      <c r="GU142" s="2" t="str">
        <f t="shared" si="574"/>
        <v/>
      </c>
      <c r="GV142" s="2" t="str">
        <f t="shared" si="575"/>
        <v/>
      </c>
      <c r="GW142" s="2" t="str">
        <f t="shared" si="576"/>
        <v/>
      </c>
      <c r="GX142" s="2" t="str">
        <f t="shared" si="577"/>
        <v/>
      </c>
      <c r="HA142" s="2" t="str">
        <f t="shared" si="578"/>
        <v/>
      </c>
      <c r="HB142" s="2" t="str">
        <f t="shared" si="579"/>
        <v/>
      </c>
      <c r="HE142" s="2" t="str">
        <f t="shared" si="580"/>
        <v/>
      </c>
      <c r="HF142" s="2" t="str">
        <f t="shared" si="581"/>
        <v/>
      </c>
      <c r="HG142" s="2" t="str">
        <f t="shared" si="582"/>
        <v/>
      </c>
      <c r="HH142" s="2" t="str">
        <f t="shared" si="583"/>
        <v/>
      </c>
      <c r="HI142" s="2" t="str">
        <f t="shared" si="584"/>
        <v/>
      </c>
      <c r="HJ142" s="2" t="str">
        <f t="shared" si="585"/>
        <v/>
      </c>
      <c r="HM142" s="2" t="str">
        <f t="shared" si="586"/>
        <v/>
      </c>
      <c r="HN142" s="2" t="str">
        <f t="shared" si="587"/>
        <v/>
      </c>
      <c r="HQ142" s="2" t="str">
        <f t="shared" si="588"/>
        <v/>
      </c>
      <c r="HR142" s="2" t="str">
        <f t="shared" si="589"/>
        <v/>
      </c>
      <c r="HS142" s="2" t="str">
        <f t="shared" si="590"/>
        <v/>
      </c>
      <c r="HT142" s="2" t="str">
        <f t="shared" si="591"/>
        <v/>
      </c>
      <c r="HU142" s="2" t="str">
        <f t="shared" si="592"/>
        <v/>
      </c>
      <c r="HV142" s="2" t="str">
        <f t="shared" si="593"/>
        <v/>
      </c>
      <c r="HY142" s="2" t="str">
        <f t="shared" si="594"/>
        <v/>
      </c>
      <c r="HZ142" s="2" t="str">
        <f t="shared" si="595"/>
        <v/>
      </c>
      <c r="IC142" s="2" t="str">
        <f t="shared" si="596"/>
        <v/>
      </c>
      <c r="ID142" s="2" t="str">
        <f t="shared" si="597"/>
        <v/>
      </c>
      <c r="IE142" s="2" t="str">
        <f t="shared" si="598"/>
        <v/>
      </c>
      <c r="IF142" s="2" t="str">
        <f t="shared" si="599"/>
        <v/>
      </c>
      <c r="IG142" s="2" t="str">
        <f t="shared" si="600"/>
        <v/>
      </c>
      <c r="IH142" s="2" t="str">
        <f t="shared" si="601"/>
        <v/>
      </c>
      <c r="IK142" s="2" t="str">
        <f t="shared" si="602"/>
        <v/>
      </c>
      <c r="IL142" s="2" t="str">
        <f t="shared" si="603"/>
        <v/>
      </c>
      <c r="IO142" s="2" t="str">
        <f t="shared" si="604"/>
        <v/>
      </c>
      <c r="IP142" s="2" t="str">
        <f t="shared" si="605"/>
        <v/>
      </c>
      <c r="IQ142" s="2" t="str">
        <f t="shared" si="606"/>
        <v/>
      </c>
      <c r="IR142" s="2" t="str">
        <f t="shared" si="607"/>
        <v/>
      </c>
      <c r="IS142" s="2" t="str">
        <f t="shared" si="608"/>
        <v/>
      </c>
      <c r="IT142" s="2" t="str">
        <f t="shared" si="609"/>
        <v/>
      </c>
      <c r="IW142" s="2" t="str">
        <f t="shared" si="610"/>
        <v/>
      </c>
      <c r="IX142" s="2" t="str">
        <f t="shared" si="611"/>
        <v/>
      </c>
      <c r="JA142" s="2" t="str">
        <f t="shared" si="612"/>
        <v/>
      </c>
      <c r="JB142" s="2" t="str">
        <f t="shared" si="613"/>
        <v/>
      </c>
      <c r="JC142" s="2" t="str">
        <f t="shared" si="614"/>
        <v/>
      </c>
      <c r="JD142" s="2" t="str">
        <f t="shared" si="615"/>
        <v/>
      </c>
      <c r="JE142" s="2" t="str">
        <f t="shared" si="616"/>
        <v/>
      </c>
      <c r="JF142" s="2" t="str">
        <f t="shared" si="617"/>
        <v/>
      </c>
      <c r="JI142" s="2" t="str">
        <f t="shared" si="618"/>
        <v/>
      </c>
      <c r="JJ142" s="2" t="str">
        <f t="shared" si="619"/>
        <v/>
      </c>
      <c r="JM142" s="2" t="str">
        <f t="shared" si="620"/>
        <v/>
      </c>
      <c r="JN142" s="2" t="str">
        <f t="shared" si="621"/>
        <v/>
      </c>
      <c r="JO142" s="2" t="str">
        <f t="shared" si="622"/>
        <v/>
      </c>
      <c r="JP142" s="2" t="str">
        <f t="shared" si="623"/>
        <v/>
      </c>
      <c r="JQ142" s="2" t="str">
        <f t="shared" si="624"/>
        <v/>
      </c>
      <c r="JR142" s="2" t="str">
        <f t="shared" si="625"/>
        <v/>
      </c>
      <c r="JU142" s="2" t="str">
        <f t="shared" si="626"/>
        <v/>
      </c>
      <c r="JV142" s="2" t="str">
        <f t="shared" si="627"/>
        <v/>
      </c>
      <c r="JY142" s="2" t="str">
        <f t="shared" si="628"/>
        <v/>
      </c>
      <c r="JZ142" s="2" t="str">
        <f t="shared" si="629"/>
        <v/>
      </c>
      <c r="KA142" s="2" t="str">
        <f t="shared" si="630"/>
        <v/>
      </c>
      <c r="KB142" s="2" t="str">
        <f t="shared" si="631"/>
        <v/>
      </c>
      <c r="KC142" s="2" t="str">
        <f t="shared" si="632"/>
        <v/>
      </c>
      <c r="KD142" s="2" t="str">
        <f t="shared" si="633"/>
        <v/>
      </c>
    </row>
    <row r="143" spans="5:290" ht="13.5" customHeight="1">
      <c r="E143" s="2" t="str">
        <f t="shared" si="443"/>
        <v/>
      </c>
      <c r="F143" s="2" t="str">
        <f t="shared" si="444"/>
        <v/>
      </c>
      <c r="I143" s="2" t="str">
        <f t="shared" si="445"/>
        <v/>
      </c>
      <c r="J143" s="2" t="str">
        <f t="shared" si="446"/>
        <v/>
      </c>
      <c r="K143" s="2" t="str">
        <f t="shared" si="447"/>
        <v/>
      </c>
      <c r="L143" s="2" t="str">
        <f t="shared" si="448"/>
        <v/>
      </c>
      <c r="M143" s="2" t="str">
        <f t="shared" si="449"/>
        <v/>
      </c>
      <c r="N143" s="2" t="str">
        <f t="shared" si="450"/>
        <v/>
      </c>
      <c r="Q143" s="75" t="str">
        <f t="shared" si="451"/>
        <v/>
      </c>
      <c r="R143" s="2" t="str">
        <f t="shared" si="452"/>
        <v/>
      </c>
      <c r="U143" s="2" t="str">
        <f t="shared" si="453"/>
        <v/>
      </c>
      <c r="V143" s="2" t="str">
        <f t="shared" si="454"/>
        <v/>
      </c>
      <c r="W143" s="2" t="str">
        <f t="shared" si="455"/>
        <v/>
      </c>
      <c r="X143" s="2" t="str">
        <f t="shared" si="456"/>
        <v/>
      </c>
      <c r="Y143" s="2" t="str">
        <f t="shared" si="457"/>
        <v/>
      </c>
      <c r="Z143" s="2" t="str">
        <f t="shared" si="458"/>
        <v/>
      </c>
      <c r="AC143" s="2" t="str">
        <f t="shared" si="459"/>
        <v/>
      </c>
      <c r="AD143" s="2" t="str">
        <f t="shared" si="460"/>
        <v/>
      </c>
      <c r="AG143" s="2" t="str">
        <f t="shared" si="461"/>
        <v/>
      </c>
      <c r="AH143" s="2" t="str">
        <f t="shared" si="462"/>
        <v/>
      </c>
      <c r="AI143" s="2" t="str">
        <f t="shared" si="463"/>
        <v/>
      </c>
      <c r="AJ143" s="2" t="str">
        <f t="shared" si="464"/>
        <v/>
      </c>
      <c r="AK143" s="2" t="str">
        <f t="shared" si="465"/>
        <v/>
      </c>
      <c r="AL143" s="2" t="str">
        <f t="shared" si="466"/>
        <v/>
      </c>
      <c r="AO143" s="2" t="str">
        <f t="shared" si="467"/>
        <v/>
      </c>
      <c r="AP143" s="2" t="str">
        <f t="shared" si="468"/>
        <v/>
      </c>
      <c r="AS143" s="2" t="str">
        <f t="shared" si="469"/>
        <v/>
      </c>
      <c r="AT143" s="2" t="str">
        <f t="shared" si="470"/>
        <v/>
      </c>
      <c r="AU143" s="2" t="str">
        <f t="shared" si="471"/>
        <v/>
      </c>
      <c r="AV143" s="2" t="str">
        <f t="shared" si="472"/>
        <v/>
      </c>
      <c r="AW143" s="2" t="str">
        <f t="shared" si="473"/>
        <v/>
      </c>
      <c r="AX143" s="2" t="str">
        <f t="shared" si="474"/>
        <v/>
      </c>
      <c r="BA143" s="2" t="str">
        <f t="shared" si="475"/>
        <v/>
      </c>
      <c r="BB143" s="2" t="str">
        <f t="shared" si="476"/>
        <v/>
      </c>
      <c r="BE143" s="2" t="str">
        <f t="shared" si="477"/>
        <v/>
      </c>
      <c r="BF143" s="2" t="str">
        <f t="shared" si="478"/>
        <v/>
      </c>
      <c r="BG143" s="2" t="str">
        <f t="shared" si="479"/>
        <v/>
      </c>
      <c r="BH143" s="2" t="str">
        <f t="shared" si="480"/>
        <v/>
      </c>
      <c r="BI143" s="2" t="str">
        <f t="shared" si="481"/>
        <v/>
      </c>
      <c r="BJ143" s="2" t="str">
        <f t="shared" si="482"/>
        <v/>
      </c>
      <c r="BM143" s="2" t="str">
        <f t="shared" si="483"/>
        <v/>
      </c>
      <c r="BN143" s="2" t="str">
        <f t="shared" si="484"/>
        <v/>
      </c>
      <c r="BQ143" s="2" t="str">
        <f t="shared" si="485"/>
        <v/>
      </c>
      <c r="BR143" s="2" t="str">
        <f t="shared" si="486"/>
        <v/>
      </c>
      <c r="BS143" s="2" t="str">
        <f t="shared" si="487"/>
        <v/>
      </c>
      <c r="BT143" s="2" t="str">
        <f t="shared" si="488"/>
        <v/>
      </c>
      <c r="BU143" s="2" t="str">
        <f t="shared" si="489"/>
        <v/>
      </c>
      <c r="BV143" s="2" t="str">
        <f t="shared" si="490"/>
        <v/>
      </c>
      <c r="BY143" s="2" t="str">
        <f t="shared" si="491"/>
        <v/>
      </c>
      <c r="BZ143" s="2" t="str">
        <f t="shared" si="492"/>
        <v/>
      </c>
      <c r="CC143" s="2" t="str">
        <f t="shared" si="493"/>
        <v/>
      </c>
      <c r="CD143" s="2" t="str">
        <f t="shared" si="494"/>
        <v/>
      </c>
      <c r="CE143" s="2" t="str">
        <f t="shared" si="495"/>
        <v/>
      </c>
      <c r="CF143" s="2" t="str">
        <f t="shared" si="496"/>
        <v/>
      </c>
      <c r="CG143" s="2" t="str">
        <f t="shared" si="497"/>
        <v/>
      </c>
      <c r="CH143" s="2" t="str">
        <f t="shared" si="498"/>
        <v/>
      </c>
      <c r="CK143" s="2" t="str">
        <f t="shared" si="499"/>
        <v/>
      </c>
      <c r="CL143" s="2" t="str">
        <f t="shared" si="500"/>
        <v/>
      </c>
      <c r="CO143" s="2" t="str">
        <f t="shared" si="501"/>
        <v/>
      </c>
      <c r="CP143" s="2" t="str">
        <f t="shared" si="502"/>
        <v/>
      </c>
      <c r="CQ143" s="2" t="str">
        <f t="shared" si="503"/>
        <v/>
      </c>
      <c r="CR143" s="2" t="str">
        <f t="shared" si="504"/>
        <v/>
      </c>
      <c r="CS143" s="2" t="str">
        <f t="shared" si="505"/>
        <v/>
      </c>
      <c r="CT143" s="2" t="str">
        <f t="shared" si="506"/>
        <v/>
      </c>
      <c r="CW143" s="2" t="str">
        <f t="shared" si="507"/>
        <v/>
      </c>
      <c r="CX143" s="2" t="str">
        <f t="shared" si="508"/>
        <v/>
      </c>
      <c r="DA143" s="2" t="str">
        <f t="shared" si="509"/>
        <v/>
      </c>
      <c r="DB143" s="2" t="str">
        <f t="shared" si="510"/>
        <v/>
      </c>
      <c r="DC143" s="2" t="str">
        <f t="shared" si="511"/>
        <v/>
      </c>
      <c r="DD143" s="2" t="str">
        <f t="shared" si="512"/>
        <v/>
      </c>
      <c r="DE143" s="2" t="str">
        <f t="shared" si="513"/>
        <v/>
      </c>
      <c r="DF143" s="2" t="str">
        <f t="shared" si="514"/>
        <v/>
      </c>
      <c r="DI143" s="2" t="str">
        <f t="shared" si="515"/>
        <v/>
      </c>
      <c r="DJ143" s="2" t="str">
        <f t="shared" si="516"/>
        <v/>
      </c>
      <c r="DM143" s="2" t="str">
        <f t="shared" si="517"/>
        <v/>
      </c>
      <c r="DN143" s="2" t="str">
        <f t="shared" si="518"/>
        <v/>
      </c>
      <c r="DO143" s="2" t="str">
        <f t="shared" si="519"/>
        <v/>
      </c>
      <c r="DP143" s="2" t="str">
        <f t="shared" si="520"/>
        <v/>
      </c>
      <c r="DQ143" s="2" t="str">
        <f t="shared" si="521"/>
        <v/>
      </c>
      <c r="DR143" s="2" t="str">
        <f t="shared" si="522"/>
        <v/>
      </c>
      <c r="DU143" s="2" t="str">
        <f t="shared" si="523"/>
        <v/>
      </c>
      <c r="DV143" s="2" t="str">
        <f t="shared" si="524"/>
        <v/>
      </c>
      <c r="DY143" s="2" t="str">
        <f t="shared" si="525"/>
        <v/>
      </c>
      <c r="DZ143" s="2" t="str">
        <f t="shared" si="526"/>
        <v/>
      </c>
      <c r="EA143" s="2" t="str">
        <f t="shared" si="527"/>
        <v/>
      </c>
      <c r="EB143" s="2" t="str">
        <f t="shared" si="528"/>
        <v/>
      </c>
      <c r="EC143" s="2" t="str">
        <f t="shared" si="529"/>
        <v/>
      </c>
      <c r="ED143" s="2" t="str">
        <f t="shared" si="530"/>
        <v/>
      </c>
      <c r="EG143" s="2" t="str">
        <f t="shared" si="531"/>
        <v/>
      </c>
      <c r="EH143" s="2" t="str">
        <f t="shared" si="532"/>
        <v/>
      </c>
      <c r="EK143" s="2" t="str">
        <f t="shared" si="533"/>
        <v/>
      </c>
      <c r="EL143" s="2" t="str">
        <f t="shared" si="534"/>
        <v/>
      </c>
      <c r="EM143" s="2" t="str">
        <f t="shared" si="535"/>
        <v/>
      </c>
      <c r="EN143" s="2" t="str">
        <f t="shared" si="536"/>
        <v/>
      </c>
      <c r="EO143" s="2" t="str">
        <f t="shared" si="537"/>
        <v/>
      </c>
      <c r="EP143" s="2" t="str">
        <f t="shared" si="538"/>
        <v/>
      </c>
      <c r="ES143" s="2" t="str">
        <f t="shared" si="539"/>
        <v/>
      </c>
      <c r="ET143" s="2" t="str">
        <f t="shared" si="540"/>
        <v/>
      </c>
      <c r="EW143" s="2" t="str">
        <f t="shared" si="541"/>
        <v/>
      </c>
      <c r="EX143" s="2" t="str">
        <f t="shared" si="542"/>
        <v/>
      </c>
      <c r="EY143" s="2" t="str">
        <f t="shared" si="543"/>
        <v/>
      </c>
      <c r="EZ143" s="2" t="str">
        <f t="shared" si="544"/>
        <v/>
      </c>
      <c r="FA143" s="2" t="str">
        <f t="shared" si="545"/>
        <v/>
      </c>
      <c r="FB143" s="2" t="str">
        <f t="shared" si="546"/>
        <v/>
      </c>
      <c r="FE143" s="2" t="str">
        <f t="shared" si="547"/>
        <v/>
      </c>
      <c r="FF143" s="2" t="str">
        <f t="shared" si="548"/>
        <v/>
      </c>
      <c r="FI143" s="2" t="str">
        <f t="shared" si="549"/>
        <v/>
      </c>
      <c r="FJ143" s="2" t="str">
        <f t="shared" si="550"/>
        <v/>
      </c>
      <c r="FK143" s="2" t="str">
        <f t="shared" si="551"/>
        <v/>
      </c>
      <c r="FL143" s="2" t="str">
        <f t="shared" si="552"/>
        <v/>
      </c>
      <c r="FM143" s="2" t="str">
        <f t="shared" si="553"/>
        <v/>
      </c>
      <c r="FN143" s="2" t="str">
        <f t="shared" si="554"/>
        <v/>
      </c>
      <c r="FQ143" s="2" t="str">
        <f>IF(FU143="","",#REF!)</f>
        <v/>
      </c>
      <c r="FR143" s="2" t="str">
        <f t="shared" si="555"/>
        <v/>
      </c>
      <c r="FU143" s="2" t="str">
        <f t="shared" si="556"/>
        <v/>
      </c>
      <c r="FV143" s="2" t="str">
        <f t="shared" si="557"/>
        <v/>
      </c>
      <c r="FW143" s="2" t="str">
        <f t="shared" si="558"/>
        <v/>
      </c>
      <c r="FX143" s="2" t="str">
        <f t="shared" si="559"/>
        <v/>
      </c>
      <c r="FY143" s="2" t="str">
        <f t="shared" si="560"/>
        <v/>
      </c>
      <c r="FZ143" s="2" t="str">
        <f t="shared" si="561"/>
        <v/>
      </c>
      <c r="GC143" s="2" t="str">
        <f t="shared" si="562"/>
        <v/>
      </c>
      <c r="GD143" s="2" t="str">
        <f t="shared" si="563"/>
        <v/>
      </c>
      <c r="GG143" s="2" t="str">
        <f t="shared" si="564"/>
        <v/>
      </c>
      <c r="GH143" s="2" t="str">
        <f t="shared" si="565"/>
        <v/>
      </c>
      <c r="GI143" s="2" t="str">
        <f t="shared" si="566"/>
        <v/>
      </c>
      <c r="GJ143" s="2" t="str">
        <f t="shared" si="567"/>
        <v/>
      </c>
      <c r="GK143" s="2" t="str">
        <f t="shared" si="568"/>
        <v/>
      </c>
      <c r="GL143" s="2" t="str">
        <f t="shared" si="569"/>
        <v/>
      </c>
      <c r="GO143" s="2" t="str">
        <f t="shared" si="570"/>
        <v/>
      </c>
      <c r="GP143" s="2" t="str">
        <f t="shared" si="571"/>
        <v/>
      </c>
      <c r="GS143" s="2" t="str">
        <f t="shared" si="572"/>
        <v/>
      </c>
      <c r="GT143" s="2" t="str">
        <f t="shared" si="573"/>
        <v/>
      </c>
      <c r="GU143" s="2" t="str">
        <f t="shared" si="574"/>
        <v/>
      </c>
      <c r="GV143" s="2" t="str">
        <f t="shared" si="575"/>
        <v/>
      </c>
      <c r="GW143" s="2" t="str">
        <f t="shared" si="576"/>
        <v/>
      </c>
      <c r="GX143" s="2" t="str">
        <f t="shared" si="577"/>
        <v/>
      </c>
      <c r="HA143" s="2" t="str">
        <f t="shared" si="578"/>
        <v/>
      </c>
      <c r="HB143" s="2" t="str">
        <f t="shared" si="579"/>
        <v/>
      </c>
      <c r="HE143" s="2" t="str">
        <f t="shared" si="580"/>
        <v/>
      </c>
      <c r="HF143" s="2" t="str">
        <f t="shared" si="581"/>
        <v/>
      </c>
      <c r="HG143" s="2" t="str">
        <f t="shared" si="582"/>
        <v/>
      </c>
      <c r="HH143" s="2" t="str">
        <f t="shared" si="583"/>
        <v/>
      </c>
      <c r="HI143" s="2" t="str">
        <f t="shared" si="584"/>
        <v/>
      </c>
      <c r="HJ143" s="2" t="str">
        <f t="shared" si="585"/>
        <v/>
      </c>
      <c r="HM143" s="2" t="str">
        <f t="shared" si="586"/>
        <v/>
      </c>
      <c r="HN143" s="2" t="str">
        <f t="shared" si="587"/>
        <v/>
      </c>
      <c r="HQ143" s="2" t="str">
        <f t="shared" si="588"/>
        <v/>
      </c>
      <c r="HR143" s="2" t="str">
        <f t="shared" si="589"/>
        <v/>
      </c>
      <c r="HS143" s="2" t="str">
        <f t="shared" si="590"/>
        <v/>
      </c>
      <c r="HT143" s="2" t="str">
        <f t="shared" si="591"/>
        <v/>
      </c>
      <c r="HU143" s="2" t="str">
        <f t="shared" si="592"/>
        <v/>
      </c>
      <c r="HV143" s="2" t="str">
        <f t="shared" si="593"/>
        <v/>
      </c>
      <c r="HY143" s="2" t="str">
        <f t="shared" si="594"/>
        <v/>
      </c>
      <c r="HZ143" s="2" t="str">
        <f t="shared" si="595"/>
        <v/>
      </c>
      <c r="IC143" s="2" t="str">
        <f t="shared" si="596"/>
        <v/>
      </c>
      <c r="ID143" s="2" t="str">
        <f t="shared" si="597"/>
        <v/>
      </c>
      <c r="IE143" s="2" t="str">
        <f t="shared" si="598"/>
        <v/>
      </c>
      <c r="IF143" s="2" t="str">
        <f t="shared" si="599"/>
        <v/>
      </c>
      <c r="IG143" s="2" t="str">
        <f t="shared" si="600"/>
        <v/>
      </c>
      <c r="IH143" s="2" t="str">
        <f t="shared" si="601"/>
        <v/>
      </c>
      <c r="IK143" s="2" t="str">
        <f t="shared" si="602"/>
        <v/>
      </c>
      <c r="IL143" s="2" t="str">
        <f t="shared" si="603"/>
        <v/>
      </c>
      <c r="IO143" s="2" t="str">
        <f t="shared" si="604"/>
        <v/>
      </c>
      <c r="IP143" s="2" t="str">
        <f t="shared" si="605"/>
        <v/>
      </c>
      <c r="IQ143" s="2" t="str">
        <f t="shared" si="606"/>
        <v/>
      </c>
      <c r="IR143" s="2" t="str">
        <f t="shared" si="607"/>
        <v/>
      </c>
      <c r="IS143" s="2" t="str">
        <f t="shared" si="608"/>
        <v/>
      </c>
      <c r="IT143" s="2" t="str">
        <f t="shared" si="609"/>
        <v/>
      </c>
      <c r="IW143" s="2" t="str">
        <f t="shared" si="610"/>
        <v/>
      </c>
      <c r="IX143" s="2" t="str">
        <f t="shared" si="611"/>
        <v/>
      </c>
      <c r="JA143" s="2" t="str">
        <f t="shared" si="612"/>
        <v/>
      </c>
      <c r="JB143" s="2" t="str">
        <f t="shared" si="613"/>
        <v/>
      </c>
      <c r="JC143" s="2" t="str">
        <f t="shared" si="614"/>
        <v/>
      </c>
      <c r="JD143" s="2" t="str">
        <f t="shared" si="615"/>
        <v/>
      </c>
      <c r="JE143" s="2" t="str">
        <f t="shared" si="616"/>
        <v/>
      </c>
      <c r="JF143" s="2" t="str">
        <f t="shared" si="617"/>
        <v/>
      </c>
      <c r="JI143" s="2" t="str">
        <f t="shared" si="618"/>
        <v/>
      </c>
      <c r="JJ143" s="2" t="str">
        <f t="shared" si="619"/>
        <v/>
      </c>
      <c r="JM143" s="2" t="str">
        <f t="shared" si="620"/>
        <v/>
      </c>
      <c r="JN143" s="2" t="str">
        <f t="shared" si="621"/>
        <v/>
      </c>
      <c r="JO143" s="2" t="str">
        <f t="shared" si="622"/>
        <v/>
      </c>
      <c r="JP143" s="2" t="str">
        <f t="shared" si="623"/>
        <v/>
      </c>
      <c r="JQ143" s="2" t="str">
        <f t="shared" si="624"/>
        <v/>
      </c>
      <c r="JR143" s="2" t="str">
        <f t="shared" si="625"/>
        <v/>
      </c>
      <c r="JU143" s="2" t="str">
        <f t="shared" si="626"/>
        <v/>
      </c>
      <c r="JV143" s="2" t="str">
        <f t="shared" si="627"/>
        <v/>
      </c>
      <c r="JY143" s="2" t="str">
        <f t="shared" si="628"/>
        <v/>
      </c>
      <c r="JZ143" s="2" t="str">
        <f t="shared" si="629"/>
        <v/>
      </c>
      <c r="KA143" s="2" t="str">
        <f t="shared" si="630"/>
        <v/>
      </c>
      <c r="KB143" s="2" t="str">
        <f t="shared" si="631"/>
        <v/>
      </c>
      <c r="KC143" s="2" t="str">
        <f t="shared" si="632"/>
        <v/>
      </c>
      <c r="KD143" s="2" t="str">
        <f t="shared" si="633"/>
        <v/>
      </c>
    </row>
    <row r="144" spans="5:290" ht="13.5" customHeight="1">
      <c r="E144" s="2" t="str">
        <f t="shared" si="443"/>
        <v/>
      </c>
      <c r="F144" s="2" t="str">
        <f t="shared" si="444"/>
        <v/>
      </c>
      <c r="I144" s="2" t="str">
        <f t="shared" si="445"/>
        <v/>
      </c>
      <c r="J144" s="2" t="str">
        <f t="shared" si="446"/>
        <v/>
      </c>
      <c r="K144" s="2" t="str">
        <f t="shared" si="447"/>
        <v/>
      </c>
      <c r="L144" s="2" t="str">
        <f t="shared" si="448"/>
        <v/>
      </c>
      <c r="M144" s="2" t="str">
        <f t="shared" si="449"/>
        <v/>
      </c>
      <c r="N144" s="2" t="str">
        <f t="shared" si="450"/>
        <v/>
      </c>
      <c r="Q144" s="75" t="str">
        <f t="shared" si="451"/>
        <v/>
      </c>
      <c r="R144" s="2" t="str">
        <f t="shared" si="452"/>
        <v/>
      </c>
      <c r="U144" s="2" t="str">
        <f t="shared" si="453"/>
        <v/>
      </c>
      <c r="V144" s="2" t="str">
        <f t="shared" si="454"/>
        <v/>
      </c>
      <c r="W144" s="2" t="str">
        <f t="shared" si="455"/>
        <v/>
      </c>
      <c r="X144" s="2" t="str">
        <f t="shared" si="456"/>
        <v/>
      </c>
      <c r="Y144" s="2" t="str">
        <f t="shared" si="457"/>
        <v/>
      </c>
      <c r="Z144" s="2" t="str">
        <f t="shared" si="458"/>
        <v/>
      </c>
      <c r="AC144" s="2" t="str">
        <f t="shared" si="459"/>
        <v/>
      </c>
      <c r="AD144" s="2" t="str">
        <f t="shared" si="460"/>
        <v/>
      </c>
      <c r="AG144" s="2" t="str">
        <f t="shared" si="461"/>
        <v/>
      </c>
      <c r="AH144" s="2" t="str">
        <f t="shared" si="462"/>
        <v/>
      </c>
      <c r="AI144" s="2" t="str">
        <f t="shared" si="463"/>
        <v/>
      </c>
      <c r="AJ144" s="2" t="str">
        <f t="shared" si="464"/>
        <v/>
      </c>
      <c r="AK144" s="2" t="str">
        <f t="shared" si="465"/>
        <v/>
      </c>
      <c r="AL144" s="2" t="str">
        <f t="shared" si="466"/>
        <v/>
      </c>
      <c r="AO144" s="2" t="str">
        <f t="shared" si="467"/>
        <v/>
      </c>
      <c r="AP144" s="2" t="str">
        <f t="shared" si="468"/>
        <v/>
      </c>
      <c r="AS144" s="2" t="str">
        <f t="shared" si="469"/>
        <v/>
      </c>
      <c r="AT144" s="2" t="str">
        <f t="shared" si="470"/>
        <v/>
      </c>
      <c r="AU144" s="2" t="str">
        <f t="shared" si="471"/>
        <v/>
      </c>
      <c r="AV144" s="2" t="str">
        <f t="shared" si="472"/>
        <v/>
      </c>
      <c r="AW144" s="2" t="str">
        <f t="shared" si="473"/>
        <v/>
      </c>
      <c r="AX144" s="2" t="str">
        <f t="shared" si="474"/>
        <v/>
      </c>
      <c r="BA144" s="2" t="str">
        <f t="shared" si="475"/>
        <v/>
      </c>
      <c r="BB144" s="2" t="str">
        <f t="shared" si="476"/>
        <v/>
      </c>
      <c r="BE144" s="2" t="str">
        <f t="shared" si="477"/>
        <v/>
      </c>
      <c r="BF144" s="2" t="str">
        <f t="shared" si="478"/>
        <v/>
      </c>
      <c r="BG144" s="2" t="str">
        <f t="shared" si="479"/>
        <v/>
      </c>
      <c r="BH144" s="2" t="str">
        <f t="shared" si="480"/>
        <v/>
      </c>
      <c r="BI144" s="2" t="str">
        <f t="shared" si="481"/>
        <v/>
      </c>
      <c r="BJ144" s="2" t="str">
        <f t="shared" si="482"/>
        <v/>
      </c>
      <c r="BM144" s="2" t="str">
        <f t="shared" si="483"/>
        <v/>
      </c>
      <c r="BN144" s="2" t="str">
        <f t="shared" si="484"/>
        <v/>
      </c>
      <c r="BQ144" s="2" t="str">
        <f t="shared" si="485"/>
        <v/>
      </c>
      <c r="BR144" s="2" t="str">
        <f t="shared" si="486"/>
        <v/>
      </c>
      <c r="BS144" s="2" t="str">
        <f t="shared" si="487"/>
        <v/>
      </c>
      <c r="BT144" s="2" t="str">
        <f t="shared" si="488"/>
        <v/>
      </c>
      <c r="BU144" s="2" t="str">
        <f t="shared" si="489"/>
        <v/>
      </c>
      <c r="BV144" s="2" t="str">
        <f t="shared" si="490"/>
        <v/>
      </c>
      <c r="BY144" s="2" t="str">
        <f t="shared" si="491"/>
        <v/>
      </c>
      <c r="BZ144" s="2" t="str">
        <f t="shared" si="492"/>
        <v/>
      </c>
      <c r="CC144" s="2" t="str">
        <f t="shared" si="493"/>
        <v/>
      </c>
      <c r="CD144" s="2" t="str">
        <f t="shared" si="494"/>
        <v/>
      </c>
      <c r="CE144" s="2" t="str">
        <f t="shared" si="495"/>
        <v/>
      </c>
      <c r="CF144" s="2" t="str">
        <f t="shared" si="496"/>
        <v/>
      </c>
      <c r="CG144" s="2" t="str">
        <f t="shared" si="497"/>
        <v/>
      </c>
      <c r="CH144" s="2" t="str">
        <f t="shared" si="498"/>
        <v/>
      </c>
      <c r="CK144" s="2" t="str">
        <f t="shared" si="499"/>
        <v/>
      </c>
      <c r="CL144" s="2" t="str">
        <f t="shared" si="500"/>
        <v/>
      </c>
      <c r="CO144" s="2" t="str">
        <f t="shared" si="501"/>
        <v/>
      </c>
      <c r="CP144" s="2" t="str">
        <f t="shared" si="502"/>
        <v/>
      </c>
      <c r="CQ144" s="2" t="str">
        <f t="shared" si="503"/>
        <v/>
      </c>
      <c r="CR144" s="2" t="str">
        <f t="shared" si="504"/>
        <v/>
      </c>
      <c r="CS144" s="2" t="str">
        <f t="shared" si="505"/>
        <v/>
      </c>
      <c r="CT144" s="2" t="str">
        <f t="shared" si="506"/>
        <v/>
      </c>
      <c r="CW144" s="2" t="str">
        <f t="shared" si="507"/>
        <v/>
      </c>
      <c r="CX144" s="2" t="str">
        <f t="shared" si="508"/>
        <v/>
      </c>
      <c r="DA144" s="2" t="str">
        <f t="shared" si="509"/>
        <v/>
      </c>
      <c r="DB144" s="2" t="str">
        <f t="shared" si="510"/>
        <v/>
      </c>
      <c r="DC144" s="2" t="str">
        <f t="shared" si="511"/>
        <v/>
      </c>
      <c r="DD144" s="2" t="str">
        <f t="shared" si="512"/>
        <v/>
      </c>
      <c r="DE144" s="2" t="str">
        <f t="shared" si="513"/>
        <v/>
      </c>
      <c r="DF144" s="2" t="str">
        <f t="shared" si="514"/>
        <v/>
      </c>
      <c r="DI144" s="2" t="str">
        <f t="shared" si="515"/>
        <v/>
      </c>
      <c r="DJ144" s="2" t="str">
        <f t="shared" si="516"/>
        <v/>
      </c>
      <c r="DM144" s="2" t="str">
        <f t="shared" si="517"/>
        <v/>
      </c>
      <c r="DN144" s="2" t="str">
        <f t="shared" si="518"/>
        <v/>
      </c>
      <c r="DO144" s="2" t="str">
        <f t="shared" si="519"/>
        <v/>
      </c>
      <c r="DP144" s="2" t="str">
        <f t="shared" si="520"/>
        <v/>
      </c>
      <c r="DQ144" s="2" t="str">
        <f t="shared" si="521"/>
        <v/>
      </c>
      <c r="DR144" s="2" t="str">
        <f t="shared" si="522"/>
        <v/>
      </c>
      <c r="DU144" s="2" t="str">
        <f t="shared" si="523"/>
        <v/>
      </c>
      <c r="DV144" s="2" t="str">
        <f t="shared" si="524"/>
        <v/>
      </c>
      <c r="DY144" s="2" t="str">
        <f t="shared" si="525"/>
        <v/>
      </c>
      <c r="DZ144" s="2" t="str">
        <f t="shared" si="526"/>
        <v/>
      </c>
      <c r="EA144" s="2" t="str">
        <f t="shared" si="527"/>
        <v/>
      </c>
      <c r="EB144" s="2" t="str">
        <f t="shared" si="528"/>
        <v/>
      </c>
      <c r="EC144" s="2" t="str">
        <f t="shared" si="529"/>
        <v/>
      </c>
      <c r="ED144" s="2" t="str">
        <f t="shared" si="530"/>
        <v/>
      </c>
      <c r="EG144" s="2" t="str">
        <f t="shared" si="531"/>
        <v/>
      </c>
      <c r="EH144" s="2" t="str">
        <f t="shared" si="532"/>
        <v/>
      </c>
      <c r="EK144" s="2" t="str">
        <f t="shared" si="533"/>
        <v/>
      </c>
      <c r="EL144" s="2" t="str">
        <f t="shared" si="534"/>
        <v/>
      </c>
      <c r="EM144" s="2" t="str">
        <f t="shared" si="535"/>
        <v/>
      </c>
      <c r="EN144" s="2" t="str">
        <f t="shared" si="536"/>
        <v/>
      </c>
      <c r="EO144" s="2" t="str">
        <f t="shared" si="537"/>
        <v/>
      </c>
      <c r="EP144" s="2" t="str">
        <f t="shared" si="538"/>
        <v/>
      </c>
      <c r="ES144" s="2" t="str">
        <f t="shared" si="539"/>
        <v/>
      </c>
      <c r="ET144" s="2" t="str">
        <f t="shared" si="540"/>
        <v/>
      </c>
      <c r="EW144" s="2" t="str">
        <f t="shared" si="541"/>
        <v/>
      </c>
      <c r="EX144" s="2" t="str">
        <f t="shared" si="542"/>
        <v/>
      </c>
      <c r="EY144" s="2" t="str">
        <f t="shared" si="543"/>
        <v/>
      </c>
      <c r="EZ144" s="2" t="str">
        <f t="shared" si="544"/>
        <v/>
      </c>
      <c r="FA144" s="2" t="str">
        <f t="shared" si="545"/>
        <v/>
      </c>
      <c r="FB144" s="2" t="str">
        <f t="shared" si="546"/>
        <v/>
      </c>
      <c r="FE144" s="2" t="str">
        <f t="shared" si="547"/>
        <v/>
      </c>
      <c r="FF144" s="2" t="str">
        <f t="shared" si="548"/>
        <v/>
      </c>
      <c r="FI144" s="2" t="str">
        <f t="shared" si="549"/>
        <v/>
      </c>
      <c r="FJ144" s="2" t="str">
        <f t="shared" si="550"/>
        <v/>
      </c>
      <c r="FK144" s="2" t="str">
        <f t="shared" si="551"/>
        <v/>
      </c>
      <c r="FL144" s="2" t="str">
        <f t="shared" si="552"/>
        <v/>
      </c>
      <c r="FM144" s="2" t="str">
        <f t="shared" si="553"/>
        <v/>
      </c>
      <c r="FN144" s="2" t="str">
        <f t="shared" si="554"/>
        <v/>
      </c>
      <c r="FQ144" s="2" t="str">
        <f>IF(FU144="","",#REF!)</f>
        <v/>
      </c>
      <c r="FR144" s="2" t="str">
        <f t="shared" si="555"/>
        <v/>
      </c>
      <c r="FU144" s="2" t="str">
        <f t="shared" si="556"/>
        <v/>
      </c>
      <c r="FV144" s="2" t="str">
        <f t="shared" si="557"/>
        <v/>
      </c>
      <c r="FW144" s="2" t="str">
        <f t="shared" si="558"/>
        <v/>
      </c>
      <c r="FX144" s="2" t="str">
        <f t="shared" si="559"/>
        <v/>
      </c>
      <c r="FY144" s="2" t="str">
        <f t="shared" si="560"/>
        <v/>
      </c>
      <c r="FZ144" s="2" t="str">
        <f t="shared" si="561"/>
        <v/>
      </c>
      <c r="GC144" s="2" t="str">
        <f t="shared" si="562"/>
        <v/>
      </c>
      <c r="GD144" s="2" t="str">
        <f t="shared" si="563"/>
        <v/>
      </c>
      <c r="GG144" s="2" t="str">
        <f t="shared" si="564"/>
        <v/>
      </c>
      <c r="GH144" s="2" t="str">
        <f t="shared" si="565"/>
        <v/>
      </c>
      <c r="GI144" s="2" t="str">
        <f t="shared" si="566"/>
        <v/>
      </c>
      <c r="GJ144" s="2" t="str">
        <f t="shared" si="567"/>
        <v/>
      </c>
      <c r="GK144" s="2" t="str">
        <f t="shared" si="568"/>
        <v/>
      </c>
      <c r="GL144" s="2" t="str">
        <f t="shared" si="569"/>
        <v/>
      </c>
      <c r="GO144" s="2" t="str">
        <f t="shared" si="570"/>
        <v/>
      </c>
      <c r="GP144" s="2" t="str">
        <f t="shared" si="571"/>
        <v/>
      </c>
      <c r="GS144" s="2" t="str">
        <f t="shared" si="572"/>
        <v/>
      </c>
      <c r="GT144" s="2" t="str">
        <f t="shared" si="573"/>
        <v/>
      </c>
      <c r="GU144" s="2" t="str">
        <f t="shared" si="574"/>
        <v/>
      </c>
      <c r="GV144" s="2" t="str">
        <f t="shared" si="575"/>
        <v/>
      </c>
      <c r="GW144" s="2" t="str">
        <f t="shared" si="576"/>
        <v/>
      </c>
      <c r="GX144" s="2" t="str">
        <f t="shared" si="577"/>
        <v/>
      </c>
      <c r="HA144" s="2" t="str">
        <f t="shared" si="578"/>
        <v/>
      </c>
      <c r="HB144" s="2" t="str">
        <f t="shared" si="579"/>
        <v/>
      </c>
      <c r="HE144" s="2" t="str">
        <f t="shared" si="580"/>
        <v/>
      </c>
      <c r="HF144" s="2" t="str">
        <f t="shared" si="581"/>
        <v/>
      </c>
      <c r="HG144" s="2" t="str">
        <f t="shared" si="582"/>
        <v/>
      </c>
      <c r="HH144" s="2" t="str">
        <f t="shared" si="583"/>
        <v/>
      </c>
      <c r="HI144" s="2" t="str">
        <f t="shared" si="584"/>
        <v/>
      </c>
      <c r="HJ144" s="2" t="str">
        <f t="shared" si="585"/>
        <v/>
      </c>
      <c r="HM144" s="2" t="str">
        <f t="shared" si="586"/>
        <v/>
      </c>
      <c r="HN144" s="2" t="str">
        <f t="shared" si="587"/>
        <v/>
      </c>
      <c r="HQ144" s="2" t="str">
        <f t="shared" si="588"/>
        <v/>
      </c>
      <c r="HR144" s="2" t="str">
        <f t="shared" si="589"/>
        <v/>
      </c>
      <c r="HS144" s="2" t="str">
        <f t="shared" si="590"/>
        <v/>
      </c>
      <c r="HT144" s="2" t="str">
        <f t="shared" si="591"/>
        <v/>
      </c>
      <c r="HU144" s="2" t="str">
        <f t="shared" si="592"/>
        <v/>
      </c>
      <c r="HV144" s="2" t="str">
        <f t="shared" si="593"/>
        <v/>
      </c>
      <c r="HY144" s="2" t="str">
        <f t="shared" si="594"/>
        <v/>
      </c>
      <c r="HZ144" s="2" t="str">
        <f t="shared" si="595"/>
        <v/>
      </c>
      <c r="IC144" s="2" t="str">
        <f t="shared" si="596"/>
        <v/>
      </c>
      <c r="ID144" s="2" t="str">
        <f t="shared" si="597"/>
        <v/>
      </c>
      <c r="IE144" s="2" t="str">
        <f t="shared" si="598"/>
        <v/>
      </c>
      <c r="IF144" s="2" t="str">
        <f t="shared" si="599"/>
        <v/>
      </c>
      <c r="IG144" s="2" t="str">
        <f t="shared" si="600"/>
        <v/>
      </c>
      <c r="IH144" s="2" t="str">
        <f t="shared" si="601"/>
        <v/>
      </c>
      <c r="IK144" s="2" t="str">
        <f t="shared" si="602"/>
        <v/>
      </c>
      <c r="IL144" s="2" t="str">
        <f t="shared" si="603"/>
        <v/>
      </c>
      <c r="IO144" s="2" t="str">
        <f t="shared" si="604"/>
        <v/>
      </c>
      <c r="IP144" s="2" t="str">
        <f t="shared" si="605"/>
        <v/>
      </c>
      <c r="IQ144" s="2" t="str">
        <f t="shared" si="606"/>
        <v/>
      </c>
      <c r="IR144" s="2" t="str">
        <f t="shared" si="607"/>
        <v/>
      </c>
      <c r="IS144" s="2" t="str">
        <f t="shared" si="608"/>
        <v/>
      </c>
      <c r="IT144" s="2" t="str">
        <f t="shared" si="609"/>
        <v/>
      </c>
      <c r="IW144" s="2" t="str">
        <f t="shared" si="610"/>
        <v/>
      </c>
      <c r="IX144" s="2" t="str">
        <f t="shared" si="611"/>
        <v/>
      </c>
      <c r="JA144" s="2" t="str">
        <f t="shared" si="612"/>
        <v/>
      </c>
      <c r="JB144" s="2" t="str">
        <f t="shared" si="613"/>
        <v/>
      </c>
      <c r="JC144" s="2" t="str">
        <f t="shared" si="614"/>
        <v/>
      </c>
      <c r="JD144" s="2" t="str">
        <f t="shared" si="615"/>
        <v/>
      </c>
      <c r="JE144" s="2" t="str">
        <f t="shared" si="616"/>
        <v/>
      </c>
      <c r="JF144" s="2" t="str">
        <f t="shared" si="617"/>
        <v/>
      </c>
      <c r="JI144" s="2" t="str">
        <f t="shared" si="618"/>
        <v/>
      </c>
      <c r="JJ144" s="2" t="str">
        <f t="shared" si="619"/>
        <v/>
      </c>
      <c r="JM144" s="2" t="str">
        <f t="shared" si="620"/>
        <v/>
      </c>
      <c r="JN144" s="2" t="str">
        <f t="shared" si="621"/>
        <v/>
      </c>
      <c r="JO144" s="2" t="str">
        <f t="shared" si="622"/>
        <v/>
      </c>
      <c r="JP144" s="2" t="str">
        <f t="shared" si="623"/>
        <v/>
      </c>
      <c r="JQ144" s="2" t="str">
        <f t="shared" si="624"/>
        <v/>
      </c>
      <c r="JR144" s="2" t="str">
        <f t="shared" si="625"/>
        <v/>
      </c>
      <c r="JU144" s="2" t="str">
        <f t="shared" si="626"/>
        <v/>
      </c>
      <c r="JV144" s="2" t="str">
        <f t="shared" si="627"/>
        <v/>
      </c>
      <c r="JY144" s="2" t="str">
        <f t="shared" si="628"/>
        <v/>
      </c>
      <c r="JZ144" s="2" t="str">
        <f t="shared" si="629"/>
        <v/>
      </c>
      <c r="KA144" s="2" t="str">
        <f t="shared" si="630"/>
        <v/>
      </c>
      <c r="KB144" s="2" t="str">
        <f t="shared" si="631"/>
        <v/>
      </c>
      <c r="KC144" s="2" t="str">
        <f t="shared" si="632"/>
        <v/>
      </c>
      <c r="KD144" s="2" t="str">
        <f t="shared" si="633"/>
        <v/>
      </c>
    </row>
    <row r="145" spans="5:290" ht="13.5" customHeight="1">
      <c r="E145" s="2" t="str">
        <f t="shared" si="443"/>
        <v/>
      </c>
      <c r="F145" s="2" t="str">
        <f t="shared" si="444"/>
        <v/>
      </c>
      <c r="I145" s="2" t="str">
        <f t="shared" si="445"/>
        <v/>
      </c>
      <c r="J145" s="2" t="str">
        <f t="shared" si="446"/>
        <v/>
      </c>
      <c r="K145" s="2" t="str">
        <f t="shared" si="447"/>
        <v/>
      </c>
      <c r="L145" s="2" t="str">
        <f t="shared" si="448"/>
        <v/>
      </c>
      <c r="M145" s="2" t="str">
        <f t="shared" si="449"/>
        <v/>
      </c>
      <c r="N145" s="2" t="str">
        <f t="shared" si="450"/>
        <v/>
      </c>
      <c r="Q145" s="75" t="str">
        <f t="shared" si="451"/>
        <v/>
      </c>
      <c r="R145" s="2" t="str">
        <f t="shared" si="452"/>
        <v/>
      </c>
      <c r="U145" s="2" t="str">
        <f t="shared" si="453"/>
        <v/>
      </c>
      <c r="V145" s="2" t="str">
        <f t="shared" si="454"/>
        <v/>
      </c>
      <c r="W145" s="2" t="str">
        <f t="shared" si="455"/>
        <v/>
      </c>
      <c r="X145" s="2" t="str">
        <f t="shared" si="456"/>
        <v/>
      </c>
      <c r="Y145" s="2" t="str">
        <f t="shared" si="457"/>
        <v/>
      </c>
      <c r="Z145" s="2" t="str">
        <f t="shared" si="458"/>
        <v/>
      </c>
      <c r="AC145" s="2" t="str">
        <f t="shared" si="459"/>
        <v/>
      </c>
      <c r="AD145" s="2" t="str">
        <f t="shared" si="460"/>
        <v/>
      </c>
      <c r="AG145" s="2" t="str">
        <f t="shared" si="461"/>
        <v/>
      </c>
      <c r="AH145" s="2" t="str">
        <f t="shared" si="462"/>
        <v/>
      </c>
      <c r="AI145" s="2" t="str">
        <f t="shared" si="463"/>
        <v/>
      </c>
      <c r="AJ145" s="2" t="str">
        <f t="shared" si="464"/>
        <v/>
      </c>
      <c r="AK145" s="2" t="str">
        <f t="shared" si="465"/>
        <v/>
      </c>
      <c r="AL145" s="2" t="str">
        <f t="shared" si="466"/>
        <v/>
      </c>
      <c r="AO145" s="2" t="str">
        <f t="shared" si="467"/>
        <v/>
      </c>
      <c r="AP145" s="2" t="str">
        <f t="shared" si="468"/>
        <v/>
      </c>
      <c r="AS145" s="2" t="str">
        <f t="shared" si="469"/>
        <v/>
      </c>
      <c r="AT145" s="2" t="str">
        <f t="shared" si="470"/>
        <v/>
      </c>
      <c r="AU145" s="2" t="str">
        <f t="shared" si="471"/>
        <v/>
      </c>
      <c r="AV145" s="2" t="str">
        <f t="shared" si="472"/>
        <v/>
      </c>
      <c r="AW145" s="2" t="str">
        <f t="shared" si="473"/>
        <v/>
      </c>
      <c r="AX145" s="2" t="str">
        <f t="shared" si="474"/>
        <v/>
      </c>
      <c r="BA145" s="2" t="str">
        <f t="shared" si="475"/>
        <v/>
      </c>
      <c r="BB145" s="2" t="str">
        <f t="shared" si="476"/>
        <v/>
      </c>
      <c r="BE145" s="2" t="str">
        <f t="shared" si="477"/>
        <v/>
      </c>
      <c r="BF145" s="2" t="str">
        <f t="shared" si="478"/>
        <v/>
      </c>
      <c r="BG145" s="2" t="str">
        <f t="shared" si="479"/>
        <v/>
      </c>
      <c r="BH145" s="2" t="str">
        <f t="shared" si="480"/>
        <v/>
      </c>
      <c r="BI145" s="2" t="str">
        <f t="shared" si="481"/>
        <v/>
      </c>
      <c r="BJ145" s="2" t="str">
        <f t="shared" si="482"/>
        <v/>
      </c>
      <c r="BM145" s="2" t="str">
        <f t="shared" si="483"/>
        <v/>
      </c>
      <c r="BN145" s="2" t="str">
        <f t="shared" si="484"/>
        <v/>
      </c>
      <c r="BQ145" s="2" t="str">
        <f t="shared" si="485"/>
        <v/>
      </c>
      <c r="BR145" s="2" t="str">
        <f t="shared" si="486"/>
        <v/>
      </c>
      <c r="BS145" s="2" t="str">
        <f t="shared" si="487"/>
        <v/>
      </c>
      <c r="BT145" s="2" t="str">
        <f t="shared" si="488"/>
        <v/>
      </c>
      <c r="BU145" s="2" t="str">
        <f t="shared" si="489"/>
        <v/>
      </c>
      <c r="BV145" s="2" t="str">
        <f t="shared" si="490"/>
        <v/>
      </c>
      <c r="BY145" s="2" t="str">
        <f t="shared" si="491"/>
        <v/>
      </c>
      <c r="BZ145" s="2" t="str">
        <f t="shared" si="492"/>
        <v/>
      </c>
      <c r="CC145" s="2" t="str">
        <f t="shared" si="493"/>
        <v/>
      </c>
      <c r="CD145" s="2" t="str">
        <f t="shared" si="494"/>
        <v/>
      </c>
      <c r="CE145" s="2" t="str">
        <f t="shared" si="495"/>
        <v/>
      </c>
      <c r="CF145" s="2" t="str">
        <f t="shared" si="496"/>
        <v/>
      </c>
      <c r="CG145" s="2" t="str">
        <f t="shared" si="497"/>
        <v/>
      </c>
      <c r="CH145" s="2" t="str">
        <f t="shared" si="498"/>
        <v/>
      </c>
      <c r="CK145" s="2" t="str">
        <f t="shared" si="499"/>
        <v/>
      </c>
      <c r="CL145" s="2" t="str">
        <f t="shared" si="500"/>
        <v/>
      </c>
      <c r="CO145" s="2" t="str">
        <f t="shared" si="501"/>
        <v/>
      </c>
      <c r="CP145" s="2" t="str">
        <f t="shared" si="502"/>
        <v/>
      </c>
      <c r="CQ145" s="2" t="str">
        <f t="shared" si="503"/>
        <v/>
      </c>
      <c r="CR145" s="2" t="str">
        <f t="shared" si="504"/>
        <v/>
      </c>
      <c r="CS145" s="2" t="str">
        <f t="shared" si="505"/>
        <v/>
      </c>
      <c r="CT145" s="2" t="str">
        <f t="shared" si="506"/>
        <v/>
      </c>
      <c r="CW145" s="2" t="str">
        <f t="shared" si="507"/>
        <v/>
      </c>
      <c r="CX145" s="2" t="str">
        <f t="shared" si="508"/>
        <v/>
      </c>
      <c r="DA145" s="2" t="str">
        <f t="shared" si="509"/>
        <v/>
      </c>
      <c r="DB145" s="2" t="str">
        <f t="shared" si="510"/>
        <v/>
      </c>
      <c r="DC145" s="2" t="str">
        <f t="shared" si="511"/>
        <v/>
      </c>
      <c r="DD145" s="2" t="str">
        <f t="shared" si="512"/>
        <v/>
      </c>
      <c r="DE145" s="2" t="str">
        <f t="shared" si="513"/>
        <v/>
      </c>
      <c r="DF145" s="2" t="str">
        <f t="shared" si="514"/>
        <v/>
      </c>
      <c r="DI145" s="2" t="str">
        <f t="shared" si="515"/>
        <v/>
      </c>
      <c r="DJ145" s="2" t="str">
        <f t="shared" si="516"/>
        <v/>
      </c>
      <c r="DM145" s="2" t="str">
        <f t="shared" si="517"/>
        <v/>
      </c>
      <c r="DN145" s="2" t="str">
        <f t="shared" si="518"/>
        <v/>
      </c>
      <c r="DO145" s="2" t="str">
        <f t="shared" si="519"/>
        <v/>
      </c>
      <c r="DP145" s="2" t="str">
        <f t="shared" si="520"/>
        <v/>
      </c>
      <c r="DQ145" s="2" t="str">
        <f t="shared" si="521"/>
        <v/>
      </c>
      <c r="DR145" s="2" t="str">
        <f t="shared" si="522"/>
        <v/>
      </c>
      <c r="DU145" s="2" t="str">
        <f t="shared" si="523"/>
        <v/>
      </c>
      <c r="DV145" s="2" t="str">
        <f t="shared" si="524"/>
        <v/>
      </c>
      <c r="DY145" s="2" t="str">
        <f t="shared" si="525"/>
        <v/>
      </c>
      <c r="DZ145" s="2" t="str">
        <f t="shared" si="526"/>
        <v/>
      </c>
      <c r="EA145" s="2" t="str">
        <f t="shared" si="527"/>
        <v/>
      </c>
      <c r="EB145" s="2" t="str">
        <f t="shared" si="528"/>
        <v/>
      </c>
      <c r="EC145" s="2" t="str">
        <f t="shared" si="529"/>
        <v/>
      </c>
      <c r="ED145" s="2" t="str">
        <f t="shared" si="530"/>
        <v/>
      </c>
      <c r="EG145" s="2" t="str">
        <f t="shared" si="531"/>
        <v/>
      </c>
      <c r="EH145" s="2" t="str">
        <f t="shared" si="532"/>
        <v/>
      </c>
      <c r="EK145" s="2" t="str">
        <f t="shared" si="533"/>
        <v/>
      </c>
      <c r="EL145" s="2" t="str">
        <f t="shared" si="534"/>
        <v/>
      </c>
      <c r="EM145" s="2" t="str">
        <f t="shared" si="535"/>
        <v/>
      </c>
      <c r="EN145" s="2" t="str">
        <f t="shared" si="536"/>
        <v/>
      </c>
      <c r="EO145" s="2" t="str">
        <f t="shared" si="537"/>
        <v/>
      </c>
      <c r="EP145" s="2" t="str">
        <f t="shared" si="538"/>
        <v/>
      </c>
      <c r="ES145" s="2" t="str">
        <f t="shared" si="539"/>
        <v/>
      </c>
      <c r="ET145" s="2" t="str">
        <f t="shared" si="540"/>
        <v/>
      </c>
      <c r="EW145" s="2" t="str">
        <f t="shared" si="541"/>
        <v/>
      </c>
      <c r="EX145" s="2" t="str">
        <f t="shared" si="542"/>
        <v/>
      </c>
      <c r="EY145" s="2" t="str">
        <f t="shared" si="543"/>
        <v/>
      </c>
      <c r="EZ145" s="2" t="str">
        <f t="shared" si="544"/>
        <v/>
      </c>
      <c r="FA145" s="2" t="str">
        <f t="shared" si="545"/>
        <v/>
      </c>
      <c r="FB145" s="2" t="str">
        <f t="shared" si="546"/>
        <v/>
      </c>
      <c r="FE145" s="2" t="str">
        <f t="shared" si="547"/>
        <v/>
      </c>
      <c r="FF145" s="2" t="str">
        <f t="shared" si="548"/>
        <v/>
      </c>
      <c r="FI145" s="2" t="str">
        <f t="shared" si="549"/>
        <v/>
      </c>
      <c r="FJ145" s="2" t="str">
        <f t="shared" si="550"/>
        <v/>
      </c>
      <c r="FK145" s="2" t="str">
        <f t="shared" si="551"/>
        <v/>
      </c>
      <c r="FL145" s="2" t="str">
        <f t="shared" si="552"/>
        <v/>
      </c>
      <c r="FM145" s="2" t="str">
        <f t="shared" si="553"/>
        <v/>
      </c>
      <c r="FN145" s="2" t="str">
        <f t="shared" si="554"/>
        <v/>
      </c>
      <c r="FQ145" s="2" t="str">
        <f>IF(FU145="","",#REF!)</f>
        <v/>
      </c>
      <c r="FR145" s="2" t="str">
        <f t="shared" si="555"/>
        <v/>
      </c>
      <c r="FU145" s="2" t="str">
        <f t="shared" si="556"/>
        <v/>
      </c>
      <c r="FV145" s="2" t="str">
        <f t="shared" si="557"/>
        <v/>
      </c>
      <c r="FW145" s="2" t="str">
        <f t="shared" si="558"/>
        <v/>
      </c>
      <c r="FX145" s="2" t="str">
        <f t="shared" si="559"/>
        <v/>
      </c>
      <c r="FY145" s="2" t="str">
        <f t="shared" si="560"/>
        <v/>
      </c>
      <c r="FZ145" s="2" t="str">
        <f t="shared" si="561"/>
        <v/>
      </c>
      <c r="GC145" s="2" t="str">
        <f t="shared" si="562"/>
        <v/>
      </c>
      <c r="GD145" s="2" t="str">
        <f t="shared" si="563"/>
        <v/>
      </c>
      <c r="GG145" s="2" t="str">
        <f t="shared" si="564"/>
        <v/>
      </c>
      <c r="GH145" s="2" t="str">
        <f t="shared" si="565"/>
        <v/>
      </c>
      <c r="GI145" s="2" t="str">
        <f t="shared" si="566"/>
        <v/>
      </c>
      <c r="GJ145" s="2" t="str">
        <f t="shared" si="567"/>
        <v/>
      </c>
      <c r="GK145" s="2" t="str">
        <f t="shared" si="568"/>
        <v/>
      </c>
      <c r="GL145" s="2" t="str">
        <f t="shared" si="569"/>
        <v/>
      </c>
      <c r="GO145" s="2" t="str">
        <f t="shared" si="570"/>
        <v/>
      </c>
      <c r="GP145" s="2" t="str">
        <f t="shared" si="571"/>
        <v/>
      </c>
      <c r="GS145" s="2" t="str">
        <f t="shared" si="572"/>
        <v/>
      </c>
      <c r="GT145" s="2" t="str">
        <f t="shared" si="573"/>
        <v/>
      </c>
      <c r="GU145" s="2" t="str">
        <f t="shared" si="574"/>
        <v/>
      </c>
      <c r="GV145" s="2" t="str">
        <f t="shared" si="575"/>
        <v/>
      </c>
      <c r="GW145" s="2" t="str">
        <f t="shared" si="576"/>
        <v/>
      </c>
      <c r="GX145" s="2" t="str">
        <f t="shared" si="577"/>
        <v/>
      </c>
      <c r="HA145" s="2" t="str">
        <f t="shared" si="578"/>
        <v/>
      </c>
      <c r="HB145" s="2" t="str">
        <f t="shared" si="579"/>
        <v/>
      </c>
      <c r="HE145" s="2" t="str">
        <f t="shared" si="580"/>
        <v/>
      </c>
      <c r="HF145" s="2" t="str">
        <f t="shared" si="581"/>
        <v/>
      </c>
      <c r="HG145" s="2" t="str">
        <f t="shared" si="582"/>
        <v/>
      </c>
      <c r="HH145" s="2" t="str">
        <f t="shared" si="583"/>
        <v/>
      </c>
      <c r="HI145" s="2" t="str">
        <f t="shared" si="584"/>
        <v/>
      </c>
      <c r="HJ145" s="2" t="str">
        <f t="shared" si="585"/>
        <v/>
      </c>
      <c r="HM145" s="2" t="str">
        <f t="shared" si="586"/>
        <v/>
      </c>
      <c r="HN145" s="2" t="str">
        <f t="shared" si="587"/>
        <v/>
      </c>
      <c r="HQ145" s="2" t="str">
        <f t="shared" si="588"/>
        <v/>
      </c>
      <c r="HR145" s="2" t="str">
        <f t="shared" si="589"/>
        <v/>
      </c>
      <c r="HS145" s="2" t="str">
        <f t="shared" si="590"/>
        <v/>
      </c>
      <c r="HT145" s="2" t="str">
        <f t="shared" si="591"/>
        <v/>
      </c>
      <c r="HU145" s="2" t="str">
        <f t="shared" si="592"/>
        <v/>
      </c>
      <c r="HV145" s="2" t="str">
        <f t="shared" si="593"/>
        <v/>
      </c>
      <c r="HY145" s="2" t="str">
        <f t="shared" si="594"/>
        <v/>
      </c>
      <c r="HZ145" s="2" t="str">
        <f t="shared" si="595"/>
        <v/>
      </c>
      <c r="IC145" s="2" t="str">
        <f t="shared" si="596"/>
        <v/>
      </c>
      <c r="ID145" s="2" t="str">
        <f t="shared" si="597"/>
        <v/>
      </c>
      <c r="IE145" s="2" t="str">
        <f t="shared" si="598"/>
        <v/>
      </c>
      <c r="IF145" s="2" t="str">
        <f t="shared" si="599"/>
        <v/>
      </c>
      <c r="IG145" s="2" t="str">
        <f t="shared" si="600"/>
        <v/>
      </c>
      <c r="IH145" s="2" t="str">
        <f t="shared" si="601"/>
        <v/>
      </c>
      <c r="IK145" s="2" t="str">
        <f t="shared" si="602"/>
        <v/>
      </c>
      <c r="IL145" s="2" t="str">
        <f t="shared" si="603"/>
        <v/>
      </c>
      <c r="IO145" s="2" t="str">
        <f t="shared" si="604"/>
        <v/>
      </c>
      <c r="IP145" s="2" t="str">
        <f t="shared" si="605"/>
        <v/>
      </c>
      <c r="IQ145" s="2" t="str">
        <f t="shared" si="606"/>
        <v/>
      </c>
      <c r="IR145" s="2" t="str">
        <f t="shared" si="607"/>
        <v/>
      </c>
      <c r="IS145" s="2" t="str">
        <f t="shared" si="608"/>
        <v/>
      </c>
      <c r="IT145" s="2" t="str">
        <f t="shared" si="609"/>
        <v/>
      </c>
      <c r="IW145" s="2" t="str">
        <f t="shared" si="610"/>
        <v/>
      </c>
      <c r="IX145" s="2" t="str">
        <f t="shared" si="611"/>
        <v/>
      </c>
      <c r="JA145" s="2" t="str">
        <f t="shared" si="612"/>
        <v/>
      </c>
      <c r="JB145" s="2" t="str">
        <f t="shared" si="613"/>
        <v/>
      </c>
      <c r="JC145" s="2" t="str">
        <f t="shared" si="614"/>
        <v/>
      </c>
      <c r="JD145" s="2" t="str">
        <f t="shared" si="615"/>
        <v/>
      </c>
      <c r="JE145" s="2" t="str">
        <f t="shared" si="616"/>
        <v/>
      </c>
      <c r="JF145" s="2" t="str">
        <f t="shared" si="617"/>
        <v/>
      </c>
      <c r="JI145" s="2" t="str">
        <f t="shared" si="618"/>
        <v/>
      </c>
      <c r="JJ145" s="2" t="str">
        <f t="shared" si="619"/>
        <v/>
      </c>
      <c r="JM145" s="2" t="str">
        <f t="shared" si="620"/>
        <v/>
      </c>
      <c r="JN145" s="2" t="str">
        <f t="shared" si="621"/>
        <v/>
      </c>
      <c r="JO145" s="2" t="str">
        <f t="shared" si="622"/>
        <v/>
      </c>
      <c r="JP145" s="2" t="str">
        <f t="shared" si="623"/>
        <v/>
      </c>
      <c r="JQ145" s="2" t="str">
        <f t="shared" si="624"/>
        <v/>
      </c>
      <c r="JR145" s="2" t="str">
        <f t="shared" si="625"/>
        <v/>
      </c>
      <c r="JU145" s="2" t="str">
        <f t="shared" si="626"/>
        <v/>
      </c>
      <c r="JV145" s="2" t="str">
        <f t="shared" si="627"/>
        <v/>
      </c>
      <c r="JY145" s="2" t="str">
        <f t="shared" si="628"/>
        <v/>
      </c>
      <c r="JZ145" s="2" t="str">
        <f t="shared" si="629"/>
        <v/>
      </c>
      <c r="KA145" s="2" t="str">
        <f t="shared" si="630"/>
        <v/>
      </c>
      <c r="KB145" s="2" t="str">
        <f t="shared" si="631"/>
        <v/>
      </c>
      <c r="KC145" s="2" t="str">
        <f t="shared" si="632"/>
        <v/>
      </c>
      <c r="KD145" s="2" t="str">
        <f t="shared" si="633"/>
        <v/>
      </c>
    </row>
  </sheetData>
  <sortState xmlns:xlrd2="http://schemas.microsoft.com/office/spreadsheetml/2017/richdata2" ref="A16:KF85">
    <sortCondition ref="B16:B85"/>
  </sortState>
  <conditionalFormatting sqref="N91:N125 N11:N74 Z11:Z74 AL11:AL74 AX11:AX74 BJ11:BJ74 BV11:BV74 CH11:CH74 CT11:CT72 DF39:DF48 FB11:FB89 FN11:FN89 FZ11:FZ89 GL11:GL89 GX11:GX89 HJ11:HJ89 HV11:HV89 IH11:IH89 IT11:IT89 JF11:JF89 JR11:JR89 KD11:KD89 ED11:ED89 EP11:EP89 DR11:DR48 CH76:CH89 BV76:BV89 BJ76:BJ89 AX76:AX89 AL76:AL89 Z76:Z89 N76:N89">
    <cfRule type="containsText" dxfId="33" priority="35" operator="containsText" text="!">
      <formula>NOT(ISERROR(SEARCH("!",N11)))</formula>
    </cfRule>
  </conditionalFormatting>
  <conditionalFormatting sqref="Z91:Z125">
    <cfRule type="containsText" dxfId="32" priority="34" operator="containsText" text="!">
      <formula>NOT(ISERROR(SEARCH("!",Z91)))</formula>
    </cfRule>
  </conditionalFormatting>
  <conditionalFormatting sqref="AL91:AL125">
    <cfRule type="containsText" dxfId="31" priority="33" operator="containsText" text="!">
      <formula>NOT(ISERROR(SEARCH("!",AL91)))</formula>
    </cfRule>
  </conditionalFormatting>
  <conditionalFormatting sqref="AX91:AX125">
    <cfRule type="containsText" dxfId="30" priority="32" operator="containsText" text="!">
      <formula>NOT(ISERROR(SEARCH("!",AX91)))</formula>
    </cfRule>
  </conditionalFormatting>
  <conditionalFormatting sqref="BJ91:BJ125">
    <cfRule type="containsText" dxfId="29" priority="31" operator="containsText" text="!">
      <formula>NOT(ISERROR(SEARCH("!",BJ91)))</formula>
    </cfRule>
  </conditionalFormatting>
  <conditionalFormatting sqref="BV91:BV125">
    <cfRule type="containsText" dxfId="28" priority="30" operator="containsText" text="!">
      <formula>NOT(ISERROR(SEARCH("!",BV91)))</formula>
    </cfRule>
  </conditionalFormatting>
  <conditionalFormatting sqref="CH91:CH125">
    <cfRule type="containsText" dxfId="27" priority="29" operator="containsText" text="!">
      <formula>NOT(ISERROR(SEARCH("!",CH91)))</formula>
    </cfRule>
  </conditionalFormatting>
  <conditionalFormatting sqref="CT91:CT125 CT78:CT89">
    <cfRule type="containsText" dxfId="26" priority="28" operator="containsText" text="!">
      <formula>NOT(ISERROR(SEARCH("!",CT78)))</formula>
    </cfRule>
  </conditionalFormatting>
  <conditionalFormatting sqref="DF11:DF35 DF91:DF125 DF78:DF89 DF51:DF72">
    <cfRule type="containsText" dxfId="25" priority="27" operator="containsText" text="!">
      <formula>NOT(ISERROR(SEARCH("!",DF11)))</formula>
    </cfRule>
  </conditionalFormatting>
  <conditionalFormatting sqref="DR91:DR125 DR49 DR51:DR89">
    <cfRule type="containsText" dxfId="24" priority="26" operator="containsText" text="!">
      <formula>NOT(ISERROR(SEARCH("!",DR49)))</formula>
    </cfRule>
  </conditionalFormatting>
  <conditionalFormatting sqref="FB91:FB125">
    <cfRule type="containsText" dxfId="23" priority="25" operator="containsText" text="!">
      <formula>NOT(ISERROR(SEARCH("!",FB91)))</formula>
    </cfRule>
  </conditionalFormatting>
  <conditionalFormatting sqref="FN91:FN125">
    <cfRule type="containsText" dxfId="22" priority="24" operator="containsText" text="!">
      <formula>NOT(ISERROR(SEARCH("!",FN91)))</formula>
    </cfRule>
  </conditionalFormatting>
  <conditionalFormatting sqref="FZ91:FZ125">
    <cfRule type="containsText" dxfId="21" priority="23" operator="containsText" text="!">
      <formula>NOT(ISERROR(SEARCH("!",FZ91)))</formula>
    </cfRule>
  </conditionalFormatting>
  <conditionalFormatting sqref="GL91:GL125">
    <cfRule type="containsText" dxfId="20" priority="22" operator="containsText" text="!">
      <formula>NOT(ISERROR(SEARCH("!",GL91)))</formula>
    </cfRule>
  </conditionalFormatting>
  <conditionalFormatting sqref="GX91:GX125">
    <cfRule type="containsText" dxfId="19" priority="21" operator="containsText" text="!">
      <formula>NOT(ISERROR(SEARCH("!",GX91)))</formula>
    </cfRule>
  </conditionalFormatting>
  <conditionalFormatting sqref="HJ91:HJ125">
    <cfRule type="containsText" dxfId="18" priority="20" operator="containsText" text="!">
      <formula>NOT(ISERROR(SEARCH("!",HJ91)))</formula>
    </cfRule>
  </conditionalFormatting>
  <conditionalFormatting sqref="HV91:HV125">
    <cfRule type="containsText" dxfId="17" priority="19" operator="containsText" text="!">
      <formula>NOT(ISERROR(SEARCH("!",HV91)))</formula>
    </cfRule>
  </conditionalFormatting>
  <conditionalFormatting sqref="IH91:IH125">
    <cfRule type="containsText" dxfId="16" priority="18" operator="containsText" text="!">
      <formula>NOT(ISERROR(SEARCH("!",IH91)))</formula>
    </cfRule>
  </conditionalFormatting>
  <conditionalFormatting sqref="IT91:IT125">
    <cfRule type="containsText" dxfId="15" priority="17" operator="containsText" text="!">
      <formula>NOT(ISERROR(SEARCH("!",IT91)))</formula>
    </cfRule>
  </conditionalFormatting>
  <conditionalFormatting sqref="JF91:JF125">
    <cfRule type="containsText" dxfId="14" priority="16" operator="containsText" text="!">
      <formula>NOT(ISERROR(SEARCH("!",JF91)))</formula>
    </cfRule>
  </conditionalFormatting>
  <conditionalFormatting sqref="JR91:JR125">
    <cfRule type="containsText" dxfId="13" priority="15" operator="containsText" text="!">
      <formula>NOT(ISERROR(SEARCH("!",JR91)))</formula>
    </cfRule>
  </conditionalFormatting>
  <conditionalFormatting sqref="KD91:KD125">
    <cfRule type="containsText" dxfId="12" priority="14" operator="containsText" text="!">
      <formula>NOT(ISERROR(SEARCH("!",KD91)))</formula>
    </cfRule>
  </conditionalFormatting>
  <conditionalFormatting sqref="ED91:ED125">
    <cfRule type="containsText" dxfId="11" priority="13" operator="containsText" text="!">
      <formula>NOT(ISERROR(SEARCH("!",ED91)))</formula>
    </cfRule>
  </conditionalFormatting>
  <conditionalFormatting sqref="EP91:EP125">
    <cfRule type="containsText" dxfId="10" priority="12" operator="containsText" text="!">
      <formula>NOT(ISERROR(SEARCH("!",EP91)))</formula>
    </cfRule>
  </conditionalFormatting>
  <conditionalFormatting sqref="CT73:CT74 CT76:CT77">
    <cfRule type="containsText" dxfId="9" priority="11" operator="containsText" text="!">
      <formula>NOT(ISERROR(SEARCH("!",CT73)))</formula>
    </cfRule>
  </conditionalFormatting>
  <conditionalFormatting sqref="DF73 DF76:DF77">
    <cfRule type="containsText" dxfId="8" priority="10" operator="containsText" text="!">
      <formula>NOT(ISERROR(SEARCH("!",DF73)))</formula>
    </cfRule>
  </conditionalFormatting>
  <conditionalFormatting sqref="DF36:DF38">
    <cfRule type="containsText" dxfId="7" priority="8" operator="containsText" text="!">
      <formula>NOT(ISERROR(SEARCH("!",DF36)))</formula>
    </cfRule>
  </conditionalFormatting>
  <conditionalFormatting sqref="DF74">
    <cfRule type="containsText" dxfId="6" priority="7" operator="containsText" text="!">
      <formula>NOT(ISERROR(SEARCH("!",DF74)))</formula>
    </cfRule>
  </conditionalFormatting>
  <conditionalFormatting sqref="DF49">
    <cfRule type="containsText" dxfId="5" priority="6" operator="containsText" text="!">
      <formula>NOT(ISERROR(SEARCH("!",DF49)))</formula>
    </cfRule>
  </conditionalFormatting>
  <conditionalFormatting sqref="DF50">
    <cfRule type="containsText" dxfId="4" priority="5" operator="containsText" text="!">
      <formula>NOT(ISERROR(SEARCH("!",DF50)))</formula>
    </cfRule>
  </conditionalFormatting>
  <conditionalFormatting sqref="DR50">
    <cfRule type="containsText" dxfId="3" priority="4" operator="containsText" text="!">
      <formula>NOT(ISERROR(SEARCH("!",DR50)))</formula>
    </cfRule>
  </conditionalFormatting>
  <conditionalFormatting sqref="N75 Z75 AL75 AX75 BJ75 BV75 CH75">
    <cfRule type="containsText" dxfId="2" priority="3" operator="containsText" text="!">
      <formula>NOT(ISERROR(SEARCH("!",N75)))</formula>
    </cfRule>
  </conditionalFormatting>
  <conditionalFormatting sqref="CT75">
    <cfRule type="containsText" dxfId="1" priority="2" operator="containsText" text="!">
      <formula>NOT(ISERROR(SEARCH("!",CT75)))</formula>
    </cfRule>
  </conditionalFormatting>
  <conditionalFormatting sqref="DF75">
    <cfRule type="containsText" dxfId="0" priority="1" operator="containsText" text="!">
      <formula>NOT(ISERROR(SEARCH("!",DF75)))</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info_parties!$A$1:$A$96</xm:f>
          </x14:formula1>
          <xm:sqref>JD11:JD125 KB11:KB145 IR11:IR145 IF11:IF145 HT11:HT145 HH11:HH145 GV11:GV145 GJ11:GJ145 FX11:FX145 FL11:FL145 EZ11:EZ145 EN11:EN145 DP11:DP145 L11:L145 JP11:JP145 X11:X145 AJ11:AJ145 AV11:AV145 BH11:BH145 BT11:BT145 CF11:CF145 DD11:DD145 CR11:CR145 EB11:EB145</xm:sqref>
        </x14:dataValidation>
        <x14:dataValidation type="list" allowBlank="1" showInputMessage="1" showErrorMessage="1" xr:uid="{00000000-0002-0000-0300-000001000000}">
          <x14:formula1>
            <xm:f>info_parties!$A$1:$A$95</xm:f>
          </x14:formula1>
          <xm:sqref>JD126:JD145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FC32" activePane="bottomRight" state="frozen"/>
      <selection activeCell="I6" sqref="I6"/>
      <selection pane="topRight" activeCell="I6" sqref="I6"/>
      <selection pane="bottomLeft" activeCell="I6" sqref="I6"/>
      <selection pane="bottomRight" activeCell="FL38" sqref="A1:XFD1048576"/>
    </sheetView>
  </sheetViews>
  <sheetFormatPr defaultColWidth="5.6328125" defaultRowHeight="13.5" customHeight="1"/>
  <cols>
    <col min="1" max="1" width="11.453125" style="2" customWidth="1"/>
    <col min="2" max="2" width="38.90625" style="2" customWidth="1"/>
    <col min="3" max="3" width="11.453125" style="2" customWidth="1"/>
    <col min="4" max="4" width="5.6328125" style="2"/>
    <col min="5" max="5" width="11.453125" style="2" customWidth="1"/>
    <col min="6" max="6" width="17.453125" style="2" bestFit="1" customWidth="1"/>
    <col min="7" max="9" width="5.6328125" style="2"/>
    <col min="10" max="10" width="6.453125" style="2" customWidth="1"/>
    <col min="11" max="11" width="11.453125" style="2" hidden="1" customWidth="1"/>
    <col min="12" max="16" width="0" style="2" hidden="1" customWidth="1"/>
    <col min="17" max="17" width="11.453125" style="2" hidden="1" customWidth="1"/>
    <col min="18" max="22" width="0" style="2" hidden="1" customWidth="1"/>
    <col min="23" max="23" width="11.453125" style="2" customWidth="1"/>
    <col min="24" max="24" width="5.6328125" style="2"/>
    <col min="25" max="25" width="11.453125" style="2" customWidth="1"/>
    <col min="26" max="30" width="5.6328125" style="2"/>
    <col min="31" max="31" width="11.453125" style="2" hidden="1" customWidth="1"/>
    <col min="32" max="36" width="0" style="2" hidden="1" customWidth="1"/>
    <col min="37" max="37" width="11.453125" style="2" hidden="1" customWidth="1"/>
    <col min="38" max="40" width="0" style="2" hidden="1" customWidth="1"/>
    <col min="41" max="42" width="5.6328125" style="2" hidden="1" customWidth="1"/>
    <col min="43" max="43" width="11.453125" style="2" customWidth="1"/>
    <col min="44" max="44" width="5.6328125" style="2"/>
    <col min="45" max="45" width="11.453125" style="2" customWidth="1"/>
    <col min="46" max="46" width="6.36328125" style="2" bestFit="1" customWidth="1"/>
    <col min="47" max="49" width="5.6328125" style="2"/>
    <col min="50" max="50" width="6.453125" style="2" bestFit="1" customWidth="1"/>
    <col min="51" max="51" width="11.453125" style="2" hidden="1" customWidth="1"/>
    <col min="52" max="56" width="0" style="2" hidden="1" customWidth="1"/>
    <col min="57" max="57" width="11.453125" style="2" hidden="1" customWidth="1"/>
    <col min="58" max="60" width="0" style="2" hidden="1" customWidth="1"/>
    <col min="61" max="62" width="5.6328125" style="2" hidden="1" customWidth="1"/>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6.453125" style="2" bestFit="1" customWidth="1"/>
    <col min="71" max="71" width="11.453125" style="2" hidden="1" customWidth="1"/>
    <col min="72" max="76" width="0" style="2" hidden="1" customWidth="1"/>
    <col min="77" max="77" width="11.453125" style="2" hidden="1" customWidth="1"/>
    <col min="78" max="80" width="0" style="2" hidden="1" customWidth="1"/>
    <col min="81" max="82" width="5.6328125" style="2" hidden="1" customWidth="1"/>
    <col min="83" max="83" width="11.453125" style="2" customWidth="1"/>
    <col min="84" max="84" width="5.6328125" style="2"/>
    <col min="85" max="85" width="11.453125" style="2" customWidth="1"/>
    <col min="86" max="90" width="5.6328125" style="2"/>
    <col min="91" max="91" width="11.453125" style="2" hidden="1" customWidth="1"/>
    <col min="92" max="93" width="0" style="2" hidden="1" customWidth="1"/>
    <col min="94" max="94" width="6.453125" style="2" hidden="1" customWidth="1"/>
    <col min="95" max="96" width="0" style="2" hidden="1" customWidth="1"/>
    <col min="97" max="97" width="11.453125" style="2" hidden="1" customWidth="1"/>
    <col min="98" max="100" width="0" style="2" hidden="1" customWidth="1"/>
    <col min="101" max="102" width="5.6328125" style="2" hidden="1" customWidth="1"/>
    <col min="103" max="103" width="11.453125" style="2" customWidth="1"/>
    <col min="104" max="104" width="5.6328125" style="2"/>
    <col min="105" max="105" width="11.453125" style="2" customWidth="1"/>
    <col min="106" max="106" width="6.90625" style="2" bestFit="1" customWidth="1"/>
    <col min="107" max="109" width="5.6328125" style="2"/>
    <col min="110" max="110" width="7.6328125" style="2" customWidth="1"/>
    <col min="111" max="111" width="11.453125" style="2" hidden="1" customWidth="1"/>
    <col min="112" max="116" width="0" style="2" hidden="1" customWidth="1"/>
    <col min="117" max="117" width="11.453125" style="2" hidden="1" customWidth="1"/>
    <col min="118" max="120" width="0" style="2" hidden="1" customWidth="1"/>
    <col min="121" max="122" width="5.6328125" style="2" hidden="1" customWidth="1"/>
    <col min="123" max="123" width="11.453125" style="2" customWidth="1"/>
    <col min="124" max="124" width="5.6328125" style="2"/>
    <col min="125" max="125" width="11.453125" style="2" customWidth="1"/>
    <col min="126" max="130" width="5.6328125" style="2"/>
    <col min="131" max="131" width="11.453125" style="2" hidden="1" customWidth="1"/>
    <col min="132" max="136" width="0" style="2" hidden="1" customWidth="1"/>
    <col min="137" max="137" width="11.453125" style="2" hidden="1" customWidth="1"/>
    <col min="138" max="142" width="5.6328125" style="2" hidden="1" customWidth="1"/>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64" width="5.6328125" style="2"/>
    <col min="165" max="165" width="11.36328125" style="2" customWidth="1"/>
    <col min="166"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34457</v>
      </c>
      <c r="D1" s="14"/>
      <c r="E1" s="14"/>
      <c r="F1" s="14"/>
      <c r="G1" s="14"/>
      <c r="H1" s="14"/>
      <c r="I1" s="14"/>
      <c r="J1" s="14"/>
      <c r="K1" s="15"/>
      <c r="L1" s="14"/>
      <c r="M1" s="14"/>
      <c r="N1" s="14"/>
      <c r="O1" s="14"/>
      <c r="P1" s="16"/>
      <c r="Q1" s="14"/>
      <c r="R1" s="14"/>
      <c r="S1" s="14"/>
      <c r="T1" s="14"/>
      <c r="U1" s="14"/>
      <c r="V1" s="14"/>
      <c r="W1" s="13">
        <v>35921</v>
      </c>
      <c r="X1" s="14"/>
      <c r="Y1" s="14"/>
      <c r="Z1" s="14"/>
      <c r="AA1" s="14"/>
      <c r="AB1" s="14"/>
      <c r="AC1" s="14"/>
      <c r="AD1" s="14"/>
      <c r="AE1" s="15"/>
      <c r="AF1" s="14"/>
      <c r="AG1" s="14"/>
      <c r="AH1" s="14"/>
      <c r="AI1" s="14"/>
      <c r="AJ1" s="16"/>
      <c r="AK1" s="14"/>
      <c r="AL1" s="14"/>
      <c r="AM1" s="14"/>
      <c r="AN1" s="14"/>
      <c r="AO1" s="14"/>
      <c r="AP1" s="14"/>
      <c r="AQ1" s="13">
        <v>37391</v>
      </c>
      <c r="AR1" s="14"/>
      <c r="AS1" s="14"/>
      <c r="AT1" s="14"/>
      <c r="AU1" s="14"/>
      <c r="AV1" s="14"/>
      <c r="AW1" s="14"/>
      <c r="AX1" s="14"/>
      <c r="AY1" s="15"/>
      <c r="AZ1" s="14"/>
      <c r="BA1" s="14"/>
      <c r="BB1" s="14"/>
      <c r="BC1" s="14"/>
      <c r="BD1" s="16"/>
      <c r="BE1" s="14"/>
      <c r="BF1" s="14"/>
      <c r="BG1" s="14"/>
      <c r="BH1" s="14"/>
      <c r="BI1" s="14"/>
      <c r="BJ1" s="14"/>
      <c r="BK1" s="13">
        <v>37643</v>
      </c>
      <c r="BL1" s="14"/>
      <c r="BM1" s="14"/>
      <c r="BN1" s="14"/>
      <c r="BO1" s="14"/>
      <c r="BP1" s="14"/>
      <c r="BQ1" s="14"/>
      <c r="BR1" s="14"/>
      <c r="BS1" s="15"/>
      <c r="BT1" s="14"/>
      <c r="BU1" s="14"/>
      <c r="BV1" s="14"/>
      <c r="BW1" s="14"/>
      <c r="BX1" s="16"/>
      <c r="BY1" s="14"/>
      <c r="BZ1" s="14"/>
      <c r="CA1" s="14"/>
      <c r="CB1" s="14"/>
      <c r="CC1" s="14"/>
      <c r="CD1" s="14"/>
      <c r="CE1" s="13">
        <v>39043</v>
      </c>
      <c r="CF1" s="14"/>
      <c r="CG1" s="14"/>
      <c r="CH1" s="14"/>
      <c r="CI1" s="14"/>
      <c r="CJ1" s="14"/>
      <c r="CK1" s="14"/>
      <c r="CL1" s="14"/>
      <c r="CM1" s="15"/>
      <c r="CN1" s="14"/>
      <c r="CO1" s="14"/>
      <c r="CP1" s="14"/>
      <c r="CQ1" s="14"/>
      <c r="CR1" s="16"/>
      <c r="CS1" s="14"/>
      <c r="CT1" s="14"/>
      <c r="CU1" s="14"/>
      <c r="CV1" s="14"/>
      <c r="CW1" s="14"/>
      <c r="CX1" s="14"/>
      <c r="CY1" s="13">
        <v>40338</v>
      </c>
      <c r="CZ1" s="14"/>
      <c r="DA1" s="14"/>
      <c r="DB1" s="14"/>
      <c r="DC1" s="14"/>
      <c r="DD1" s="14"/>
      <c r="DE1" s="14"/>
      <c r="DF1" s="14"/>
      <c r="DG1" s="15"/>
      <c r="DH1" s="14"/>
      <c r="DI1" s="14"/>
      <c r="DJ1" s="14"/>
      <c r="DK1" s="14"/>
      <c r="DL1" s="16"/>
      <c r="DM1" s="14"/>
      <c r="DN1" s="14"/>
      <c r="DO1" s="14"/>
      <c r="DP1" s="14"/>
      <c r="DQ1" s="14" t="s">
        <v>118</v>
      </c>
      <c r="DR1" s="14"/>
      <c r="DS1" s="13">
        <v>41164</v>
      </c>
      <c r="DT1" s="14"/>
      <c r="DU1" s="14"/>
      <c r="DV1" s="14"/>
      <c r="DW1" s="14"/>
      <c r="DX1" s="14"/>
      <c r="DY1" s="14"/>
      <c r="DZ1" s="14"/>
      <c r="EA1" s="15"/>
      <c r="EB1" s="14"/>
      <c r="EC1" s="14"/>
      <c r="ED1" s="14"/>
      <c r="EE1" s="14"/>
      <c r="EF1" s="16"/>
      <c r="EG1" s="14"/>
      <c r="EH1" s="14"/>
      <c r="EI1" s="14"/>
      <c r="EJ1" s="14"/>
      <c r="EK1" s="14"/>
      <c r="EL1" s="14"/>
      <c r="EM1" s="13">
        <v>42809</v>
      </c>
      <c r="EN1" s="14"/>
      <c r="EO1" s="14"/>
      <c r="EP1" s="14"/>
      <c r="EQ1" s="14"/>
      <c r="ER1" s="14"/>
      <c r="ES1" s="14"/>
      <c r="ET1" s="14"/>
      <c r="EU1" s="15"/>
      <c r="EV1" s="14"/>
      <c r="EW1" s="14"/>
      <c r="EX1" s="14"/>
      <c r="EY1" s="14"/>
      <c r="EZ1" s="16"/>
      <c r="FA1" s="14"/>
      <c r="FB1" s="14"/>
      <c r="FC1" s="14"/>
      <c r="FD1" s="14"/>
      <c r="FE1" s="14"/>
      <c r="FF1" s="14"/>
      <c r="FG1" s="13">
        <v>44272</v>
      </c>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34457</v>
      </c>
      <c r="D2" s="14"/>
      <c r="E2" s="14"/>
      <c r="F2" s="14"/>
      <c r="G2" s="14"/>
      <c r="H2" s="14"/>
      <c r="I2" s="14"/>
      <c r="J2" s="14"/>
      <c r="K2" s="15"/>
      <c r="L2" s="14"/>
      <c r="M2" s="14"/>
      <c r="N2" s="14"/>
      <c r="O2" s="14"/>
      <c r="P2" s="16"/>
      <c r="Q2" s="14"/>
      <c r="R2" s="14"/>
      <c r="S2" s="14"/>
      <c r="T2" s="14"/>
      <c r="U2" s="14"/>
      <c r="V2" s="14"/>
      <c r="W2" s="13">
        <v>35921</v>
      </c>
      <c r="X2" s="14"/>
      <c r="Y2" s="14"/>
      <c r="Z2" s="14"/>
      <c r="AA2" s="14"/>
      <c r="AB2" s="14"/>
      <c r="AC2" s="14"/>
      <c r="AD2" s="14"/>
      <c r="AE2" s="15"/>
      <c r="AF2" s="14"/>
      <c r="AG2" s="14"/>
      <c r="AH2" s="14"/>
      <c r="AI2" s="14"/>
      <c r="AJ2" s="16"/>
      <c r="AK2" s="14"/>
      <c r="AL2" s="14"/>
      <c r="AM2" s="14"/>
      <c r="AN2" s="14"/>
      <c r="AO2" s="14"/>
      <c r="AP2" s="14"/>
      <c r="AQ2" s="13">
        <v>37391</v>
      </c>
      <c r="AR2" s="14"/>
      <c r="AS2" s="14"/>
      <c r="AT2" s="14"/>
      <c r="AU2" s="14"/>
      <c r="AV2" s="14"/>
      <c r="AW2" s="14"/>
      <c r="AX2" s="14"/>
      <c r="AY2" s="15"/>
      <c r="AZ2" s="14"/>
      <c r="BA2" s="14"/>
      <c r="BB2" s="14"/>
      <c r="BC2" s="14"/>
      <c r="BD2" s="16"/>
      <c r="BE2" s="14"/>
      <c r="BF2" s="14"/>
      <c r="BG2" s="14"/>
      <c r="BH2" s="14"/>
      <c r="BI2" s="14"/>
      <c r="BJ2" s="14"/>
      <c r="BK2" s="13">
        <v>37643</v>
      </c>
      <c r="BL2" s="14"/>
      <c r="BM2" s="14"/>
      <c r="BN2" s="14"/>
      <c r="BO2" s="14"/>
      <c r="BP2" s="14"/>
      <c r="BQ2" s="14"/>
      <c r="BR2" s="14"/>
      <c r="BS2" s="15"/>
      <c r="BT2" s="14"/>
      <c r="BU2" s="14"/>
      <c r="BV2" s="14"/>
      <c r="BW2" s="14"/>
      <c r="BX2" s="16"/>
      <c r="BY2" s="14"/>
      <c r="BZ2" s="14"/>
      <c r="CA2" s="14"/>
      <c r="CB2" s="14"/>
      <c r="CC2" s="14"/>
      <c r="CD2" s="14"/>
      <c r="CE2" s="13">
        <v>39043</v>
      </c>
      <c r="CF2" s="14"/>
      <c r="CG2" s="14"/>
      <c r="CH2" s="14"/>
      <c r="CI2" s="14"/>
      <c r="CJ2" s="14"/>
      <c r="CK2" s="14"/>
      <c r="CL2" s="14"/>
      <c r="CM2" s="15"/>
      <c r="CN2" s="14"/>
      <c r="CO2" s="14"/>
      <c r="CP2" s="14"/>
      <c r="CQ2" s="14"/>
      <c r="CR2" s="16"/>
      <c r="CS2" s="14"/>
      <c r="CT2" s="14"/>
      <c r="CU2" s="14"/>
      <c r="CV2" s="14"/>
      <c r="CW2" s="14"/>
      <c r="CX2" s="14"/>
      <c r="CY2" s="13">
        <v>40338</v>
      </c>
      <c r="CZ2" s="14"/>
      <c r="DA2" s="14"/>
      <c r="DB2" s="14"/>
      <c r="DC2" s="14"/>
      <c r="DD2" s="14"/>
      <c r="DE2" s="14"/>
      <c r="DF2" s="14"/>
      <c r="DG2" s="15"/>
      <c r="DH2" s="14"/>
      <c r="DI2" s="14"/>
      <c r="DJ2" s="14"/>
      <c r="DK2" s="14"/>
      <c r="DL2" s="16"/>
      <c r="DM2" s="14"/>
      <c r="DN2" s="14"/>
      <c r="DO2" s="14"/>
      <c r="DP2" s="14"/>
      <c r="DQ2" s="14"/>
      <c r="DR2" s="14"/>
      <c r="DS2" s="13">
        <v>41164</v>
      </c>
      <c r="DT2" s="14"/>
      <c r="DU2" s="14"/>
      <c r="DV2" s="14"/>
      <c r="DW2" s="14"/>
      <c r="DX2" s="14"/>
      <c r="DY2" s="14"/>
      <c r="DZ2" s="14"/>
      <c r="EA2" s="15"/>
      <c r="EB2" s="14"/>
      <c r="EC2" s="14"/>
      <c r="ED2" s="14"/>
      <c r="EE2" s="14"/>
      <c r="EF2" s="16"/>
      <c r="EG2" s="14"/>
      <c r="EH2" s="14"/>
      <c r="EI2" s="14"/>
      <c r="EJ2" s="14"/>
      <c r="EK2" s="14"/>
      <c r="EL2" s="14"/>
      <c r="EM2" s="13">
        <v>42809</v>
      </c>
      <c r="EN2" s="14"/>
      <c r="EO2" s="14"/>
      <c r="EP2" s="14"/>
      <c r="EQ2" s="14"/>
      <c r="ER2" s="14"/>
      <c r="ES2" s="14"/>
      <c r="ET2" s="14"/>
      <c r="EU2" s="15"/>
      <c r="EV2" s="14"/>
      <c r="EW2" s="14"/>
      <c r="EX2" s="14"/>
      <c r="EY2" s="14"/>
      <c r="EZ2" s="16"/>
      <c r="FA2" s="14"/>
      <c r="FB2" s="14"/>
      <c r="FC2" s="14"/>
      <c r="FD2" s="14"/>
      <c r="FE2" s="14"/>
      <c r="FF2" s="14"/>
      <c r="FG2" s="13">
        <v>44272</v>
      </c>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150</v>
      </c>
      <c r="D3" s="20"/>
      <c r="E3" s="20"/>
      <c r="F3" s="20"/>
      <c r="G3" s="20"/>
      <c r="H3" s="20"/>
      <c r="I3" s="20"/>
      <c r="J3" s="20"/>
      <c r="K3" s="21"/>
      <c r="L3" s="20"/>
      <c r="M3" s="20"/>
      <c r="N3" s="20"/>
      <c r="O3" s="20"/>
      <c r="P3" s="22"/>
      <c r="Q3" s="20"/>
      <c r="R3" s="20"/>
      <c r="S3" s="20"/>
      <c r="T3" s="20"/>
      <c r="U3" s="20"/>
      <c r="V3" s="20"/>
      <c r="W3" s="19">
        <v>150</v>
      </c>
      <c r="X3" s="20"/>
      <c r="Y3" s="20"/>
      <c r="Z3" s="20"/>
      <c r="AA3" s="20"/>
      <c r="AB3" s="20"/>
      <c r="AC3" s="20"/>
      <c r="AD3" s="20"/>
      <c r="AE3" s="21"/>
      <c r="AF3" s="20"/>
      <c r="AG3" s="20"/>
      <c r="AH3" s="20"/>
      <c r="AI3" s="20"/>
      <c r="AJ3" s="22"/>
      <c r="AK3" s="20"/>
      <c r="AL3" s="20"/>
      <c r="AM3" s="20"/>
      <c r="AN3" s="20"/>
      <c r="AO3" s="20"/>
      <c r="AP3" s="20"/>
      <c r="AQ3" s="19">
        <v>150</v>
      </c>
      <c r="AR3" s="20"/>
      <c r="AS3" s="20"/>
      <c r="AT3" s="20"/>
      <c r="AU3" s="20"/>
      <c r="AV3" s="20"/>
      <c r="AW3" s="20"/>
      <c r="AX3" s="20"/>
      <c r="AY3" s="21"/>
      <c r="AZ3" s="20"/>
      <c r="BA3" s="20"/>
      <c r="BB3" s="20"/>
      <c r="BC3" s="20"/>
      <c r="BD3" s="22"/>
      <c r="BE3" s="20"/>
      <c r="BF3" s="20"/>
      <c r="BG3" s="20"/>
      <c r="BH3" s="20"/>
      <c r="BI3" s="20"/>
      <c r="BJ3" s="20"/>
      <c r="BK3" s="19">
        <v>150</v>
      </c>
      <c r="BL3" s="20"/>
      <c r="BM3" s="20"/>
      <c r="BN3" s="20"/>
      <c r="BO3" s="20"/>
      <c r="BP3" s="20"/>
      <c r="BQ3" s="20"/>
      <c r="BR3" s="20"/>
      <c r="BS3" s="21"/>
      <c r="BT3" s="20"/>
      <c r="BU3" s="20"/>
      <c r="BV3" s="20"/>
      <c r="BW3" s="20"/>
      <c r="BX3" s="22"/>
      <c r="BY3" s="20"/>
      <c r="BZ3" s="20"/>
      <c r="CA3" s="20"/>
      <c r="CB3" s="20"/>
      <c r="CC3" s="20"/>
      <c r="CD3" s="20"/>
      <c r="CE3" s="19">
        <v>150</v>
      </c>
      <c r="CF3" s="20"/>
      <c r="CG3" s="20"/>
      <c r="CH3" s="20"/>
      <c r="CI3" s="20"/>
      <c r="CJ3" s="20"/>
      <c r="CK3" s="20"/>
      <c r="CL3" s="20"/>
      <c r="CM3" s="21"/>
      <c r="CN3" s="20"/>
      <c r="CO3" s="20"/>
      <c r="CP3" s="20"/>
      <c r="CQ3" s="20"/>
      <c r="CR3" s="22"/>
      <c r="CS3" s="20"/>
      <c r="CT3" s="20"/>
      <c r="CU3" s="20"/>
      <c r="CV3" s="20"/>
      <c r="CW3" s="20"/>
      <c r="CX3" s="20"/>
      <c r="CY3" s="19">
        <v>150</v>
      </c>
      <c r="CZ3" s="20"/>
      <c r="DA3" s="20"/>
      <c r="DB3" s="20"/>
      <c r="DC3" s="20"/>
      <c r="DD3" s="20"/>
      <c r="DE3" s="20"/>
      <c r="DF3" s="20"/>
      <c r="DG3" s="21"/>
      <c r="DH3" s="20"/>
      <c r="DI3" s="20"/>
      <c r="DJ3" s="20"/>
      <c r="DK3" s="20"/>
      <c r="DL3" s="22"/>
      <c r="DM3" s="20"/>
      <c r="DN3" s="20"/>
      <c r="DO3" s="20"/>
      <c r="DP3" s="20"/>
      <c r="DQ3" s="20"/>
      <c r="DR3" s="20"/>
      <c r="DS3" s="19">
        <v>150</v>
      </c>
      <c r="DT3" s="20"/>
      <c r="DU3" s="20"/>
      <c r="DV3" s="20"/>
      <c r="DW3" s="20"/>
      <c r="DX3" s="20"/>
      <c r="DY3" s="20"/>
      <c r="DZ3" s="20"/>
      <c r="EA3" s="21"/>
      <c r="EB3" s="20"/>
      <c r="EC3" s="20"/>
      <c r="ED3" s="20"/>
      <c r="EE3" s="20"/>
      <c r="EF3" s="22"/>
      <c r="EG3" s="20"/>
      <c r="EH3" s="20"/>
      <c r="EI3" s="20"/>
      <c r="EJ3" s="20"/>
      <c r="EK3" s="20"/>
      <c r="EL3" s="20"/>
      <c r="EM3" s="19">
        <v>150</v>
      </c>
      <c r="EN3" s="20"/>
      <c r="EO3" s="20"/>
      <c r="EP3" s="20"/>
      <c r="EQ3" s="20"/>
      <c r="ER3" s="20"/>
      <c r="ES3" s="20"/>
      <c r="ET3" s="20"/>
      <c r="EU3" s="21"/>
      <c r="EV3" s="20"/>
      <c r="EW3" s="20"/>
      <c r="EX3" s="20"/>
      <c r="EY3" s="20"/>
      <c r="EZ3" s="22"/>
      <c r="FA3" s="20"/>
      <c r="FB3" s="20"/>
      <c r="FC3" s="20"/>
      <c r="FD3" s="20"/>
      <c r="FE3" s="20"/>
      <c r="FF3" s="20"/>
      <c r="FG3" s="19">
        <v>150</v>
      </c>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11755132</v>
      </c>
      <c r="X4" s="26"/>
      <c r="Y4" s="26"/>
      <c r="Z4" s="26"/>
      <c r="AA4" s="26"/>
      <c r="AB4" s="26"/>
      <c r="AC4" s="26"/>
      <c r="AD4" s="26"/>
      <c r="AE4" s="27"/>
      <c r="AF4" s="26"/>
      <c r="AG4" s="26"/>
      <c r="AH4" s="26"/>
      <c r="AI4" s="26"/>
      <c r="AJ4" s="28"/>
      <c r="AK4" s="26"/>
      <c r="AL4" s="26"/>
      <c r="AM4" s="26"/>
      <c r="AN4" s="26"/>
      <c r="AO4" s="26"/>
      <c r="AP4" s="26"/>
      <c r="AQ4" s="25">
        <v>12035935</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12542152</v>
      </c>
      <c r="CZ4" s="26"/>
      <c r="DA4" s="26"/>
      <c r="DB4" s="26"/>
      <c r="DC4" s="26"/>
      <c r="DD4" s="26"/>
      <c r="DE4" s="26"/>
      <c r="DF4" s="26"/>
      <c r="DG4" s="27"/>
      <c r="DH4" s="26"/>
      <c r="DI4" s="26"/>
      <c r="DJ4" s="26"/>
      <c r="DK4" s="26"/>
      <c r="DL4" s="28"/>
      <c r="DM4" s="26"/>
      <c r="DN4" s="26"/>
      <c r="DO4" s="26"/>
      <c r="DP4" s="26"/>
      <c r="DQ4" s="26"/>
      <c r="DR4" s="26"/>
      <c r="DS4" s="25">
        <v>12689810</v>
      </c>
      <c r="DT4" s="26"/>
      <c r="DU4" s="26"/>
      <c r="DV4" s="26"/>
      <c r="DW4" s="26"/>
      <c r="DX4" s="26"/>
      <c r="DY4" s="26"/>
      <c r="DZ4" s="26"/>
      <c r="EA4" s="27"/>
      <c r="EB4" s="26"/>
      <c r="EC4" s="26"/>
      <c r="ED4" s="26"/>
      <c r="EE4" s="26"/>
      <c r="EF4" s="28"/>
      <c r="EG4" s="26"/>
      <c r="EH4" s="26"/>
      <c r="EI4" s="26"/>
      <c r="EJ4" s="26"/>
      <c r="EK4" s="26"/>
      <c r="EL4" s="26"/>
      <c r="EM4" s="25">
        <v>12893466</v>
      </c>
      <c r="EN4" s="26"/>
      <c r="EO4" s="26"/>
      <c r="EP4" s="26"/>
      <c r="EQ4" s="26"/>
      <c r="ER4" s="26"/>
      <c r="ES4" s="26"/>
      <c r="ET4" s="26"/>
      <c r="EU4" s="27"/>
      <c r="EV4" s="26"/>
      <c r="EW4" s="26"/>
      <c r="EX4" s="26"/>
      <c r="EY4" s="26"/>
      <c r="EZ4" s="28"/>
      <c r="FA4" s="26"/>
      <c r="FB4" s="26"/>
      <c r="FC4" s="26"/>
      <c r="FD4" s="26"/>
      <c r="FE4" s="26"/>
      <c r="FF4" s="26"/>
      <c r="FG4" s="25">
        <v>13293186</v>
      </c>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9027887</v>
      </c>
      <c r="D5" s="26"/>
      <c r="E5" s="26"/>
      <c r="F5" s="26"/>
      <c r="G5" s="26"/>
      <c r="H5" s="26"/>
      <c r="I5" s="26"/>
      <c r="J5" s="26"/>
      <c r="K5" s="27"/>
      <c r="L5" s="26"/>
      <c r="M5" s="26"/>
      <c r="N5" s="26"/>
      <c r="O5" s="26"/>
      <c r="P5" s="28"/>
      <c r="Q5" s="26"/>
      <c r="R5" s="26"/>
      <c r="S5" s="26"/>
      <c r="T5" s="26"/>
      <c r="U5" s="26"/>
      <c r="V5" s="26"/>
      <c r="W5" s="25">
        <v>8622222</v>
      </c>
      <c r="X5" s="26"/>
      <c r="Y5" s="26"/>
      <c r="Z5" s="26"/>
      <c r="AA5" s="26"/>
      <c r="AB5" s="26"/>
      <c r="AC5" s="26"/>
      <c r="AD5" s="26"/>
      <c r="AE5" s="27"/>
      <c r="AF5" s="26"/>
      <c r="AG5" s="26"/>
      <c r="AH5" s="26"/>
      <c r="AI5" s="26"/>
      <c r="AJ5" s="28"/>
      <c r="AK5" s="26"/>
      <c r="AL5" s="26"/>
      <c r="AM5" s="26"/>
      <c r="AN5" s="26"/>
      <c r="AO5" s="26"/>
      <c r="AP5" s="26"/>
      <c r="AQ5" s="25">
        <v>9520425</v>
      </c>
      <c r="AR5" s="26"/>
      <c r="AS5" s="26"/>
      <c r="AT5" s="26"/>
      <c r="AU5" s="26"/>
      <c r="AV5" s="26"/>
      <c r="AW5" s="26"/>
      <c r="AX5" s="26"/>
      <c r="AY5" s="27"/>
      <c r="AZ5" s="26"/>
      <c r="BA5" s="26"/>
      <c r="BB5" s="26"/>
      <c r="BC5" s="26"/>
      <c r="BD5" s="28"/>
      <c r="BE5" s="26"/>
      <c r="BF5" s="26"/>
      <c r="BG5" s="26"/>
      <c r="BH5" s="26"/>
      <c r="BI5" s="26"/>
      <c r="BJ5" s="26"/>
      <c r="BK5" s="25">
        <v>9666602</v>
      </c>
      <c r="BL5" s="26"/>
      <c r="BM5" s="26"/>
      <c r="BN5" s="26"/>
      <c r="BO5" s="26"/>
      <c r="BP5" s="26"/>
      <c r="BQ5" s="26"/>
      <c r="BR5" s="26"/>
      <c r="BS5" s="27"/>
      <c r="BT5" s="26"/>
      <c r="BU5" s="26"/>
      <c r="BV5" s="26"/>
      <c r="BW5" s="26"/>
      <c r="BX5" s="28"/>
      <c r="BY5" s="26"/>
      <c r="BZ5" s="26"/>
      <c r="CA5" s="26"/>
      <c r="CB5" s="26"/>
      <c r="CC5" s="26"/>
      <c r="CD5" s="26"/>
      <c r="CE5" s="25">
        <v>9854998</v>
      </c>
      <c r="CF5" s="26"/>
      <c r="CG5" s="26"/>
      <c r="CH5" s="26"/>
      <c r="CI5" s="26"/>
      <c r="CJ5" s="26"/>
      <c r="CK5" s="26"/>
      <c r="CL5" s="26"/>
      <c r="CM5" s="27"/>
      <c r="CN5" s="26"/>
      <c r="CO5" s="26"/>
      <c r="CP5" s="26"/>
      <c r="CQ5" s="26"/>
      <c r="CR5" s="28"/>
      <c r="CS5" s="26"/>
      <c r="CT5" s="26"/>
      <c r="CU5" s="26"/>
      <c r="CV5" s="26"/>
      <c r="CW5" s="26"/>
      <c r="CX5" s="26"/>
      <c r="CY5" s="25">
        <v>9442977</v>
      </c>
      <c r="CZ5" s="26"/>
      <c r="DA5" s="26"/>
      <c r="DB5" s="26"/>
      <c r="DC5" s="26"/>
      <c r="DD5" s="26"/>
      <c r="DE5" s="26"/>
      <c r="DF5" s="26"/>
      <c r="DG5" s="27"/>
      <c r="DH5" s="26"/>
      <c r="DI5" s="26"/>
      <c r="DJ5" s="26"/>
      <c r="DK5" s="26"/>
      <c r="DL5" s="28"/>
      <c r="DM5" s="26"/>
      <c r="DN5" s="26"/>
      <c r="DO5" s="26"/>
      <c r="DP5" s="26"/>
      <c r="DQ5" s="26"/>
      <c r="DR5" s="26"/>
      <c r="DS5" s="25" t="s">
        <v>722</v>
      </c>
      <c r="DT5" s="26"/>
      <c r="DU5" s="26"/>
      <c r="DV5" s="26"/>
      <c r="DW5" s="26"/>
      <c r="DX5" s="26"/>
      <c r="DY5" s="26"/>
      <c r="DZ5" s="26"/>
      <c r="EA5" s="27"/>
      <c r="EB5" s="26"/>
      <c r="EC5" s="26"/>
      <c r="ED5" s="26"/>
      <c r="EE5" s="26"/>
      <c r="EF5" s="28"/>
      <c r="EG5" s="26"/>
      <c r="EH5" s="26"/>
      <c r="EI5" s="26"/>
      <c r="EJ5" s="26"/>
      <c r="EK5" s="26"/>
      <c r="EL5" s="26"/>
      <c r="EM5" s="25">
        <v>10563456</v>
      </c>
      <c r="EN5" s="26"/>
      <c r="EO5" s="26"/>
      <c r="EP5" s="26"/>
      <c r="EQ5" s="26"/>
      <c r="ER5" s="26"/>
      <c r="ES5" s="26"/>
      <c r="ET5" s="26"/>
      <c r="EU5" s="27"/>
      <c r="EV5" s="26"/>
      <c r="EW5" s="26"/>
      <c r="EX5" s="26"/>
      <c r="EY5" s="26"/>
      <c r="EZ5" s="28"/>
      <c r="FA5" s="26"/>
      <c r="FB5" s="26"/>
      <c r="FC5" s="26"/>
      <c r="FD5" s="26"/>
      <c r="FE5" s="26"/>
      <c r="FF5" s="26"/>
      <c r="FG5" s="25">
        <v>10462677</v>
      </c>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0.78800000000000003</v>
      </c>
      <c r="D6" s="33"/>
      <c r="E6" s="33"/>
      <c r="F6" s="33"/>
      <c r="G6" s="33"/>
      <c r="H6" s="33"/>
      <c r="I6" s="33"/>
      <c r="J6" s="33"/>
      <c r="K6" s="34"/>
      <c r="L6" s="33"/>
      <c r="M6" s="33"/>
      <c r="N6" s="33"/>
      <c r="O6" s="33"/>
      <c r="P6" s="35"/>
      <c r="Q6" s="33"/>
      <c r="R6" s="33"/>
      <c r="S6" s="33"/>
      <c r="T6" s="33"/>
      <c r="U6" s="33"/>
      <c r="V6" s="33"/>
      <c r="W6" s="36">
        <v>0.73299999999999998</v>
      </c>
      <c r="X6" s="33"/>
      <c r="Y6" s="33"/>
      <c r="Z6" s="33"/>
      <c r="AA6" s="33"/>
      <c r="AB6" s="33"/>
      <c r="AC6" s="33"/>
      <c r="AD6" s="33"/>
      <c r="AE6" s="34"/>
      <c r="AF6" s="33"/>
      <c r="AG6" s="33"/>
      <c r="AH6" s="33"/>
      <c r="AI6" s="33"/>
      <c r="AJ6" s="35"/>
      <c r="AK6" s="33"/>
      <c r="AL6" s="33"/>
      <c r="AM6" s="33"/>
      <c r="AN6" s="33"/>
      <c r="AO6" s="33"/>
      <c r="AP6" s="33"/>
      <c r="AQ6" s="37">
        <v>0.79100000000000004</v>
      </c>
      <c r="AR6" s="33"/>
      <c r="AS6" s="33"/>
      <c r="AT6" s="33"/>
      <c r="AU6" s="33"/>
      <c r="AV6" s="33"/>
      <c r="AW6" s="33"/>
      <c r="AX6" s="33"/>
      <c r="AY6" s="34"/>
      <c r="AZ6" s="33"/>
      <c r="BA6" s="33"/>
      <c r="BB6" s="33"/>
      <c r="BC6" s="33"/>
      <c r="BD6" s="35"/>
      <c r="BE6" s="33"/>
      <c r="BF6" s="33"/>
      <c r="BG6" s="33"/>
      <c r="BH6" s="33"/>
      <c r="BI6" s="33"/>
      <c r="BJ6" s="33"/>
      <c r="BK6" s="37">
        <v>0.8</v>
      </c>
      <c r="BL6" s="33"/>
      <c r="BM6" s="33"/>
      <c r="BN6" s="33"/>
      <c r="BO6" s="33"/>
      <c r="BP6" s="33"/>
      <c r="BQ6" s="33"/>
      <c r="BR6" s="33"/>
      <c r="BS6" s="34"/>
      <c r="BT6" s="33"/>
      <c r="BU6" s="33"/>
      <c r="BV6" s="33"/>
      <c r="BW6" s="33"/>
      <c r="BX6" s="35"/>
      <c r="BY6" s="33"/>
      <c r="BZ6" s="33"/>
      <c r="CA6" s="33"/>
      <c r="CB6" s="33"/>
      <c r="CC6" s="33"/>
      <c r="CD6" s="33"/>
      <c r="CE6" s="32">
        <v>0.80349999999999999</v>
      </c>
      <c r="CF6" s="33"/>
      <c r="CG6" s="33"/>
      <c r="CH6" s="33"/>
      <c r="CI6" s="33"/>
      <c r="CJ6" s="33"/>
      <c r="CK6" s="33"/>
      <c r="CL6" s="33"/>
      <c r="CM6" s="34"/>
      <c r="CN6" s="33"/>
      <c r="CO6" s="33"/>
      <c r="CP6" s="33"/>
      <c r="CQ6" s="33"/>
      <c r="CR6" s="35"/>
      <c r="CS6" s="33"/>
      <c r="CT6" s="33"/>
      <c r="CU6" s="33"/>
      <c r="CV6" s="33"/>
      <c r="CW6" s="33"/>
      <c r="CX6" s="33"/>
      <c r="CY6" s="32">
        <v>0.754</v>
      </c>
      <c r="CZ6" s="33"/>
      <c r="DA6" s="33"/>
      <c r="DB6" s="33"/>
      <c r="DC6" s="33"/>
      <c r="DD6" s="33"/>
      <c r="DE6" s="33"/>
      <c r="DF6" s="33"/>
      <c r="DG6" s="34"/>
      <c r="DH6" s="33"/>
      <c r="DI6" s="33"/>
      <c r="DJ6" s="33"/>
      <c r="DK6" s="33"/>
      <c r="DL6" s="35"/>
      <c r="DM6" s="33"/>
      <c r="DN6" s="33"/>
      <c r="DO6" s="33"/>
      <c r="DP6" s="33"/>
      <c r="DQ6" s="33"/>
      <c r="DR6" s="33"/>
      <c r="DS6" s="32" t="s">
        <v>723</v>
      </c>
      <c r="DT6" s="33"/>
      <c r="DU6" s="33"/>
      <c r="DV6" s="33"/>
      <c r="DW6" s="33"/>
      <c r="DX6" s="33"/>
      <c r="DY6" s="33"/>
      <c r="DZ6" s="33"/>
      <c r="EA6" s="34"/>
      <c r="EB6" s="33"/>
      <c r="EC6" s="33"/>
      <c r="ED6" s="33"/>
      <c r="EE6" s="33"/>
      <c r="EF6" s="35"/>
      <c r="EG6" s="33"/>
      <c r="EH6" s="33"/>
      <c r="EI6" s="33"/>
      <c r="EJ6" s="33"/>
      <c r="EK6" s="33"/>
      <c r="EL6" s="33"/>
      <c r="EM6" s="32">
        <f>EM5/EM4</f>
        <v>0.81928753680352517</v>
      </c>
      <c r="EN6" s="33"/>
      <c r="EO6" s="33"/>
      <c r="EP6" s="33"/>
      <c r="EQ6" s="33"/>
      <c r="ER6" s="33"/>
      <c r="ES6" s="33"/>
      <c r="ET6" s="33"/>
      <c r="EU6" s="34"/>
      <c r="EV6" s="33"/>
      <c r="EW6" s="33"/>
      <c r="EX6" s="33"/>
      <c r="EY6" s="33"/>
      <c r="EZ6" s="35"/>
      <c r="FA6" s="33"/>
      <c r="FB6" s="33"/>
      <c r="FC6" s="33"/>
      <c r="FD6" s="33"/>
      <c r="FE6" s="33"/>
      <c r="FF6" s="33"/>
      <c r="FG6" s="32">
        <f>FG5/FG4</f>
        <v>0.78707068418361104</v>
      </c>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8981556</v>
      </c>
      <c r="D7" s="26"/>
      <c r="E7" s="26"/>
      <c r="F7" s="26"/>
      <c r="G7" s="26"/>
      <c r="H7" s="26"/>
      <c r="I7" s="26"/>
      <c r="J7" s="26"/>
      <c r="K7" s="27"/>
      <c r="L7" s="26"/>
      <c r="M7" s="26"/>
      <c r="N7" s="26"/>
      <c r="O7" s="26"/>
      <c r="P7" s="28"/>
      <c r="Q7" s="26"/>
      <c r="R7" s="26"/>
      <c r="S7" s="26"/>
      <c r="T7" s="26"/>
      <c r="U7" s="26"/>
      <c r="V7" s="26"/>
      <c r="W7" s="25">
        <v>8607787</v>
      </c>
      <c r="X7" s="26"/>
      <c r="Y7" s="26"/>
      <c r="Z7" s="26"/>
      <c r="AA7" s="26"/>
      <c r="AB7" s="26"/>
      <c r="AC7" s="26"/>
      <c r="AD7" s="26"/>
      <c r="AE7" s="27"/>
      <c r="AF7" s="26"/>
      <c r="AG7" s="26"/>
      <c r="AH7" s="26"/>
      <c r="AI7" s="26"/>
      <c r="AJ7" s="28"/>
      <c r="AK7" s="26"/>
      <c r="AL7" s="26"/>
      <c r="AM7" s="26"/>
      <c r="AN7" s="26"/>
      <c r="AO7" s="26"/>
      <c r="AP7" s="26"/>
      <c r="AQ7" s="25">
        <v>9501152</v>
      </c>
      <c r="AR7" s="26"/>
      <c r="AS7" s="26"/>
      <c r="AT7" s="26"/>
      <c r="AU7" s="26"/>
      <c r="AV7" s="26"/>
      <c r="AW7" s="26"/>
      <c r="AX7" s="26"/>
      <c r="AY7" s="27"/>
      <c r="AZ7" s="26"/>
      <c r="BA7" s="26"/>
      <c r="BB7" s="26"/>
      <c r="BC7" s="26"/>
      <c r="BD7" s="28"/>
      <c r="BE7" s="26"/>
      <c r="BF7" s="26"/>
      <c r="BG7" s="26"/>
      <c r="BH7" s="26"/>
      <c r="BI7" s="26"/>
      <c r="BJ7" s="26"/>
      <c r="BK7" s="25">
        <v>9654475</v>
      </c>
      <c r="BL7" s="26"/>
      <c r="BM7" s="26"/>
      <c r="BN7" s="26"/>
      <c r="BO7" s="26"/>
      <c r="BP7" s="26"/>
      <c r="BQ7" s="26"/>
      <c r="BR7" s="26"/>
      <c r="BS7" s="27"/>
      <c r="BT7" s="26"/>
      <c r="BU7" s="26"/>
      <c r="BV7" s="26"/>
      <c r="BW7" s="26"/>
      <c r="BX7" s="28"/>
      <c r="BY7" s="26"/>
      <c r="BZ7" s="26"/>
      <c r="CA7" s="26"/>
      <c r="CB7" s="26"/>
      <c r="CC7" s="26"/>
      <c r="CD7" s="26"/>
      <c r="CE7" s="25">
        <v>9838683</v>
      </c>
      <c r="CF7" s="26"/>
      <c r="CG7" s="26"/>
      <c r="CH7" s="26"/>
      <c r="CI7" s="26"/>
      <c r="CJ7" s="26"/>
      <c r="CK7" s="26"/>
      <c r="CL7" s="26"/>
      <c r="CM7" s="27"/>
      <c r="CN7" s="26"/>
      <c r="CO7" s="26"/>
      <c r="CP7" s="26"/>
      <c r="CQ7" s="26"/>
      <c r="CR7" s="28"/>
      <c r="CS7" s="26"/>
      <c r="CT7" s="26"/>
      <c r="CU7" s="26"/>
      <c r="CV7" s="26"/>
      <c r="CW7" s="26"/>
      <c r="CX7" s="26"/>
      <c r="CY7" s="25">
        <v>9416001</v>
      </c>
      <c r="CZ7" s="26"/>
      <c r="DA7" s="26"/>
      <c r="DB7" s="26"/>
      <c r="DC7" s="26"/>
      <c r="DD7" s="26"/>
      <c r="DE7" s="26"/>
      <c r="DF7" s="26"/>
      <c r="DG7" s="27"/>
      <c r="DH7" s="26"/>
      <c r="DI7" s="26"/>
      <c r="DJ7" s="26"/>
      <c r="DK7" s="26"/>
      <c r="DL7" s="28"/>
      <c r="DM7" s="26"/>
      <c r="DN7" s="26"/>
      <c r="DO7" s="26"/>
      <c r="DP7" s="26"/>
      <c r="DQ7" s="26"/>
      <c r="DR7" s="26"/>
      <c r="DS7" s="25" t="s">
        <v>724</v>
      </c>
      <c r="DT7" s="26"/>
      <c r="DU7" s="26"/>
      <c r="DV7" s="26"/>
      <c r="DW7" s="26"/>
      <c r="DX7" s="26"/>
      <c r="DY7" s="26"/>
      <c r="DZ7" s="26"/>
      <c r="EA7" s="27"/>
      <c r="EB7" s="26"/>
      <c r="EC7" s="26"/>
      <c r="ED7" s="26"/>
      <c r="EE7" s="26"/>
      <c r="EF7" s="28"/>
      <c r="EG7" s="26"/>
      <c r="EH7" s="26"/>
      <c r="EI7" s="26"/>
      <c r="EJ7" s="26"/>
      <c r="EK7" s="26"/>
      <c r="EL7" s="26"/>
      <c r="EM7" s="25">
        <v>10516041</v>
      </c>
      <c r="EN7" s="26"/>
      <c r="EO7" s="26"/>
      <c r="EP7" s="26"/>
      <c r="EQ7" s="26"/>
      <c r="ER7" s="26"/>
      <c r="ES7" s="26"/>
      <c r="ET7" s="26"/>
      <c r="EU7" s="27"/>
      <c r="EV7" s="26"/>
      <c r="EW7" s="26"/>
      <c r="EX7" s="26"/>
      <c r="EY7" s="26"/>
      <c r="EZ7" s="28"/>
      <c r="FA7" s="26"/>
      <c r="FB7" s="26"/>
      <c r="FC7" s="26"/>
      <c r="FD7" s="26"/>
      <c r="FE7" s="26"/>
      <c r="FF7" s="26"/>
      <c r="FG7" s="25">
        <v>10422852</v>
      </c>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0.995</v>
      </c>
      <c r="D8" s="33"/>
      <c r="E8" s="33"/>
      <c r="F8" s="33"/>
      <c r="G8" s="33"/>
      <c r="H8" s="33"/>
      <c r="I8" s="33"/>
      <c r="J8" s="33"/>
      <c r="K8" s="34"/>
      <c r="L8" s="33"/>
      <c r="M8" s="33"/>
      <c r="N8" s="33"/>
      <c r="O8" s="33"/>
      <c r="P8" s="35"/>
      <c r="Q8" s="33"/>
      <c r="R8" s="33"/>
      <c r="S8" s="33"/>
      <c r="T8" s="33"/>
      <c r="U8" s="33"/>
      <c r="V8" s="33"/>
      <c r="W8" s="36">
        <v>0.998</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2">
        <v>0.998</v>
      </c>
      <c r="BL8" s="33"/>
      <c r="BM8" s="33"/>
      <c r="BN8" s="33"/>
      <c r="BO8" s="33"/>
      <c r="BP8" s="33"/>
      <c r="BQ8" s="33"/>
      <c r="BR8" s="33"/>
      <c r="BS8" s="34"/>
      <c r="BT8" s="33"/>
      <c r="BU8" s="33"/>
      <c r="BV8" s="33"/>
      <c r="BW8" s="33"/>
      <c r="BX8" s="35"/>
      <c r="BY8" s="33"/>
      <c r="BZ8" s="33"/>
      <c r="CA8" s="33"/>
      <c r="CB8" s="33"/>
      <c r="CC8" s="33"/>
      <c r="CD8" s="33"/>
      <c r="CE8" s="32">
        <v>0.99829999999999997</v>
      </c>
      <c r="CF8" s="33"/>
      <c r="CG8" s="33"/>
      <c r="CH8" s="33"/>
      <c r="CI8" s="33"/>
      <c r="CJ8" s="33"/>
      <c r="CK8" s="33"/>
      <c r="CL8" s="33"/>
      <c r="CM8" s="34"/>
      <c r="CN8" s="33"/>
      <c r="CO8" s="33"/>
      <c r="CP8" s="33"/>
      <c r="CQ8" s="33"/>
      <c r="CR8" s="35"/>
      <c r="CS8" s="33"/>
      <c r="CT8" s="33"/>
      <c r="CU8" s="33"/>
      <c r="CV8" s="33"/>
      <c r="CW8" s="33"/>
      <c r="CX8" s="33"/>
      <c r="CY8" s="32">
        <v>0.997</v>
      </c>
      <c r="CZ8" s="33"/>
      <c r="DA8" s="33"/>
      <c r="DB8" s="33"/>
      <c r="DC8" s="33"/>
      <c r="DD8" s="33"/>
      <c r="DE8" s="33"/>
      <c r="DF8" s="33"/>
      <c r="DG8" s="34"/>
      <c r="DH8" s="33"/>
      <c r="DI8" s="33"/>
      <c r="DJ8" s="33"/>
      <c r="DK8" s="33"/>
      <c r="DL8" s="35"/>
      <c r="DM8" s="33"/>
      <c r="DN8" s="33"/>
      <c r="DO8" s="33"/>
      <c r="DP8" s="33"/>
      <c r="DQ8" s="33"/>
      <c r="DR8" s="33"/>
      <c r="DS8" s="32" t="s">
        <v>725</v>
      </c>
      <c r="DT8" s="33"/>
      <c r="DU8" s="33"/>
      <c r="DV8" s="33"/>
      <c r="DW8" s="33"/>
      <c r="DX8" s="33"/>
      <c r="DY8" s="33"/>
      <c r="DZ8" s="33"/>
      <c r="EA8" s="34"/>
      <c r="EB8" s="33"/>
      <c r="EC8" s="33"/>
      <c r="ED8" s="33"/>
      <c r="EE8" s="33"/>
      <c r="EF8" s="35"/>
      <c r="EG8" s="33"/>
      <c r="EH8" s="33"/>
      <c r="EI8" s="33"/>
      <c r="EJ8" s="33"/>
      <c r="EK8" s="33"/>
      <c r="EL8" s="33"/>
      <c r="EM8" s="32">
        <f>EM7/EM5</f>
        <v>0.99551141217419759</v>
      </c>
      <c r="EN8" s="33"/>
      <c r="EO8" s="33"/>
      <c r="EP8" s="33"/>
      <c r="EQ8" s="33"/>
      <c r="ER8" s="33"/>
      <c r="ES8" s="33"/>
      <c r="ET8" s="33"/>
      <c r="EU8" s="34"/>
      <c r="EV8" s="33"/>
      <c r="EW8" s="33"/>
      <c r="EX8" s="33"/>
      <c r="EY8" s="33"/>
      <c r="EZ8" s="35"/>
      <c r="FA8" s="33"/>
      <c r="FB8" s="33"/>
      <c r="FC8" s="33"/>
      <c r="FD8" s="33"/>
      <c r="FE8" s="33"/>
      <c r="FF8" s="33"/>
      <c r="FG8" s="32">
        <f>FG7/FG5</f>
        <v>0.99619361278189134</v>
      </c>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c r="D9" s="20"/>
      <c r="E9" s="26"/>
      <c r="F9" s="146"/>
      <c r="G9" s="146"/>
      <c r="H9" s="20"/>
      <c r="I9" s="146"/>
      <c r="J9" s="146"/>
      <c r="K9" s="21"/>
      <c r="L9" s="20"/>
      <c r="M9" s="20"/>
      <c r="N9" s="20"/>
      <c r="O9" s="20"/>
      <c r="P9" s="22"/>
      <c r="Q9" s="20"/>
      <c r="R9" s="20"/>
      <c r="S9" s="20"/>
      <c r="T9" s="20"/>
      <c r="U9" s="20"/>
      <c r="V9" s="20"/>
      <c r="W9" s="7"/>
      <c r="X9" s="20"/>
      <c r="Y9" s="146"/>
      <c r="Z9" s="146"/>
      <c r="AA9" s="146"/>
      <c r="AB9" s="20"/>
      <c r="AC9" s="146"/>
      <c r="AD9" s="146"/>
      <c r="AE9" s="21"/>
      <c r="AF9" s="20"/>
      <c r="AG9" s="20"/>
      <c r="AH9" s="20"/>
      <c r="AI9" s="20"/>
      <c r="AJ9" s="22"/>
      <c r="AK9" s="20"/>
      <c r="AL9" s="20"/>
      <c r="AM9" s="20"/>
      <c r="AN9" s="20"/>
      <c r="AO9" s="20"/>
      <c r="AP9" s="20"/>
      <c r="AQ9" s="39"/>
      <c r="AR9" s="20"/>
      <c r="AS9" s="20"/>
      <c r="AT9" s="146"/>
      <c r="AU9" s="146"/>
      <c r="AV9" s="20"/>
      <c r="AW9" s="146"/>
      <c r="AX9" s="146"/>
      <c r="AY9" s="21"/>
      <c r="AZ9" s="20"/>
      <c r="BA9" s="20"/>
      <c r="BB9" s="20"/>
      <c r="BC9" s="20"/>
      <c r="BD9" s="22"/>
      <c r="BE9" s="20"/>
      <c r="BF9" s="20"/>
      <c r="BG9" s="20"/>
      <c r="BH9" s="20"/>
      <c r="BI9" s="20"/>
      <c r="BJ9" s="20"/>
      <c r="BK9" s="39"/>
      <c r="BL9" s="20"/>
      <c r="BM9" s="20"/>
      <c r="BN9" s="146"/>
      <c r="BO9" s="146"/>
      <c r="BP9" s="20"/>
      <c r="BQ9" s="146"/>
      <c r="BR9" s="146"/>
      <c r="BS9" s="21"/>
      <c r="BT9" s="20"/>
      <c r="BU9" s="20"/>
      <c r="BV9" s="20"/>
      <c r="BW9" s="20"/>
      <c r="BX9" s="22"/>
      <c r="BY9" s="20"/>
      <c r="BZ9" s="20"/>
      <c r="CA9" s="20"/>
      <c r="CB9" s="20"/>
      <c r="CC9" s="20"/>
      <c r="CD9" s="20"/>
      <c r="CE9" s="7"/>
      <c r="CF9" s="20"/>
      <c r="CG9" s="146"/>
      <c r="CH9" s="146"/>
      <c r="CI9" s="146"/>
      <c r="CJ9" s="20"/>
      <c r="CK9" s="146"/>
      <c r="CL9" s="146"/>
      <c r="CM9" s="21"/>
      <c r="CN9" s="20"/>
      <c r="CO9" s="20"/>
      <c r="CP9" s="20"/>
      <c r="CQ9" s="20"/>
      <c r="CR9" s="22"/>
      <c r="CS9" s="20"/>
      <c r="CT9" s="20"/>
      <c r="CU9" s="20"/>
      <c r="CV9" s="20"/>
      <c r="CW9" s="20"/>
      <c r="CX9" s="20"/>
      <c r="CY9" s="7"/>
      <c r="CZ9" s="20"/>
      <c r="DA9" s="146"/>
      <c r="DB9" s="146"/>
      <c r="DC9" s="146"/>
      <c r="DD9" s="20"/>
      <c r="DE9" s="146"/>
      <c r="DF9" s="146"/>
      <c r="DG9" s="21"/>
      <c r="DH9" s="20"/>
      <c r="DI9" s="20"/>
      <c r="DJ9" s="20"/>
      <c r="DK9" s="20"/>
      <c r="DL9" s="22"/>
      <c r="DM9" s="20"/>
      <c r="DN9" s="20"/>
      <c r="DO9" s="20"/>
      <c r="DP9" s="20"/>
      <c r="DQ9" s="20"/>
      <c r="DR9" s="20"/>
      <c r="DS9" s="7"/>
      <c r="DT9" s="20"/>
      <c r="DU9" s="20"/>
      <c r="DV9" s="146"/>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96</v>
      </c>
      <c r="F10" s="40" t="s">
        <v>59</v>
      </c>
      <c r="G10" s="40" t="s">
        <v>97</v>
      </c>
      <c r="H10" s="40" t="s">
        <v>98</v>
      </c>
      <c r="I10" s="40" t="s">
        <v>99</v>
      </c>
      <c r="J10" s="40" t="s">
        <v>100</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96</v>
      </c>
      <c r="Z10" s="40" t="s">
        <v>59</v>
      </c>
      <c r="AA10" s="40" t="s">
        <v>97</v>
      </c>
      <c r="AB10" s="40" t="s">
        <v>98</v>
      </c>
      <c r="AC10" s="40" t="s">
        <v>99</v>
      </c>
      <c r="AD10" s="40" t="s">
        <v>100</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96</v>
      </c>
      <c r="AT10" s="40" t="s">
        <v>59</v>
      </c>
      <c r="AU10" s="40" t="s">
        <v>97</v>
      </c>
      <c r="AV10" s="40" t="s">
        <v>98</v>
      </c>
      <c r="AW10" s="40" t="s">
        <v>99</v>
      </c>
      <c r="AX10" s="40" t="s">
        <v>100</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96</v>
      </c>
      <c r="BN10" s="40" t="s">
        <v>59</v>
      </c>
      <c r="BO10" s="40" t="s">
        <v>97</v>
      </c>
      <c r="BP10" s="40" t="s">
        <v>98</v>
      </c>
      <c r="BQ10" s="40" t="s">
        <v>99</v>
      </c>
      <c r="BR10" s="40" t="s">
        <v>100</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96</v>
      </c>
      <c r="CH10" s="40" t="s">
        <v>59</v>
      </c>
      <c r="CI10" s="40" t="s">
        <v>97</v>
      </c>
      <c r="CJ10" s="40" t="s">
        <v>98</v>
      </c>
      <c r="CK10" s="40" t="s">
        <v>99</v>
      </c>
      <c r="CL10" s="40" t="s">
        <v>100</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96</v>
      </c>
      <c r="DB10" s="40" t="s">
        <v>59</v>
      </c>
      <c r="DC10" s="40" t="s">
        <v>97</v>
      </c>
      <c r="DD10" s="40" t="s">
        <v>98</v>
      </c>
      <c r="DE10" s="40" t="s">
        <v>99</v>
      </c>
      <c r="DF10" s="40" t="s">
        <v>100</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96</v>
      </c>
      <c r="DV10" s="40" t="s">
        <v>59</v>
      </c>
      <c r="DW10" s="40" t="s">
        <v>97</v>
      </c>
      <c r="DX10" s="40" t="s">
        <v>98</v>
      </c>
      <c r="DY10" s="40" t="s">
        <v>99</v>
      </c>
      <c r="DZ10" s="40" t="s">
        <v>100</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96</v>
      </c>
      <c r="EP10" s="40" t="s">
        <v>59</v>
      </c>
      <c r="EQ10" s="40" t="s">
        <v>97</v>
      </c>
      <c r="ER10" s="40" t="s">
        <v>98</v>
      </c>
      <c r="ES10" s="40" t="s">
        <v>99</v>
      </c>
      <c r="ET10" s="40" t="s">
        <v>100</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96</v>
      </c>
      <c r="FJ10" s="40" t="s">
        <v>59</v>
      </c>
      <c r="FK10" s="40" t="s">
        <v>97</v>
      </c>
      <c r="FL10" s="40" t="s">
        <v>98</v>
      </c>
      <c r="FM10" s="40" t="s">
        <v>99</v>
      </c>
      <c r="FN10" s="40" t="s">
        <v>100</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96</v>
      </c>
      <c r="GD10" s="40" t="s">
        <v>59</v>
      </c>
      <c r="GE10" s="40" t="s">
        <v>97</v>
      </c>
      <c r="GF10" s="40" t="s">
        <v>98</v>
      </c>
      <c r="GG10" s="40" t="s">
        <v>99</v>
      </c>
      <c r="GH10" s="40" t="s">
        <v>100</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96</v>
      </c>
      <c r="GX10" s="40" t="s">
        <v>59</v>
      </c>
      <c r="GY10" s="40" t="s">
        <v>97</v>
      </c>
      <c r="GZ10" s="40" t="s">
        <v>98</v>
      </c>
      <c r="HA10" s="40" t="s">
        <v>99</v>
      </c>
      <c r="HB10" s="40" t="s">
        <v>100</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96</v>
      </c>
      <c r="HR10" s="40" t="s">
        <v>59</v>
      </c>
      <c r="HS10" s="40" t="s">
        <v>97</v>
      </c>
      <c r="HT10" s="40" t="s">
        <v>98</v>
      </c>
      <c r="HU10" s="40" t="s">
        <v>99</v>
      </c>
      <c r="HV10" s="40" t="s">
        <v>100</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96</v>
      </c>
      <c r="IL10" s="40" t="s">
        <v>59</v>
      </c>
      <c r="IM10" s="40" t="s">
        <v>97</v>
      </c>
      <c r="IN10" s="40" t="s">
        <v>98</v>
      </c>
      <c r="IO10" s="40" t="s">
        <v>99</v>
      </c>
      <c r="IP10" s="40" t="s">
        <v>100</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1995418</v>
      </c>
      <c r="F11" s="47">
        <v>0.222</v>
      </c>
      <c r="G11" s="48">
        <v>-0.13100000000000001</v>
      </c>
      <c r="H11" s="2">
        <v>34</v>
      </c>
      <c r="I11" s="47">
        <v>0.22700000000000001</v>
      </c>
      <c r="J11" s="163">
        <v>-0.13300000000000001</v>
      </c>
      <c r="K11" s="48"/>
      <c r="L11" s="48"/>
      <c r="M11" s="48"/>
      <c r="P11" s="49"/>
      <c r="Q11" s="29"/>
      <c r="R11" s="48"/>
      <c r="S11" s="48"/>
      <c r="U11" s="48"/>
      <c r="V11" s="48"/>
      <c r="W11" s="7"/>
      <c r="Y11" s="29">
        <v>1581053</v>
      </c>
      <c r="Z11" s="47">
        <v>0.184</v>
      </c>
      <c r="AA11" s="47">
        <v>-3.7999999999999999E-2</v>
      </c>
      <c r="AB11" s="2">
        <v>29</v>
      </c>
      <c r="AC11" s="47">
        <v>0.193</v>
      </c>
      <c r="AD11" s="164">
        <v>-3.4000000000000002E-2</v>
      </c>
      <c r="AE11" s="29"/>
      <c r="AF11" s="48"/>
      <c r="AG11" s="48"/>
      <c r="AH11" s="150"/>
      <c r="AI11" s="48"/>
      <c r="AJ11" s="48"/>
      <c r="AK11" s="29"/>
      <c r="AM11" s="48"/>
      <c r="AO11" s="48"/>
      <c r="AP11" s="48"/>
      <c r="AQ11" s="7"/>
      <c r="AS11" s="29">
        <v>2653723</v>
      </c>
      <c r="AT11" s="48">
        <v>0.27899999999999997</v>
      </c>
      <c r="AU11" s="48">
        <v>9.5000000000000001E-2</v>
      </c>
      <c r="AV11" s="2">
        <v>43</v>
      </c>
      <c r="AW11" s="48">
        <v>0.28699999999999998</v>
      </c>
      <c r="AX11" s="163">
        <v>9.4E-2</v>
      </c>
      <c r="AY11" s="29"/>
      <c r="AZ11" s="48"/>
      <c r="BA11" s="48"/>
      <c r="BD11" s="49"/>
      <c r="BE11" s="29"/>
      <c r="BF11" s="48"/>
      <c r="BG11" s="48"/>
      <c r="BI11" s="48"/>
      <c r="BJ11" s="48"/>
      <c r="BK11" s="7"/>
      <c r="BM11" s="29">
        <v>2763480</v>
      </c>
      <c r="BN11" s="47">
        <v>0.28600000000000003</v>
      </c>
      <c r="BO11" s="47">
        <v>6.9999999999999993E-3</v>
      </c>
      <c r="BP11" s="2">
        <v>44</v>
      </c>
      <c r="BQ11" s="164">
        <v>0.29300000000000004</v>
      </c>
      <c r="BR11" s="164">
        <v>6.9999999999999993E-3</v>
      </c>
      <c r="BS11" s="25"/>
      <c r="BT11" s="48"/>
      <c r="BU11" s="48"/>
      <c r="BX11" s="49"/>
      <c r="BY11" s="29"/>
      <c r="BZ11" s="48"/>
      <c r="CA11" s="48"/>
      <c r="CC11" s="48"/>
      <c r="CD11" s="48"/>
      <c r="CE11" s="29"/>
      <c r="CG11" s="29">
        <v>2608573</v>
      </c>
      <c r="CH11" s="47">
        <v>0.26500000000000001</v>
      </c>
      <c r="CI11" s="47">
        <v>-2.1000000000000001E-2</v>
      </c>
      <c r="CJ11" s="2">
        <v>41</v>
      </c>
      <c r="CK11" s="47">
        <v>0.27300000000000002</v>
      </c>
      <c r="CL11" s="164">
        <f t="shared" ref="CL11:CL16" si="0">CK11-BQ11</f>
        <v>-2.0000000000000018E-2</v>
      </c>
      <c r="CM11" s="29"/>
      <c r="CN11" s="48"/>
      <c r="CO11" s="48"/>
      <c r="CP11" s="48"/>
      <c r="CQ11" s="48"/>
      <c r="CR11" s="48"/>
      <c r="CS11" s="29"/>
      <c r="CT11" s="48"/>
      <c r="CU11" s="48"/>
      <c r="CW11" s="48"/>
      <c r="CX11" s="48"/>
      <c r="CY11" s="7" t="s">
        <v>726</v>
      </c>
      <c r="DA11" s="29">
        <v>1281886</v>
      </c>
      <c r="DB11" s="47">
        <v>0.13600000000000001</v>
      </c>
      <c r="DC11" s="47">
        <v>-0.129</v>
      </c>
      <c r="DD11" s="2">
        <v>21</v>
      </c>
      <c r="DE11" s="47">
        <v>0.14000000000000001</v>
      </c>
      <c r="DF11" s="164">
        <f t="shared" ref="DF11:DF16" si="1">DE11-CK11</f>
        <v>-0.13300000000000001</v>
      </c>
      <c r="DG11" s="29"/>
      <c r="DH11" s="48"/>
      <c r="DI11" s="48"/>
      <c r="DJ11" s="48"/>
      <c r="DK11" s="48"/>
      <c r="DL11" s="48"/>
      <c r="DM11" s="29"/>
      <c r="DN11" s="48"/>
      <c r="DO11" s="48"/>
      <c r="DQ11" s="48"/>
      <c r="DR11" s="48"/>
      <c r="DS11" s="7"/>
      <c r="DU11" s="29" t="s">
        <v>727</v>
      </c>
      <c r="DV11" s="47">
        <v>8.5000000000000006E-2</v>
      </c>
      <c r="DW11" s="47">
        <v>-5.0999999999999997E-2</v>
      </c>
      <c r="DX11" s="2" t="s">
        <v>728</v>
      </c>
      <c r="DY11" s="47">
        <v>8.6999999999999994E-2</v>
      </c>
      <c r="DZ11" s="164">
        <f t="shared" ref="DZ11:DZ16" si="2">DY11-DE11</f>
        <v>-5.3000000000000019E-2</v>
      </c>
      <c r="EA11" s="29"/>
      <c r="EC11" s="50"/>
      <c r="EF11" s="49"/>
      <c r="EG11" s="29"/>
      <c r="EH11" s="48"/>
      <c r="EI11" s="48"/>
      <c r="EK11" s="48"/>
      <c r="EL11" s="48"/>
      <c r="EM11" s="7"/>
      <c r="EO11" s="204">
        <v>1301796</v>
      </c>
      <c r="EP11" s="205">
        <f t="shared" ref="EP11:EP16" si="3">EO11/$EM$7</f>
        <v>0.12379145345667633</v>
      </c>
      <c r="EQ11" s="205">
        <f t="shared" ref="EQ11:EQ16" si="4">EP11-DV11</f>
        <v>3.8791453456676325E-2</v>
      </c>
      <c r="ER11" s="206">
        <v>19</v>
      </c>
      <c r="ES11" s="205">
        <f t="shared" ref="ES11:ES16" si="5">ER11/$EM$3</f>
        <v>0.12666666666666668</v>
      </c>
      <c r="ET11" s="205">
        <f t="shared" ref="ET11:ET16" si="6">ES11-DY11</f>
        <v>3.9666666666666683E-2</v>
      </c>
      <c r="EU11" s="29"/>
      <c r="EV11" s="48"/>
      <c r="EW11" s="48"/>
      <c r="EZ11" s="49"/>
      <c r="FA11" s="29"/>
      <c r="FB11" s="48"/>
      <c r="FC11" s="48"/>
      <c r="FE11" s="48"/>
      <c r="FF11" s="48"/>
      <c r="FG11" s="7"/>
      <c r="FI11" s="29">
        <v>990601</v>
      </c>
      <c r="FJ11" s="48">
        <f t="shared" ref="FJ11:FJ12" si="7">FI11/FG$7</f>
        <v>9.5041261259394258E-2</v>
      </c>
      <c r="FK11" s="207">
        <f t="shared" ref="FK11:FK12" si="8">FJ11-EP11</f>
        <v>-2.8750192197282073E-2</v>
      </c>
      <c r="FL11" s="4">
        <v>15</v>
      </c>
      <c r="FM11" s="48">
        <f t="shared" ref="FM11:FM12" si="9">FL11/FG$3</f>
        <v>0.1</v>
      </c>
      <c r="FN11" s="207">
        <f t="shared" ref="FN11:FN12" si="10">FM11-ES11</f>
        <v>-2.6666666666666672E-2</v>
      </c>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2153135</v>
      </c>
      <c r="F12" s="47">
        <v>0.24</v>
      </c>
      <c r="G12" s="48">
        <v>-7.9000000000000001E-2</v>
      </c>
      <c r="H12" s="2">
        <v>37</v>
      </c>
      <c r="I12" s="47">
        <v>0.247</v>
      </c>
      <c r="J12" s="163">
        <v>-0.08</v>
      </c>
      <c r="K12" s="48"/>
      <c r="L12" s="48"/>
      <c r="M12" s="48"/>
      <c r="P12" s="49"/>
      <c r="Q12" s="29"/>
      <c r="R12" s="48"/>
      <c r="S12" s="48"/>
      <c r="U12" s="48"/>
      <c r="V12" s="48"/>
      <c r="W12" s="7"/>
      <c r="Y12" s="29">
        <v>2494555</v>
      </c>
      <c r="Z12" s="48">
        <v>0.28999999999999998</v>
      </c>
      <c r="AA12" s="48">
        <v>0.05</v>
      </c>
      <c r="AB12" s="151">
        <v>45</v>
      </c>
      <c r="AC12" s="48">
        <v>0.3</v>
      </c>
      <c r="AD12" s="163">
        <v>5.2999999999999999E-2</v>
      </c>
      <c r="AE12" s="29"/>
      <c r="AF12" s="48"/>
      <c r="AG12" s="48"/>
      <c r="AH12" s="150"/>
      <c r="AI12" s="48"/>
      <c r="AJ12" s="48"/>
      <c r="AK12" s="29"/>
      <c r="AM12" s="48"/>
      <c r="AO12" s="48"/>
      <c r="AP12" s="48"/>
      <c r="AQ12" s="7"/>
      <c r="AS12" s="29">
        <v>1436023</v>
      </c>
      <c r="AT12" s="48">
        <v>0.151</v>
      </c>
      <c r="AU12" s="48">
        <v>-0.13900000000000001</v>
      </c>
      <c r="AV12" s="151">
        <v>23</v>
      </c>
      <c r="AW12" s="48">
        <v>0.153</v>
      </c>
      <c r="AX12" s="163">
        <v>-0.14699999999999999</v>
      </c>
      <c r="AY12" s="29"/>
      <c r="AZ12" s="48"/>
      <c r="BA12" s="48"/>
      <c r="BB12" s="150"/>
      <c r="BC12" s="48"/>
      <c r="BD12" s="48"/>
      <c r="BE12" s="29"/>
      <c r="BF12" s="48"/>
      <c r="BG12" s="48"/>
      <c r="BI12" s="48"/>
      <c r="BJ12" s="48"/>
      <c r="BK12" s="7"/>
      <c r="BM12" s="29">
        <v>2631363</v>
      </c>
      <c r="BN12" s="47">
        <v>0.27200000000000002</v>
      </c>
      <c r="BO12" s="47">
        <v>0.121</v>
      </c>
      <c r="BP12" s="2">
        <v>42</v>
      </c>
      <c r="BQ12" s="164">
        <v>0.28000000000000003</v>
      </c>
      <c r="BR12" s="164">
        <v>0.127</v>
      </c>
      <c r="BS12" s="25"/>
      <c r="BT12" s="48"/>
      <c r="BU12" s="48"/>
      <c r="BV12" s="150"/>
      <c r="BW12" s="48"/>
      <c r="BX12" s="48"/>
      <c r="BY12" s="29"/>
      <c r="BZ12" s="48"/>
      <c r="CA12" s="48"/>
      <c r="CC12" s="48"/>
      <c r="CD12" s="48"/>
      <c r="CE12" s="29"/>
      <c r="CG12" s="29">
        <v>2085077</v>
      </c>
      <c r="CH12" s="47">
        <v>0.21199999999999999</v>
      </c>
      <c r="CI12" s="47">
        <v>-0.06</v>
      </c>
      <c r="CJ12" s="2">
        <v>33</v>
      </c>
      <c r="CK12" s="47">
        <v>0.22</v>
      </c>
      <c r="CL12" s="164">
        <f t="shared" si="0"/>
        <v>-6.0000000000000026E-2</v>
      </c>
      <c r="CM12" s="29"/>
      <c r="CN12" s="48"/>
      <c r="CO12" s="48"/>
      <c r="CP12" s="150"/>
      <c r="CQ12" s="48"/>
      <c r="CR12" s="48"/>
      <c r="CS12" s="29"/>
      <c r="CT12" s="48"/>
      <c r="CU12" s="48"/>
      <c r="CW12" s="48"/>
      <c r="CX12" s="48"/>
      <c r="CY12" s="7" t="s">
        <v>729</v>
      </c>
      <c r="DA12" s="29">
        <v>1848805</v>
      </c>
      <c r="DB12" s="47">
        <v>0.19600000000000001</v>
      </c>
      <c r="DC12" s="47">
        <v>-1.6E-2</v>
      </c>
      <c r="DD12" s="2">
        <v>30</v>
      </c>
      <c r="DE12" s="47">
        <v>0.2</v>
      </c>
      <c r="DF12" s="164">
        <f t="shared" si="1"/>
        <v>-1.999999999999999E-2</v>
      </c>
      <c r="DG12" s="29"/>
      <c r="DH12" s="48"/>
      <c r="DI12" s="48"/>
      <c r="DJ12" s="150"/>
      <c r="DK12" s="48"/>
      <c r="DL12" s="48"/>
      <c r="DM12" s="29"/>
      <c r="DN12" s="48"/>
      <c r="DO12" s="48"/>
      <c r="DQ12" s="48"/>
      <c r="DR12" s="48"/>
      <c r="DS12" s="7"/>
      <c r="DU12" s="29" t="s">
        <v>730</v>
      </c>
      <c r="DV12" s="47">
        <v>0.248</v>
      </c>
      <c r="DW12" s="47">
        <v>5.2000000000000005E-2</v>
      </c>
      <c r="DX12" s="2" t="s">
        <v>731</v>
      </c>
      <c r="DY12" s="47">
        <v>0.253</v>
      </c>
      <c r="DZ12" s="164">
        <f t="shared" si="2"/>
        <v>5.2999999999999992E-2</v>
      </c>
      <c r="EA12" s="29"/>
      <c r="EC12" s="50"/>
      <c r="EF12" s="49"/>
      <c r="EG12" s="29"/>
      <c r="EH12" s="48"/>
      <c r="EI12" s="48"/>
      <c r="EK12" s="48"/>
      <c r="EL12" s="48"/>
      <c r="EM12" s="7"/>
      <c r="EO12" s="204">
        <v>599699</v>
      </c>
      <c r="EP12" s="205">
        <f t="shared" si="3"/>
        <v>5.7027069407584091E-2</v>
      </c>
      <c r="EQ12" s="205">
        <f t="shared" si="4"/>
        <v>-0.19097293059241591</v>
      </c>
      <c r="ER12" s="206">
        <v>9</v>
      </c>
      <c r="ES12" s="205">
        <f t="shared" si="5"/>
        <v>0.06</v>
      </c>
      <c r="ET12" s="205">
        <f t="shared" si="6"/>
        <v>-0.193</v>
      </c>
      <c r="EU12" s="29"/>
      <c r="EV12" s="48"/>
      <c r="EW12" s="48"/>
      <c r="EZ12" s="49"/>
      <c r="FA12" s="29"/>
      <c r="FB12" s="48"/>
      <c r="FC12" s="48"/>
      <c r="FE12" s="48"/>
      <c r="FF12" s="48"/>
      <c r="FG12" s="7"/>
      <c r="FI12" s="29">
        <v>597192</v>
      </c>
      <c r="FJ12" s="48">
        <f t="shared" si="7"/>
        <v>5.7296409850202228E-2</v>
      </c>
      <c r="FK12" s="207">
        <f t="shared" si="8"/>
        <v>2.6934044261813644E-4</v>
      </c>
      <c r="FL12" s="4">
        <v>9</v>
      </c>
      <c r="FM12" s="48">
        <f t="shared" si="9"/>
        <v>0.06</v>
      </c>
      <c r="FN12" s="207">
        <f t="shared" si="10"/>
        <v>0</v>
      </c>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7"/>
      <c r="E13" s="29">
        <v>1792401</v>
      </c>
      <c r="F13" s="47">
        <v>0.2</v>
      </c>
      <c r="G13" s="47">
        <v>5.4000000000000006E-2</v>
      </c>
      <c r="H13" s="2">
        <v>31</v>
      </c>
      <c r="I13" s="47">
        <v>0.20699999999999999</v>
      </c>
      <c r="J13" s="164">
        <v>0.06</v>
      </c>
      <c r="K13" s="48"/>
      <c r="L13" s="48"/>
      <c r="M13" s="48"/>
      <c r="P13" s="49"/>
      <c r="Q13" s="29"/>
      <c r="R13" s="48"/>
      <c r="S13" s="48"/>
      <c r="U13" s="48"/>
      <c r="V13" s="48"/>
      <c r="W13" s="7"/>
      <c r="Y13" s="29">
        <v>2124971</v>
      </c>
      <c r="Z13" s="48">
        <v>0.247</v>
      </c>
      <c r="AA13" s="48">
        <v>4.7E-2</v>
      </c>
      <c r="AB13" s="151">
        <v>38</v>
      </c>
      <c r="AC13" s="48">
        <v>0.253</v>
      </c>
      <c r="AD13" s="163">
        <v>4.5999999999999999E-2</v>
      </c>
      <c r="AE13" s="29"/>
      <c r="AF13" s="48"/>
      <c r="AG13" s="48"/>
      <c r="AH13" s="150"/>
      <c r="AI13" s="48"/>
      <c r="AJ13" s="48"/>
      <c r="AK13" s="29"/>
      <c r="AM13" s="48"/>
      <c r="AO13" s="48"/>
      <c r="AP13" s="48"/>
      <c r="AQ13" s="7"/>
      <c r="AS13" s="29">
        <v>1466722</v>
      </c>
      <c r="AT13" s="48">
        <v>0.154</v>
      </c>
      <c r="AU13" s="48">
        <v>-9.3000000000000013E-2</v>
      </c>
      <c r="AV13" s="151">
        <v>24</v>
      </c>
      <c r="AW13" s="48">
        <v>0.16</v>
      </c>
      <c r="AX13" s="163">
        <v>-9.3000000000000013E-2</v>
      </c>
      <c r="AY13" s="29"/>
      <c r="AZ13" s="48"/>
      <c r="BA13" s="48"/>
      <c r="BB13" s="150"/>
      <c r="BC13" s="48"/>
      <c r="BD13" s="48"/>
      <c r="BE13" s="29"/>
      <c r="BF13" s="48"/>
      <c r="BG13" s="48"/>
      <c r="BI13" s="48"/>
      <c r="BJ13" s="48"/>
      <c r="BK13" s="7"/>
      <c r="BM13" s="29">
        <v>1728707</v>
      </c>
      <c r="BN13" s="47">
        <v>0.17899999999999999</v>
      </c>
      <c r="BO13" s="47">
        <v>2.5000000000000001E-2</v>
      </c>
      <c r="BP13" s="2">
        <v>28</v>
      </c>
      <c r="BQ13" s="164">
        <v>0.187</v>
      </c>
      <c r="BR13" s="164">
        <v>1.7000000000000001E-2</v>
      </c>
      <c r="BS13" s="25"/>
      <c r="BT13" s="48"/>
      <c r="BU13" s="48"/>
      <c r="BV13" s="150"/>
      <c r="BW13" s="48"/>
      <c r="BX13" s="48"/>
      <c r="BY13" s="29"/>
      <c r="BZ13" s="48"/>
      <c r="CA13" s="48"/>
      <c r="CC13" s="48"/>
      <c r="CD13" s="48"/>
      <c r="CE13" s="29" t="s">
        <v>733</v>
      </c>
      <c r="CG13" s="29">
        <v>1443312</v>
      </c>
      <c r="CH13" s="47">
        <v>0.14699999999999999</v>
      </c>
      <c r="CI13" s="47">
        <v>-3.2000000000000001E-2</v>
      </c>
      <c r="CJ13" s="2">
        <v>22</v>
      </c>
      <c r="CK13" s="47">
        <v>0.14699999999999999</v>
      </c>
      <c r="CL13" s="164">
        <f t="shared" si="0"/>
        <v>-4.0000000000000008E-2</v>
      </c>
      <c r="CM13" s="29"/>
      <c r="CN13" s="48"/>
      <c r="CO13" s="48"/>
      <c r="CP13" s="150"/>
      <c r="CQ13" s="48"/>
      <c r="CR13" s="48"/>
      <c r="CS13" s="29"/>
      <c r="CT13" s="48"/>
      <c r="CU13" s="48"/>
      <c r="CW13" s="48"/>
      <c r="CX13" s="48"/>
      <c r="CY13" s="7" t="s">
        <v>734</v>
      </c>
      <c r="DA13" s="29">
        <v>1929575</v>
      </c>
      <c r="DB13" s="47">
        <v>0.20500000000000002</v>
      </c>
      <c r="DC13" s="47">
        <v>5.7999999999999996E-2</v>
      </c>
      <c r="DD13" s="2">
        <v>31</v>
      </c>
      <c r="DE13" s="47">
        <v>0.20699999999999999</v>
      </c>
      <c r="DF13" s="164">
        <f t="shared" si="1"/>
        <v>0.06</v>
      </c>
      <c r="DG13" s="29"/>
      <c r="DH13" s="48"/>
      <c r="DI13" s="48"/>
      <c r="DJ13" s="150"/>
      <c r="DK13" s="48"/>
      <c r="DL13" s="48"/>
      <c r="DM13" s="29"/>
      <c r="DN13" s="48"/>
      <c r="DO13" s="48"/>
      <c r="DQ13" s="48"/>
      <c r="DR13" s="48"/>
      <c r="DS13" s="7"/>
      <c r="DU13" s="29" t="s">
        <v>735</v>
      </c>
      <c r="DV13" s="47">
        <v>0.26600000000000001</v>
      </c>
      <c r="DW13" s="47">
        <v>6.0999999999999999E-2</v>
      </c>
      <c r="DX13" s="2" t="s">
        <v>736</v>
      </c>
      <c r="DY13" s="47">
        <v>0.27300000000000002</v>
      </c>
      <c r="DZ13" s="164">
        <f t="shared" si="2"/>
        <v>6.6000000000000031E-2</v>
      </c>
      <c r="EA13" s="29"/>
      <c r="EC13" s="50"/>
      <c r="EF13" s="49"/>
      <c r="EG13" s="29"/>
      <c r="EH13" s="48"/>
      <c r="EI13" s="48"/>
      <c r="EK13" s="48"/>
      <c r="EL13" s="48"/>
      <c r="EM13" s="7"/>
      <c r="EO13" s="204">
        <v>2238351</v>
      </c>
      <c r="EP13" s="205">
        <f t="shared" si="3"/>
        <v>0.21285111003275853</v>
      </c>
      <c r="EQ13" s="205">
        <f t="shared" si="4"/>
        <v>-5.3148889967241486E-2</v>
      </c>
      <c r="ER13" s="206">
        <v>33</v>
      </c>
      <c r="ES13" s="205">
        <f t="shared" si="5"/>
        <v>0.22</v>
      </c>
      <c r="ET13" s="205">
        <f t="shared" si="6"/>
        <v>-5.3000000000000019E-2</v>
      </c>
      <c r="EU13" s="29"/>
      <c r="EV13" s="48"/>
      <c r="EW13" s="48"/>
      <c r="EZ13" s="49"/>
      <c r="FA13" s="29"/>
      <c r="FB13" s="48"/>
      <c r="FC13" s="48"/>
      <c r="FE13" s="48"/>
      <c r="FF13" s="48"/>
      <c r="FG13" s="7"/>
      <c r="FI13" s="29">
        <v>2279130</v>
      </c>
      <c r="FJ13" s="48">
        <f t="shared" ref="FJ13" si="11">FI13/FG$7</f>
        <v>0.21866663749998561</v>
      </c>
      <c r="FK13" s="207">
        <f t="shared" ref="FK13" si="12">FJ13-EP13</f>
        <v>5.8155274672270774E-3</v>
      </c>
      <c r="FL13" s="4">
        <v>34</v>
      </c>
      <c r="FM13" s="48">
        <f t="shared" ref="FM13" si="13">FL13/FG$3</f>
        <v>0.22666666666666666</v>
      </c>
      <c r="FN13" s="207">
        <f t="shared" ref="FN13" si="14">FM13-ES13</f>
        <v>6.6666666666666541E-3</v>
      </c>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7"/>
      <c r="E14" s="29">
        <v>1391202</v>
      </c>
      <c r="F14" s="47">
        <v>0.155</v>
      </c>
      <c r="G14" s="48">
        <v>7.5999999999999998E-2</v>
      </c>
      <c r="H14" s="2">
        <v>24</v>
      </c>
      <c r="I14" s="47">
        <v>0.16</v>
      </c>
      <c r="J14" s="163">
        <v>0.08</v>
      </c>
      <c r="K14" s="48"/>
      <c r="L14" s="48"/>
      <c r="M14" s="48"/>
      <c r="P14" s="49"/>
      <c r="Q14" s="29"/>
      <c r="R14" s="48"/>
      <c r="S14" s="48"/>
      <c r="U14" s="48"/>
      <c r="V14" s="48"/>
      <c r="W14" s="7"/>
      <c r="Y14" s="29">
        <v>773497</v>
      </c>
      <c r="Z14" s="48">
        <v>0.09</v>
      </c>
      <c r="AA14" s="48">
        <v>-6.5000000000000002E-2</v>
      </c>
      <c r="AB14" s="151">
        <v>14</v>
      </c>
      <c r="AC14" s="48">
        <v>9.3000000000000013E-2</v>
      </c>
      <c r="AD14" s="163">
        <v>-6.7000000000000004E-2</v>
      </c>
      <c r="AE14" s="29"/>
      <c r="AF14" s="48"/>
      <c r="AG14" s="48"/>
      <c r="AH14" s="150"/>
      <c r="AI14" s="48"/>
      <c r="AJ14" s="48"/>
      <c r="AK14" s="29"/>
      <c r="AM14" s="48"/>
      <c r="AO14" s="48"/>
      <c r="AP14" s="48"/>
      <c r="AQ14" s="7"/>
      <c r="AS14" s="29">
        <v>484317</v>
      </c>
      <c r="AT14" s="48">
        <v>5.0999999999999997E-2</v>
      </c>
      <c r="AU14" s="48">
        <v>-3.9E-2</v>
      </c>
      <c r="AV14" s="151">
        <v>7</v>
      </c>
      <c r="AW14" s="48">
        <v>4.7E-2</v>
      </c>
      <c r="AX14" s="163">
        <v>-4.5999999999999999E-2</v>
      </c>
      <c r="AY14" s="29"/>
      <c r="AZ14" s="48"/>
      <c r="BA14" s="48"/>
      <c r="BB14" s="150"/>
      <c r="BC14" s="48"/>
      <c r="BD14" s="48"/>
      <c r="BE14" s="29"/>
      <c r="BF14" s="48"/>
      <c r="BG14" s="48"/>
      <c r="BI14" s="48"/>
      <c r="BJ14" s="48"/>
      <c r="BK14" s="7"/>
      <c r="BM14" s="29">
        <v>393333</v>
      </c>
      <c r="BN14" s="47">
        <v>0.04</v>
      </c>
      <c r="BO14" s="47">
        <v>-1.1000000000000001E-2</v>
      </c>
      <c r="BP14" s="2">
        <v>6</v>
      </c>
      <c r="BQ14" s="164">
        <v>0.04</v>
      </c>
      <c r="BR14" s="164">
        <v>-6.9999999999999993E-3</v>
      </c>
      <c r="BS14" s="25"/>
      <c r="BT14" s="48"/>
      <c r="BU14" s="48"/>
      <c r="BV14" s="150"/>
      <c r="BW14" s="48"/>
      <c r="BX14" s="48"/>
      <c r="BY14" s="29"/>
      <c r="BZ14" s="48"/>
      <c r="CA14" s="48"/>
      <c r="CC14" s="48"/>
      <c r="CD14" s="48"/>
      <c r="CE14" s="29"/>
      <c r="CG14" s="29">
        <v>193232</v>
      </c>
      <c r="CH14" s="47">
        <v>0.02</v>
      </c>
      <c r="CI14" s="47">
        <v>-2.1000000000000001E-2</v>
      </c>
      <c r="CJ14" s="2">
        <v>3</v>
      </c>
      <c r="CK14" s="47">
        <v>0.02</v>
      </c>
      <c r="CL14" s="164">
        <f t="shared" si="0"/>
        <v>-0.02</v>
      </c>
      <c r="CM14" s="29"/>
      <c r="CN14" s="48"/>
      <c r="CO14" s="48"/>
      <c r="CP14" s="150"/>
      <c r="CQ14" s="48"/>
      <c r="CR14" s="48"/>
      <c r="CS14" s="29"/>
      <c r="CT14" s="48"/>
      <c r="CU14" s="48"/>
      <c r="CW14" s="48"/>
      <c r="CX14" s="48"/>
      <c r="CY14" s="7" t="s">
        <v>737</v>
      </c>
      <c r="DA14" s="29">
        <v>654167</v>
      </c>
      <c r="DB14" s="47">
        <v>7.0000000000000007E-2</v>
      </c>
      <c r="DC14" s="47">
        <v>0.05</v>
      </c>
      <c r="DD14" s="2">
        <v>10</v>
      </c>
      <c r="DE14" s="47">
        <v>6.7000000000000004E-2</v>
      </c>
      <c r="DF14" s="164">
        <f t="shared" si="1"/>
        <v>4.7E-2</v>
      </c>
      <c r="DG14" s="29"/>
      <c r="DH14" s="48"/>
      <c r="DI14" s="48"/>
      <c r="DJ14" s="150"/>
      <c r="DK14" s="48"/>
      <c r="DL14" s="48"/>
      <c r="DM14" s="29"/>
      <c r="DN14" s="48"/>
      <c r="DO14" s="48"/>
      <c r="DQ14" s="48"/>
      <c r="DR14" s="48"/>
      <c r="DS14" s="7"/>
      <c r="DU14" s="29" t="s">
        <v>738</v>
      </c>
      <c r="DV14" s="47">
        <v>0.08</v>
      </c>
      <c r="DW14" s="47">
        <v>0.01</v>
      </c>
      <c r="DX14" s="2" t="s">
        <v>739</v>
      </c>
      <c r="DY14" s="47">
        <v>0.08</v>
      </c>
      <c r="DZ14" s="164">
        <f t="shared" si="2"/>
        <v>1.2999999999999998E-2</v>
      </c>
      <c r="EA14" s="29"/>
      <c r="EC14" s="50"/>
      <c r="EF14" s="49"/>
      <c r="EG14" s="29"/>
      <c r="EH14" s="48"/>
      <c r="EI14" s="48"/>
      <c r="EK14" s="48"/>
      <c r="EL14" s="48"/>
      <c r="EM14" s="7"/>
      <c r="EO14" s="204">
        <v>1285819</v>
      </c>
      <c r="EP14" s="205">
        <f t="shared" si="3"/>
        <v>0.12227215546230753</v>
      </c>
      <c r="EQ14" s="205">
        <f t="shared" si="4"/>
        <v>4.2272155462307531E-2</v>
      </c>
      <c r="ER14" s="206">
        <v>19</v>
      </c>
      <c r="ES14" s="205">
        <f t="shared" si="5"/>
        <v>0.12666666666666668</v>
      </c>
      <c r="ET14" s="205">
        <f t="shared" si="6"/>
        <v>4.6666666666666676E-2</v>
      </c>
      <c r="EU14" s="29"/>
      <c r="EV14" s="48"/>
      <c r="EW14" s="48"/>
      <c r="EZ14" s="49"/>
      <c r="FA14" s="29"/>
      <c r="FB14" s="48"/>
      <c r="FC14" s="48"/>
      <c r="FE14" s="48"/>
      <c r="FF14" s="48"/>
      <c r="FG14" s="7"/>
      <c r="FI14" s="29">
        <v>1565861</v>
      </c>
      <c r="FJ14" s="48">
        <f t="shared" ref="FJ14" si="15">FI14/FG$7</f>
        <v>0.15023344858010074</v>
      </c>
      <c r="FK14" s="207">
        <f t="shared" ref="FK14" si="16">FJ14-EP14</f>
        <v>2.7961293117793204E-2</v>
      </c>
      <c r="FL14" s="4">
        <v>24</v>
      </c>
      <c r="FM14" s="48">
        <f t="shared" ref="FM14" si="17">FL14/FG$3</f>
        <v>0.16</v>
      </c>
      <c r="FN14" s="207">
        <f t="shared" ref="FN14" si="18">FM14-ES14</f>
        <v>3.3333333333333326E-2</v>
      </c>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740</v>
      </c>
      <c r="C15" s="7"/>
      <c r="E15" s="29">
        <v>311399</v>
      </c>
      <c r="F15" s="47">
        <v>3.5000000000000003E-2</v>
      </c>
      <c r="G15" s="48">
        <v>-6.0000000000000001E-3</v>
      </c>
      <c r="H15" s="2">
        <v>5</v>
      </c>
      <c r="I15" s="47">
        <v>3.3000000000000002E-2</v>
      </c>
      <c r="J15" s="163">
        <v>-6.9999999999999993E-3</v>
      </c>
      <c r="K15" s="48"/>
      <c r="L15" s="48"/>
      <c r="M15" s="48"/>
      <c r="P15" s="49"/>
      <c r="Q15" s="29"/>
      <c r="R15" s="48"/>
      <c r="S15" s="48"/>
      <c r="U15" s="48"/>
      <c r="V15" s="48"/>
      <c r="W15" s="7"/>
      <c r="Y15" s="29">
        <v>625968</v>
      </c>
      <c r="Z15" s="48">
        <v>7.2999999999999995E-2</v>
      </c>
      <c r="AA15" s="48">
        <v>3.7999999999999999E-2</v>
      </c>
      <c r="AB15" s="151">
        <v>11</v>
      </c>
      <c r="AC15" s="48">
        <v>7.2999999999999995E-2</v>
      </c>
      <c r="AD15" s="163">
        <v>0.04</v>
      </c>
      <c r="AE15" s="29"/>
      <c r="AF15" s="48"/>
      <c r="AG15" s="48"/>
      <c r="AH15" s="150"/>
      <c r="AI15" s="48"/>
      <c r="AJ15" s="48"/>
      <c r="AK15" s="29"/>
      <c r="AM15" s="48"/>
      <c r="AO15" s="48"/>
      <c r="AP15" s="48"/>
      <c r="AQ15" s="7"/>
      <c r="AS15" s="29">
        <v>660692</v>
      </c>
      <c r="AT15" s="48">
        <v>7.0000000000000007E-2</v>
      </c>
      <c r="AU15" s="48">
        <v>-3.0000000000000001E-3</v>
      </c>
      <c r="AV15" s="151">
        <v>10</v>
      </c>
      <c r="AW15" s="48">
        <v>6.7000000000000004E-2</v>
      </c>
      <c r="AX15" s="163">
        <v>-6.0000000000000001E-3</v>
      </c>
      <c r="AY15" s="29"/>
      <c r="AZ15" s="48"/>
      <c r="BA15" s="48"/>
      <c r="BB15" s="150"/>
      <c r="BC15" s="48"/>
      <c r="BD15" s="48"/>
      <c r="BE15" s="29"/>
      <c r="BF15" s="48"/>
      <c r="BG15" s="48"/>
      <c r="BI15" s="48"/>
      <c r="BJ15" s="48"/>
      <c r="BK15" s="7"/>
      <c r="BM15" s="29">
        <v>495802</v>
      </c>
      <c r="BN15" s="47">
        <v>5.0999999999999997E-2</v>
      </c>
      <c r="BO15" s="47">
        <v>-1.9E-2</v>
      </c>
      <c r="BP15" s="2">
        <v>8</v>
      </c>
      <c r="BQ15" s="164">
        <v>5.2999999999999999E-2</v>
      </c>
      <c r="BR15" s="164">
        <v>-1.3000000000000001E-2</v>
      </c>
      <c r="BS15" s="25"/>
      <c r="BT15" s="48"/>
      <c r="BU15" s="48"/>
      <c r="BV15" s="150"/>
      <c r="BW15" s="48"/>
      <c r="BX15" s="48"/>
      <c r="BY15" s="29"/>
      <c r="BZ15" s="48"/>
      <c r="CA15" s="48"/>
      <c r="CC15" s="48"/>
      <c r="CD15" s="48"/>
      <c r="CE15" s="29"/>
      <c r="CG15" s="29">
        <v>453054</v>
      </c>
      <c r="CH15" s="47">
        <v>4.5999999999999999E-2</v>
      </c>
      <c r="CI15" s="47">
        <v>-5.0000000000000001E-3</v>
      </c>
      <c r="CJ15" s="2">
        <v>7</v>
      </c>
      <c r="CK15" s="47">
        <v>4.7E-2</v>
      </c>
      <c r="CL15" s="164">
        <f t="shared" si="0"/>
        <v>-5.9999999999999984E-3</v>
      </c>
      <c r="CM15" s="29"/>
      <c r="CN15" s="48"/>
      <c r="CO15" s="48"/>
      <c r="CP15" s="150"/>
      <c r="CQ15" s="48"/>
      <c r="CR15" s="48"/>
      <c r="CS15" s="29"/>
      <c r="CT15" s="48"/>
      <c r="CU15" s="48"/>
      <c r="CW15" s="48"/>
      <c r="CX15" s="48"/>
      <c r="CY15" s="7" t="s">
        <v>741</v>
      </c>
      <c r="DA15" s="29">
        <v>628096</v>
      </c>
      <c r="DB15" s="47">
        <v>6.7000000000000004E-2</v>
      </c>
      <c r="DC15" s="47">
        <v>2.1000000000000001E-2</v>
      </c>
      <c r="DD15" s="2">
        <v>10</v>
      </c>
      <c r="DE15" s="47">
        <v>6.7000000000000004E-2</v>
      </c>
      <c r="DF15" s="164">
        <f t="shared" si="1"/>
        <v>2.0000000000000004E-2</v>
      </c>
      <c r="DG15" s="29"/>
      <c r="DH15" s="48"/>
      <c r="DI15" s="48"/>
      <c r="DJ15" s="150"/>
      <c r="DK15" s="48"/>
      <c r="DL15" s="48"/>
      <c r="DM15" s="29"/>
      <c r="DN15" s="48"/>
      <c r="DO15" s="48"/>
      <c r="DQ15" s="48"/>
      <c r="DR15" s="48"/>
      <c r="DS15" s="7"/>
      <c r="DU15" s="29" t="s">
        <v>742</v>
      </c>
      <c r="DV15" s="47">
        <v>2.3E-2</v>
      </c>
      <c r="DW15" s="47">
        <v>-4.4000000000000004E-2</v>
      </c>
      <c r="DX15" s="2" t="s">
        <v>743</v>
      </c>
      <c r="DY15" s="47">
        <v>2.7E-2</v>
      </c>
      <c r="DZ15" s="164">
        <f t="shared" si="2"/>
        <v>-4.0000000000000008E-2</v>
      </c>
      <c r="EA15" s="29"/>
      <c r="EC15" s="50"/>
      <c r="EF15" s="49"/>
      <c r="EG15" s="29"/>
      <c r="EH15" s="48"/>
      <c r="EI15" s="48"/>
      <c r="EK15" s="48"/>
      <c r="EL15" s="48"/>
      <c r="EM15" s="7"/>
      <c r="EO15" s="204">
        <v>959600</v>
      </c>
      <c r="EP15" s="205">
        <f t="shared" si="3"/>
        <v>9.1251070626293673E-2</v>
      </c>
      <c r="EQ15" s="205">
        <f t="shared" si="4"/>
        <v>6.8251070626293681E-2</v>
      </c>
      <c r="ER15" s="206">
        <v>14</v>
      </c>
      <c r="ES15" s="205">
        <f t="shared" si="5"/>
        <v>9.3333333333333338E-2</v>
      </c>
      <c r="ET15" s="205">
        <f t="shared" si="6"/>
        <v>6.6333333333333341E-2</v>
      </c>
      <c r="EU15" s="29"/>
      <c r="EV15" s="48"/>
      <c r="EW15" s="48"/>
      <c r="EZ15" s="49"/>
      <c r="FA15" s="29"/>
      <c r="FB15" s="48"/>
      <c r="FC15" s="48"/>
      <c r="FE15" s="48"/>
      <c r="FF15" s="48"/>
      <c r="FG15" s="7"/>
      <c r="FI15" s="29">
        <v>537308</v>
      </c>
      <c r="FJ15" s="48">
        <f t="shared" ref="FJ15" si="19">FI15/FG$7</f>
        <v>5.1550957453871553E-2</v>
      </c>
      <c r="FK15" s="207">
        <f t="shared" ref="FK15" si="20">FJ15-EP15</f>
        <v>-3.970011317242212E-2</v>
      </c>
      <c r="FL15" s="4">
        <v>8</v>
      </c>
      <c r="FM15" s="48">
        <f t="shared" ref="FM15" si="21">FL15/FG$3</f>
        <v>5.3333333333333337E-2</v>
      </c>
      <c r="FN15" s="207">
        <f t="shared" ref="FN15" si="22">FM15-ES15</f>
        <v>-0.04</v>
      </c>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155251</v>
      </c>
      <c r="F16" s="47">
        <v>1.7000000000000001E-2</v>
      </c>
      <c r="G16" s="47">
        <v>-2E-3</v>
      </c>
      <c r="H16" s="2">
        <v>2</v>
      </c>
      <c r="I16" s="47">
        <v>1.3000000000000001E-2</v>
      </c>
      <c r="J16" s="164">
        <v>-6.9999999999999993E-3</v>
      </c>
      <c r="K16" s="48"/>
      <c r="L16" s="48"/>
      <c r="M16" s="48"/>
      <c r="P16" s="49"/>
      <c r="Q16" s="29"/>
      <c r="R16" s="48"/>
      <c r="S16" s="48"/>
      <c r="U16" s="48"/>
      <c r="V16" s="48"/>
      <c r="W16" s="7"/>
      <c r="Y16" s="29">
        <v>153583</v>
      </c>
      <c r="Z16" s="48">
        <v>1.8000000000000002E-2</v>
      </c>
      <c r="AA16" s="48">
        <v>1E-3</v>
      </c>
      <c r="AB16" s="151">
        <v>3</v>
      </c>
      <c r="AC16" s="48">
        <v>0.02</v>
      </c>
      <c r="AD16" s="163">
        <v>6.9999999999999993E-3</v>
      </c>
      <c r="AE16" s="29"/>
      <c r="AF16" s="48"/>
      <c r="AG16" s="48"/>
      <c r="AH16" s="150"/>
      <c r="AI16" s="48"/>
      <c r="AJ16" s="48"/>
      <c r="AK16" s="29"/>
      <c r="AM16" s="48"/>
      <c r="AO16" s="48"/>
      <c r="AP16" s="48"/>
      <c r="AQ16" s="7"/>
      <c r="AS16" s="29">
        <v>163562</v>
      </c>
      <c r="AT16" s="48">
        <v>1.7000000000000001E-2</v>
      </c>
      <c r="AU16" s="48">
        <v>-1E-3</v>
      </c>
      <c r="AV16" s="151">
        <v>2</v>
      </c>
      <c r="AW16" s="48">
        <v>1.3000000000000001E-2</v>
      </c>
      <c r="AX16" s="163">
        <v>-6.9999999999999993E-3</v>
      </c>
      <c r="AY16" s="29"/>
      <c r="AZ16" s="48"/>
      <c r="BA16" s="48"/>
      <c r="BB16" s="150"/>
      <c r="BC16" s="48"/>
      <c r="BD16" s="48"/>
      <c r="BE16" s="29"/>
      <c r="BF16" s="48"/>
      <c r="BG16" s="48"/>
      <c r="BI16" s="48"/>
      <c r="BJ16" s="48"/>
      <c r="BK16" s="7"/>
      <c r="BM16" s="29">
        <v>150305</v>
      </c>
      <c r="BN16" s="47">
        <v>1.4999999999999999E-2</v>
      </c>
      <c r="BO16" s="47">
        <v>-2E-3</v>
      </c>
      <c r="BP16" s="2">
        <v>2</v>
      </c>
      <c r="BQ16" s="164">
        <v>1.3000000000000001E-2</v>
      </c>
      <c r="BR16" s="164">
        <v>0</v>
      </c>
      <c r="BS16" s="25"/>
      <c r="BT16" s="48"/>
      <c r="BU16" s="48"/>
      <c r="BV16" s="150"/>
      <c r="BW16" s="48"/>
      <c r="BX16" s="48"/>
      <c r="BY16" s="29"/>
      <c r="BZ16" s="48"/>
      <c r="CA16" s="48"/>
      <c r="CC16" s="48"/>
      <c r="CD16" s="48"/>
      <c r="CE16" s="29"/>
      <c r="CG16" s="29">
        <v>153266</v>
      </c>
      <c r="CH16" s="47">
        <v>1.6E-2</v>
      </c>
      <c r="CI16" s="47">
        <v>1E-3</v>
      </c>
      <c r="CJ16" s="2">
        <v>2</v>
      </c>
      <c r="CK16" s="47">
        <v>1.3000000000000001E-2</v>
      </c>
      <c r="CL16" s="164">
        <f t="shared" si="0"/>
        <v>0</v>
      </c>
      <c r="CM16" s="29"/>
      <c r="CN16" s="48"/>
      <c r="CO16" s="48"/>
      <c r="CP16" s="150"/>
      <c r="CQ16" s="48"/>
      <c r="CR16" s="48"/>
      <c r="CS16" s="29"/>
      <c r="CT16" s="48"/>
      <c r="CU16" s="48"/>
      <c r="CW16" s="48"/>
      <c r="CX16" s="48"/>
      <c r="CY16" s="7" t="s">
        <v>745</v>
      </c>
      <c r="DA16" s="29">
        <v>163581</v>
      </c>
      <c r="DB16" s="47">
        <v>1.7000000000000001E-2</v>
      </c>
      <c r="DC16" s="47">
        <v>1E-3</v>
      </c>
      <c r="DD16" s="2">
        <v>2</v>
      </c>
      <c r="DE16" s="47">
        <v>1.3000000000000001E-2</v>
      </c>
      <c r="DF16" s="164">
        <f t="shared" si="1"/>
        <v>0</v>
      </c>
      <c r="DG16" s="29"/>
      <c r="DH16" s="48"/>
      <c r="DI16" s="48"/>
      <c r="DJ16" s="150"/>
      <c r="DK16" s="48"/>
      <c r="DL16" s="48"/>
      <c r="DM16" s="29"/>
      <c r="DN16" s="48"/>
      <c r="DO16" s="48"/>
      <c r="DQ16" s="48"/>
      <c r="DR16" s="48"/>
      <c r="DS16" s="7"/>
      <c r="DU16" s="29" t="s">
        <v>746</v>
      </c>
      <c r="DV16" s="47">
        <v>2.1000000000000001E-2</v>
      </c>
      <c r="DW16" s="47">
        <v>4.0000000000000001E-3</v>
      </c>
      <c r="DX16" s="2" t="s">
        <v>747</v>
      </c>
      <c r="DY16" s="47">
        <v>0.02</v>
      </c>
      <c r="DZ16" s="164">
        <f t="shared" si="2"/>
        <v>6.9999999999999993E-3</v>
      </c>
      <c r="EA16" s="29"/>
      <c r="EC16" s="50"/>
      <c r="EF16" s="49"/>
      <c r="EG16" s="29"/>
      <c r="EH16" s="48"/>
      <c r="EI16" s="48"/>
      <c r="EK16" s="48"/>
      <c r="EL16" s="48"/>
      <c r="EM16" s="7"/>
      <c r="EO16" s="204">
        <v>218950</v>
      </c>
      <c r="EP16" s="205">
        <f t="shared" si="3"/>
        <v>2.0820573065472074E-2</v>
      </c>
      <c r="EQ16" s="205">
        <f t="shared" si="4"/>
        <v>-1.7942693452792716E-4</v>
      </c>
      <c r="ER16" s="206">
        <v>3</v>
      </c>
      <c r="ES16" s="205">
        <f t="shared" si="5"/>
        <v>0.02</v>
      </c>
      <c r="ET16" s="205">
        <f t="shared" si="6"/>
        <v>0</v>
      </c>
      <c r="EU16" s="29"/>
      <c r="EV16" s="48"/>
      <c r="EW16" s="48"/>
      <c r="EZ16" s="49"/>
      <c r="FA16" s="29"/>
      <c r="FB16" s="48"/>
      <c r="FC16" s="48"/>
      <c r="FE16" s="48"/>
      <c r="FF16" s="48"/>
      <c r="FG16" s="7"/>
      <c r="FI16" s="29">
        <v>215149</v>
      </c>
      <c r="FJ16" s="48">
        <f t="shared" ref="FJ16" si="23">FI16/FG$7</f>
        <v>2.0642046917676658E-2</v>
      </c>
      <c r="FK16" s="207">
        <f t="shared" ref="FK16" si="24">FJ16-EP16</f>
        <v>-1.7852614779541656E-4</v>
      </c>
      <c r="FL16" s="4">
        <v>3</v>
      </c>
      <c r="FM16" s="48">
        <f t="shared" ref="FM16" si="25">FL16/FG$3</f>
        <v>0.02</v>
      </c>
      <c r="FN16" s="207">
        <f t="shared" ref="FN16" si="26">FM16-ES16</f>
        <v>0</v>
      </c>
      <c r="FO16" s="29"/>
      <c r="FP16" s="48"/>
      <c r="FQ16" s="48"/>
      <c r="FT16" s="49"/>
      <c r="FU16" s="29"/>
      <c r="FV16" s="48"/>
      <c r="FW16" s="48"/>
      <c r="FY16" s="48"/>
      <c r="FZ16" s="48"/>
      <c r="GA16" s="7"/>
      <c r="GC16" s="29"/>
      <c r="GD16" s="47"/>
      <c r="GE16" s="47"/>
      <c r="GF16" s="2"/>
      <c r="GG16" s="47"/>
      <c r="GH16" s="47"/>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119158</v>
      </c>
      <c r="F17" s="47">
        <v>1.3000000000000001E-2</v>
      </c>
      <c r="G17" s="48">
        <v>1E-3</v>
      </c>
      <c r="H17" s="2">
        <v>2</v>
      </c>
      <c r="I17" s="47">
        <v>1.3000000000000001E-2</v>
      </c>
      <c r="J17" s="164">
        <v>0</v>
      </c>
      <c r="K17" s="48"/>
      <c r="L17" s="48"/>
      <c r="M17" s="48"/>
      <c r="P17" s="49"/>
      <c r="Q17" s="29"/>
      <c r="R17" s="48"/>
      <c r="S17" s="48"/>
      <c r="U17" s="48"/>
      <c r="V17" s="48"/>
      <c r="W17" s="7"/>
      <c r="Y17" s="29">
        <v>108724</v>
      </c>
      <c r="Z17" s="48">
        <v>1.3000000000000001E-2</v>
      </c>
      <c r="AA17" s="48">
        <v>0</v>
      </c>
      <c r="AB17" s="151">
        <v>2</v>
      </c>
      <c r="AC17" s="48">
        <v>1.3000000000000001E-2</v>
      </c>
      <c r="AD17" s="163">
        <v>0</v>
      </c>
      <c r="AE17" s="29"/>
      <c r="AF17" s="48"/>
      <c r="AG17" s="48"/>
      <c r="AH17" s="150"/>
      <c r="AI17" s="48"/>
      <c r="AJ17" s="48"/>
      <c r="AK17" s="29"/>
      <c r="AM17" s="48"/>
      <c r="AO17" s="48"/>
      <c r="AP17" s="48"/>
      <c r="AQ17" s="7"/>
      <c r="AS17" s="29"/>
      <c r="AT17" s="48"/>
      <c r="AU17" s="48"/>
      <c r="AV17" s="151"/>
      <c r="AW17" s="48"/>
      <c r="AX17" s="163"/>
      <c r="AY17" s="29"/>
      <c r="AZ17" s="48"/>
      <c r="BA17" s="48"/>
      <c r="BB17" s="150"/>
      <c r="BC17" s="48"/>
      <c r="BD17" s="48"/>
      <c r="BE17" s="29"/>
      <c r="BF17" s="48"/>
      <c r="BG17" s="48"/>
      <c r="BI17" s="48"/>
      <c r="BJ17" s="48"/>
      <c r="BK17" s="7"/>
      <c r="BM17" s="29"/>
      <c r="BN17" s="47"/>
      <c r="BO17" s="47"/>
      <c r="BP17" s="2"/>
      <c r="BQ17" s="164"/>
      <c r="BR17" s="164"/>
      <c r="BS17" s="25"/>
      <c r="BT17" s="48"/>
      <c r="BU17" s="48"/>
      <c r="BV17" s="150"/>
      <c r="BW17" s="48"/>
      <c r="BX17" s="48"/>
      <c r="BY17" s="29"/>
      <c r="BZ17" s="48"/>
      <c r="CA17" s="48"/>
      <c r="CC17" s="48"/>
      <c r="CD17" s="48"/>
      <c r="CE17" s="29"/>
      <c r="CG17" s="29"/>
      <c r="CH17" s="47"/>
      <c r="CI17" s="47"/>
      <c r="CJ17" s="2"/>
      <c r="CK17" s="47"/>
      <c r="CL17" s="86"/>
      <c r="CM17" s="29"/>
      <c r="CN17" s="48"/>
      <c r="CO17" s="48"/>
      <c r="CP17" s="150"/>
      <c r="CQ17" s="48"/>
      <c r="CR17" s="48"/>
      <c r="CS17" s="29"/>
      <c r="CT17" s="48"/>
      <c r="CU17" s="48"/>
      <c r="CW17" s="48"/>
      <c r="CX17" s="48"/>
      <c r="CY17" s="7"/>
      <c r="DA17" s="29"/>
      <c r="DB17" s="47"/>
      <c r="DC17" s="47"/>
      <c r="DD17" s="2"/>
      <c r="DE17" s="47"/>
      <c r="DF17" s="86"/>
      <c r="DG17" s="29"/>
      <c r="DH17" s="48"/>
      <c r="DI17" s="48"/>
      <c r="DJ17" s="150"/>
      <c r="DK17" s="48"/>
      <c r="DL17" s="48"/>
      <c r="DM17" s="29"/>
      <c r="DN17" s="48"/>
      <c r="DO17" s="48"/>
      <c r="DQ17" s="48"/>
      <c r="DR17" s="48"/>
      <c r="DS17" s="7"/>
      <c r="DU17" s="29"/>
      <c r="DV17" s="47"/>
      <c r="DW17" s="47"/>
      <c r="DX17" s="2"/>
      <c r="DY17" s="47"/>
      <c r="DZ17" s="86"/>
      <c r="EA17" s="29"/>
      <c r="EC17" s="50"/>
      <c r="EF17" s="49"/>
      <c r="EG17" s="29"/>
      <c r="EH17" s="48"/>
      <c r="EI17" s="48"/>
      <c r="EK17" s="48"/>
      <c r="EL17" s="48"/>
      <c r="EM17" s="7"/>
      <c r="EO17" s="204"/>
      <c r="EP17" s="205"/>
      <c r="EQ17" s="205"/>
      <c r="ER17" s="206"/>
      <c r="ES17" s="205"/>
      <c r="ET17" s="205"/>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749</v>
      </c>
      <c r="C18" s="7"/>
      <c r="E18" s="29">
        <v>158705</v>
      </c>
      <c r="F18" s="47">
        <v>1.8000000000000002E-2</v>
      </c>
      <c r="G18" s="48">
        <v>8.0000000000000002E-3</v>
      </c>
      <c r="H18" s="2">
        <v>3</v>
      </c>
      <c r="I18" s="47">
        <v>0.02</v>
      </c>
      <c r="J18" s="164">
        <v>1.3000000000000001E-2</v>
      </c>
      <c r="K18" s="48"/>
      <c r="L18" s="48"/>
      <c r="M18" s="48"/>
      <c r="P18" s="49"/>
      <c r="Q18" s="29"/>
      <c r="R18" s="48"/>
      <c r="S18" s="48"/>
      <c r="U18" s="48"/>
      <c r="V18" s="48"/>
      <c r="W18" s="7"/>
      <c r="Y18" s="29">
        <v>174593</v>
      </c>
      <c r="Z18" s="48">
        <v>0.02</v>
      </c>
      <c r="AA18" s="48">
        <v>2E-3</v>
      </c>
      <c r="AB18" s="151">
        <v>3</v>
      </c>
      <c r="AC18" s="48">
        <v>0.02</v>
      </c>
      <c r="AD18" s="163">
        <v>0</v>
      </c>
      <c r="AE18" s="29"/>
      <c r="AF18" s="48"/>
      <c r="AG18" s="48"/>
      <c r="AH18" s="150"/>
      <c r="AI18" s="48"/>
      <c r="AJ18" s="48"/>
      <c r="AK18" s="29"/>
      <c r="AM18" s="48"/>
      <c r="AO18" s="48"/>
      <c r="AP18" s="48"/>
      <c r="AQ18" s="7"/>
      <c r="AS18" s="29"/>
      <c r="AT18" s="48"/>
      <c r="AU18" s="48"/>
      <c r="AV18" s="151"/>
      <c r="AW18" s="48"/>
      <c r="AX18" s="163"/>
      <c r="AY18" s="29"/>
      <c r="AZ18" s="48"/>
      <c r="BA18" s="48"/>
      <c r="BB18" s="150"/>
      <c r="BC18" s="48"/>
      <c r="BD18" s="48"/>
      <c r="BE18" s="29"/>
      <c r="BF18" s="48"/>
      <c r="BG18" s="48"/>
      <c r="BI18" s="48"/>
      <c r="BJ18" s="48"/>
      <c r="BK18" s="7"/>
      <c r="BM18" s="29"/>
      <c r="BN18" s="47"/>
      <c r="BO18" s="47"/>
      <c r="BP18" s="2"/>
      <c r="BQ18" s="164"/>
      <c r="BR18" s="164"/>
      <c r="BS18" s="25"/>
      <c r="BT18" s="48"/>
      <c r="BU18" s="48"/>
      <c r="BV18" s="150"/>
      <c r="BW18" s="48"/>
      <c r="BX18" s="48"/>
      <c r="BY18" s="29"/>
      <c r="BZ18" s="48"/>
      <c r="CA18" s="48"/>
      <c r="CC18" s="48"/>
      <c r="CD18" s="48"/>
      <c r="CE18" s="29"/>
      <c r="CG18" s="29"/>
      <c r="CH18" s="47"/>
      <c r="CI18" s="47"/>
      <c r="CJ18" s="2"/>
      <c r="CK18" s="47"/>
      <c r="CL18" s="86"/>
      <c r="CM18" s="29"/>
      <c r="CN18" s="48"/>
      <c r="CO18" s="48"/>
      <c r="CP18" s="150"/>
      <c r="CQ18" s="48"/>
      <c r="CR18" s="48"/>
      <c r="CS18" s="29"/>
      <c r="CT18" s="48"/>
      <c r="CU18" s="48"/>
      <c r="CW18" s="48"/>
      <c r="CX18" s="48"/>
      <c r="CY18" s="7"/>
      <c r="DA18" s="29"/>
      <c r="DB18" s="47"/>
      <c r="DC18" s="47"/>
      <c r="DD18" s="2"/>
      <c r="DE18" s="47"/>
      <c r="DF18" s="86"/>
      <c r="DG18" s="29"/>
      <c r="DH18" s="48"/>
      <c r="DI18" s="48"/>
      <c r="DJ18" s="150"/>
      <c r="DK18" s="48"/>
      <c r="DL18" s="48"/>
      <c r="DM18" s="29"/>
      <c r="DN18" s="48"/>
      <c r="DO18" s="48"/>
      <c r="DQ18" s="48"/>
      <c r="DR18" s="48"/>
      <c r="DS18" s="7"/>
      <c r="DU18" s="29"/>
      <c r="DV18" s="47"/>
      <c r="DW18" s="47"/>
      <c r="DX18" s="2"/>
      <c r="DY18" s="47"/>
      <c r="DZ18" s="86"/>
      <c r="EA18" s="29"/>
      <c r="EC18" s="50"/>
      <c r="EF18" s="49"/>
      <c r="EG18" s="29"/>
      <c r="EH18" s="48"/>
      <c r="EI18" s="48"/>
      <c r="EK18" s="48"/>
      <c r="EL18" s="48"/>
      <c r="EM18" s="7"/>
      <c r="EO18" s="204"/>
      <c r="EP18" s="205"/>
      <c r="EQ18" s="205"/>
      <c r="ER18" s="206"/>
      <c r="ES18" s="205"/>
      <c r="ET18" s="205"/>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328</v>
      </c>
      <c r="B19" s="2" t="s">
        <v>750</v>
      </c>
      <c r="C19" s="7"/>
      <c r="E19" s="29">
        <v>220734</v>
      </c>
      <c r="F19" s="47">
        <v>2.5000000000000001E-2</v>
      </c>
      <c r="G19" s="48">
        <v>1.6E-2</v>
      </c>
      <c r="H19" s="2">
        <v>3</v>
      </c>
      <c r="I19" s="47">
        <v>0.02</v>
      </c>
      <c r="J19" s="164">
        <v>1.3000000000000001E-2</v>
      </c>
      <c r="K19" s="48"/>
      <c r="L19" s="48"/>
      <c r="M19" s="48"/>
      <c r="P19" s="49"/>
      <c r="Q19" s="29"/>
      <c r="R19" s="48"/>
      <c r="S19" s="48"/>
      <c r="U19" s="48"/>
      <c r="V19" s="48"/>
      <c r="W19" s="7"/>
      <c r="Y19" s="29">
        <v>52226</v>
      </c>
      <c r="Z19" s="48">
        <v>6.0000000000000001E-3</v>
      </c>
      <c r="AA19" s="48">
        <v>-1.9E-2</v>
      </c>
      <c r="AB19" s="151">
        <v>0</v>
      </c>
      <c r="AC19" s="48">
        <v>0</v>
      </c>
      <c r="AD19" s="163">
        <v>-0.02</v>
      </c>
      <c r="AE19" s="29"/>
      <c r="AF19" s="48"/>
      <c r="AG19" s="48"/>
      <c r="AH19" s="150"/>
      <c r="AI19" s="48"/>
      <c r="AJ19" s="48"/>
      <c r="AK19" s="29"/>
      <c r="AM19" s="48"/>
      <c r="AO19" s="48"/>
      <c r="AP19" s="48"/>
      <c r="AQ19" s="7"/>
      <c r="AS19" s="29"/>
      <c r="AT19" s="48"/>
      <c r="AU19" s="48"/>
      <c r="AV19" s="151"/>
      <c r="AW19" s="48"/>
      <c r="AX19" s="163"/>
      <c r="AY19" s="29"/>
      <c r="AZ19" s="48"/>
      <c r="BA19" s="48"/>
      <c r="BB19" s="150"/>
      <c r="BC19" s="48"/>
      <c r="BD19" s="48"/>
      <c r="BE19" s="29"/>
      <c r="BF19" s="48"/>
      <c r="BG19" s="48"/>
      <c r="BI19" s="48"/>
      <c r="BJ19" s="48"/>
      <c r="BK19" s="7"/>
      <c r="BM19" s="29"/>
      <c r="BN19" s="47"/>
      <c r="BO19" s="47"/>
      <c r="BP19" s="2"/>
      <c r="BQ19" s="164"/>
      <c r="BR19" s="164"/>
      <c r="BS19" s="25"/>
      <c r="BT19" s="48"/>
      <c r="BU19" s="48"/>
      <c r="BV19" s="150"/>
      <c r="BW19" s="48"/>
      <c r="BX19" s="48"/>
      <c r="BY19" s="29"/>
      <c r="BZ19" s="48"/>
      <c r="CA19" s="48"/>
      <c r="CC19" s="48"/>
      <c r="CD19" s="48"/>
      <c r="CE19" s="29"/>
      <c r="CG19" s="29"/>
      <c r="CH19" s="47"/>
      <c r="CI19" s="47"/>
      <c r="CJ19" s="2"/>
      <c r="CK19" s="47"/>
      <c r="CL19" s="86"/>
      <c r="CM19" s="29"/>
      <c r="CN19" s="48"/>
      <c r="CO19" s="48"/>
      <c r="CP19" s="150"/>
      <c r="CQ19" s="48"/>
      <c r="CR19" s="48"/>
      <c r="CS19" s="29"/>
      <c r="CT19" s="48"/>
      <c r="CU19" s="48"/>
      <c r="CW19" s="48"/>
      <c r="CX19" s="48"/>
      <c r="CY19" s="7"/>
      <c r="DA19" s="29"/>
      <c r="DB19" s="47"/>
      <c r="DC19" s="47"/>
      <c r="DD19" s="2"/>
      <c r="DE19" s="47"/>
      <c r="DF19" s="86"/>
      <c r="DG19" s="29"/>
      <c r="DH19" s="48"/>
      <c r="DI19" s="48"/>
      <c r="DJ19" s="150"/>
      <c r="DK19" s="48"/>
      <c r="DL19" s="48"/>
      <c r="DM19" s="29"/>
      <c r="DN19" s="48"/>
      <c r="DO19" s="48"/>
      <c r="DQ19" s="48"/>
      <c r="DR19" s="48"/>
      <c r="DS19" s="7"/>
      <c r="DU19" s="29"/>
      <c r="DV19" s="47"/>
      <c r="DW19" s="47"/>
      <c r="DX19" s="2"/>
      <c r="DY19" s="47"/>
      <c r="DZ19" s="86"/>
      <c r="EA19" s="29"/>
      <c r="EC19" s="50"/>
      <c r="EF19" s="49"/>
      <c r="EG19" s="29"/>
      <c r="EH19" s="48"/>
      <c r="EI19" s="48"/>
      <c r="EK19" s="48"/>
      <c r="EL19" s="48"/>
      <c r="EM19" s="7"/>
      <c r="EO19" s="204"/>
      <c r="EP19" s="205"/>
      <c r="EQ19" s="205"/>
      <c r="ER19" s="206"/>
      <c r="ES19" s="205"/>
      <c r="ET19" s="205"/>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316</v>
      </c>
      <c r="B20" s="2" t="s">
        <v>751</v>
      </c>
      <c r="C20" s="7" t="s">
        <v>752</v>
      </c>
      <c r="E20" s="29">
        <v>326401</v>
      </c>
      <c r="F20" s="47">
        <v>3.6000000000000004E-2</v>
      </c>
      <c r="G20" s="48">
        <v>0</v>
      </c>
      <c r="H20" s="2">
        <v>6</v>
      </c>
      <c r="I20" s="47">
        <v>0.04</v>
      </c>
      <c r="J20" s="163">
        <v>0.04</v>
      </c>
      <c r="K20" s="48"/>
      <c r="L20" s="48"/>
      <c r="M20" s="48"/>
      <c r="P20" s="49"/>
      <c r="Q20" s="29"/>
      <c r="R20" s="48"/>
      <c r="S20" s="48"/>
      <c r="U20" s="48"/>
      <c r="V20" s="48"/>
      <c r="W20" s="7"/>
      <c r="Y20" s="29"/>
      <c r="Z20" s="48"/>
      <c r="AA20" s="48"/>
      <c r="AB20" s="151"/>
      <c r="AC20" s="48"/>
      <c r="AD20" s="163"/>
      <c r="AE20" s="29"/>
      <c r="AF20" s="48"/>
      <c r="AG20" s="48"/>
      <c r="AH20" s="150"/>
      <c r="AI20" s="48"/>
      <c r="AJ20" s="48"/>
      <c r="AK20" s="29"/>
      <c r="AM20" s="48"/>
      <c r="AO20" s="48"/>
      <c r="AP20" s="48"/>
      <c r="AQ20" s="7"/>
      <c r="AS20" s="29"/>
      <c r="AT20" s="48"/>
      <c r="AU20" s="48"/>
      <c r="AV20" s="151"/>
      <c r="AW20" s="48"/>
      <c r="AX20" s="163"/>
      <c r="AY20" s="29"/>
      <c r="AZ20" s="48"/>
      <c r="BA20" s="48"/>
      <c r="BB20" s="150"/>
      <c r="BC20" s="48"/>
      <c r="BD20" s="48"/>
      <c r="BE20" s="29"/>
      <c r="BF20" s="48"/>
      <c r="BG20" s="48"/>
      <c r="BI20" s="48"/>
      <c r="BJ20" s="48"/>
      <c r="BK20" s="7"/>
      <c r="BM20" s="29"/>
      <c r="BN20" s="47"/>
      <c r="BO20" s="47"/>
      <c r="BP20" s="2"/>
      <c r="BQ20" s="164"/>
      <c r="BR20" s="164"/>
      <c r="BS20" s="25"/>
      <c r="BT20" s="48"/>
      <c r="BU20" s="48"/>
      <c r="BV20" s="150"/>
      <c r="BW20" s="48"/>
      <c r="BX20" s="48"/>
      <c r="BY20" s="29"/>
      <c r="BZ20" s="48"/>
      <c r="CA20" s="48"/>
      <c r="CC20" s="48"/>
      <c r="CD20" s="48"/>
      <c r="CE20" s="29"/>
      <c r="CG20" s="29"/>
      <c r="CH20" s="47"/>
      <c r="CI20" s="47"/>
      <c r="CJ20" s="2"/>
      <c r="CK20" s="47"/>
      <c r="CL20" s="86"/>
      <c r="CM20" s="29"/>
      <c r="CN20" s="48"/>
      <c r="CO20" s="48"/>
      <c r="CP20" s="150"/>
      <c r="CQ20" s="48"/>
      <c r="CR20" s="48"/>
      <c r="CS20" s="29"/>
      <c r="CT20" s="48"/>
      <c r="CU20" s="48"/>
      <c r="CW20" s="48"/>
      <c r="CX20" s="48"/>
      <c r="CY20" s="7"/>
      <c r="DA20" s="29"/>
      <c r="DB20" s="47"/>
      <c r="DC20" s="47"/>
      <c r="DD20" s="2"/>
      <c r="DE20" s="47"/>
      <c r="DF20" s="86"/>
      <c r="DG20" s="29"/>
      <c r="DH20" s="48"/>
      <c r="DI20" s="48"/>
      <c r="DJ20" s="150"/>
      <c r="DK20" s="48"/>
      <c r="DL20" s="48"/>
      <c r="DM20" s="29"/>
      <c r="DN20" s="48"/>
      <c r="DO20" s="48"/>
      <c r="DQ20" s="48"/>
      <c r="DR20" s="48"/>
      <c r="DS20" s="7"/>
      <c r="DU20" s="29"/>
      <c r="DV20" s="47"/>
      <c r="DW20" s="47"/>
      <c r="DX20" s="2"/>
      <c r="DY20" s="47"/>
      <c r="DZ20" s="86"/>
      <c r="EA20" s="29"/>
      <c r="EC20" s="50"/>
      <c r="EF20" s="49"/>
      <c r="EG20" s="29"/>
      <c r="EH20" s="48"/>
      <c r="EI20" s="48"/>
      <c r="EK20" s="48"/>
      <c r="EL20" s="48"/>
      <c r="EM20" s="7"/>
      <c r="EO20" s="204"/>
      <c r="EP20" s="205"/>
      <c r="EQ20" s="205"/>
      <c r="ER20" s="206"/>
      <c r="ES20" s="205"/>
      <c r="ET20" s="205"/>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317</v>
      </c>
      <c r="B21" s="2" t="s">
        <v>753</v>
      </c>
      <c r="C21" s="7"/>
      <c r="E21" s="29">
        <v>118768</v>
      </c>
      <c r="F21" s="47">
        <v>1.3000000000000001E-2</v>
      </c>
      <c r="G21" s="48">
        <v>9.0000000000000011E-3</v>
      </c>
      <c r="H21" s="2">
        <v>2</v>
      </c>
      <c r="I21" s="47">
        <v>1.3000000000000001E-2</v>
      </c>
      <c r="J21" s="164">
        <v>1.3000000000000001E-2</v>
      </c>
      <c r="K21" s="48"/>
      <c r="L21" s="48"/>
      <c r="M21" s="48"/>
      <c r="P21" s="49"/>
      <c r="Q21" s="29"/>
      <c r="R21" s="48"/>
      <c r="S21" s="48"/>
      <c r="U21" s="48"/>
      <c r="V21" s="48"/>
      <c r="W21" s="7"/>
      <c r="Y21" s="29">
        <v>303703</v>
      </c>
      <c r="Z21" s="48">
        <v>3.5000000000000003E-2</v>
      </c>
      <c r="AA21" s="48">
        <v>2.2000000000000002E-2</v>
      </c>
      <c r="AB21" s="151">
        <v>5</v>
      </c>
      <c r="AC21" s="48">
        <v>3.3000000000000002E-2</v>
      </c>
      <c r="AD21" s="163">
        <v>0.02</v>
      </c>
      <c r="AE21" s="29"/>
      <c r="AF21" s="48"/>
      <c r="AG21" s="48"/>
      <c r="AH21" s="150"/>
      <c r="AI21" s="48"/>
      <c r="AJ21" s="48"/>
      <c r="AK21" s="29"/>
      <c r="AM21" s="48"/>
      <c r="AO21" s="48"/>
      <c r="AP21" s="48"/>
      <c r="AQ21" s="7"/>
      <c r="AS21" s="29">
        <v>560447</v>
      </c>
      <c r="AT21" s="48">
        <v>5.9000000000000004E-2</v>
      </c>
      <c r="AU21" s="48">
        <v>2.4E-2</v>
      </c>
      <c r="AV21" s="151">
        <v>9</v>
      </c>
      <c r="AW21" s="48">
        <v>0.06</v>
      </c>
      <c r="AX21" s="163">
        <v>2.7000000000000003E-2</v>
      </c>
      <c r="AY21" s="29"/>
      <c r="AZ21" s="48"/>
      <c r="BA21" s="48"/>
      <c r="BB21" s="150"/>
      <c r="BC21" s="48"/>
      <c r="BD21" s="48"/>
      <c r="BE21" s="29"/>
      <c r="BF21" s="48"/>
      <c r="BG21" s="48"/>
      <c r="BI21" s="48"/>
      <c r="BJ21" s="48"/>
      <c r="BK21" s="7"/>
      <c r="BM21" s="29">
        <v>609723</v>
      </c>
      <c r="BN21" s="47">
        <v>6.3E-2</v>
      </c>
      <c r="BO21" s="47">
        <v>4.0000000000000001E-3</v>
      </c>
      <c r="BP21" s="2">
        <v>9</v>
      </c>
      <c r="BQ21" s="164">
        <v>0.06</v>
      </c>
      <c r="BR21" s="164">
        <v>0</v>
      </c>
      <c r="BS21" s="25"/>
      <c r="BT21" s="48"/>
      <c r="BU21" s="48"/>
      <c r="BV21" s="150"/>
      <c r="BW21" s="48"/>
      <c r="BX21" s="48"/>
      <c r="BY21" s="29"/>
      <c r="BZ21" s="48"/>
      <c r="CA21" s="48"/>
      <c r="CC21" s="48"/>
      <c r="CD21" s="48"/>
      <c r="CE21" s="29"/>
      <c r="CG21" s="29">
        <v>1630803</v>
      </c>
      <c r="CH21" s="47">
        <v>0.16600000000000001</v>
      </c>
      <c r="CI21" s="47">
        <v>0.10300000000000001</v>
      </c>
      <c r="CJ21" s="2">
        <v>25</v>
      </c>
      <c r="CK21" s="47">
        <v>0.16700000000000001</v>
      </c>
      <c r="CL21" s="164">
        <f>CK21-BQ21</f>
        <v>0.10700000000000001</v>
      </c>
      <c r="CM21" s="29"/>
      <c r="CN21" s="48"/>
      <c r="CO21" s="48"/>
      <c r="CP21" s="150"/>
      <c r="CQ21" s="48"/>
      <c r="CR21" s="48"/>
      <c r="CS21" s="29"/>
      <c r="CT21" s="48"/>
      <c r="CU21" s="48"/>
      <c r="CW21" s="48"/>
      <c r="CX21" s="48"/>
      <c r="CY21" s="7" t="s">
        <v>754</v>
      </c>
      <c r="DA21" s="29">
        <v>924696</v>
      </c>
      <c r="DB21" s="47">
        <v>9.8000000000000004E-2</v>
      </c>
      <c r="DC21" s="47">
        <v>-6.8000000000000005E-2</v>
      </c>
      <c r="DD21" s="2">
        <v>15</v>
      </c>
      <c r="DE21" s="47">
        <v>0.1</v>
      </c>
      <c r="DF21" s="164">
        <f>DE21-CK21</f>
        <v>-6.7000000000000004E-2</v>
      </c>
      <c r="DG21" s="29"/>
      <c r="DH21" s="48"/>
      <c r="DI21" s="48"/>
      <c r="DJ21" s="150"/>
      <c r="DK21" s="48"/>
      <c r="DL21" s="48"/>
      <c r="DM21" s="29"/>
      <c r="DN21" s="48"/>
      <c r="DO21" s="48"/>
      <c r="DQ21" s="48"/>
      <c r="DR21" s="48"/>
      <c r="DS21" s="7"/>
      <c r="DU21" s="29" t="s">
        <v>755</v>
      </c>
      <c r="DV21" s="47">
        <v>9.6999999999999989E-2</v>
      </c>
      <c r="DW21" s="47">
        <v>-1E-3</v>
      </c>
      <c r="DX21" s="2" t="s">
        <v>756</v>
      </c>
      <c r="DY21" s="47">
        <v>0.1</v>
      </c>
      <c r="DZ21" s="164">
        <f>DY21-DE21</f>
        <v>0</v>
      </c>
      <c r="EA21" s="29"/>
      <c r="EC21" s="50"/>
      <c r="EF21" s="49"/>
      <c r="EG21" s="29"/>
      <c r="EH21" s="48"/>
      <c r="EI21" s="48"/>
      <c r="EK21" s="48"/>
      <c r="EL21" s="48"/>
      <c r="EM21" s="7"/>
      <c r="EO21" s="204">
        <v>955633</v>
      </c>
      <c r="EP21" s="205">
        <f>EO21/$EM$7</f>
        <v>9.0873837407062216E-2</v>
      </c>
      <c r="EQ21" s="205">
        <f>EP21-DV21</f>
        <v>-6.1261625929377728E-3</v>
      </c>
      <c r="ER21" s="206">
        <v>14</v>
      </c>
      <c r="ES21" s="205">
        <f>ER21/$EM$3</f>
        <v>9.3333333333333338E-2</v>
      </c>
      <c r="ET21" s="205">
        <f>ES21-DY21</f>
        <v>-6.666666666666668E-3</v>
      </c>
      <c r="EU21" s="29"/>
      <c r="EV21" s="48"/>
      <c r="EW21" s="48"/>
      <c r="EZ21" s="49"/>
      <c r="FA21" s="29"/>
      <c r="FB21" s="48"/>
      <c r="FC21" s="48"/>
      <c r="FE21" s="48"/>
      <c r="FF21" s="48"/>
      <c r="FG21" s="7"/>
      <c r="FI21" s="29">
        <v>623371</v>
      </c>
      <c r="FJ21" s="48">
        <f t="shared" ref="FJ21" si="27">FI21/FG$7</f>
        <v>5.980810242724352E-2</v>
      </c>
      <c r="FK21" s="207">
        <f t="shared" ref="FK21" si="28">FJ21-EP21</f>
        <v>-3.1065734979818696E-2</v>
      </c>
      <c r="FL21" s="4">
        <v>9</v>
      </c>
      <c r="FM21" s="48">
        <f t="shared" ref="FM21" si="29">FL21/FG$3</f>
        <v>0.06</v>
      </c>
      <c r="FN21" s="207">
        <f t="shared" ref="FN21" si="30">FM21-ES21</f>
        <v>-3.333333333333334E-2</v>
      </c>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319</v>
      </c>
      <c r="B22" s="2" t="s">
        <v>757</v>
      </c>
      <c r="C22" s="7" t="s">
        <v>758</v>
      </c>
      <c r="E22" s="29">
        <v>78147</v>
      </c>
      <c r="F22" s="47">
        <v>9.0000000000000011E-3</v>
      </c>
      <c r="G22" s="48">
        <v>0</v>
      </c>
      <c r="H22" s="2">
        <v>1</v>
      </c>
      <c r="I22" s="47">
        <v>6.9999999999999993E-3</v>
      </c>
      <c r="J22" s="163">
        <v>0</v>
      </c>
      <c r="K22" s="48"/>
      <c r="L22" s="48"/>
      <c r="M22" s="48"/>
      <c r="P22" s="49"/>
      <c r="Q22" s="29"/>
      <c r="R22" s="48"/>
      <c r="S22" s="48"/>
      <c r="U22" s="48"/>
      <c r="V22" s="48"/>
      <c r="W22" s="7"/>
      <c r="Y22" s="29"/>
      <c r="Z22" s="48"/>
      <c r="AA22" s="48"/>
      <c r="AB22" s="151"/>
      <c r="AC22" s="48"/>
      <c r="AD22" s="163"/>
      <c r="AE22" s="29"/>
      <c r="AF22" s="48"/>
      <c r="AG22" s="48"/>
      <c r="AH22" s="150"/>
      <c r="AI22" s="48"/>
      <c r="AJ22" s="48"/>
      <c r="AK22" s="29"/>
      <c r="AM22" s="48"/>
      <c r="AO22" s="48"/>
      <c r="AP22" s="48"/>
      <c r="AQ22" s="7"/>
      <c r="AS22" s="29"/>
      <c r="AT22" s="48"/>
      <c r="AU22" s="48"/>
      <c r="AV22" s="150"/>
      <c r="AW22" s="48"/>
      <c r="AX22" s="163"/>
      <c r="AY22" s="29"/>
      <c r="AZ22" s="48"/>
      <c r="BA22" s="48"/>
      <c r="BB22" s="150"/>
      <c r="BC22" s="48"/>
      <c r="BD22" s="48"/>
      <c r="BE22" s="29"/>
      <c r="BF22" s="48"/>
      <c r="BG22" s="48"/>
      <c r="BI22" s="48"/>
      <c r="BJ22" s="48"/>
      <c r="BK22" s="7"/>
      <c r="BM22" s="29"/>
      <c r="BN22" s="47"/>
      <c r="BO22" s="47"/>
      <c r="BP22" s="2"/>
      <c r="BQ22" s="164"/>
      <c r="BR22" s="164"/>
      <c r="BS22" s="25"/>
      <c r="BT22" s="48"/>
      <c r="BU22" s="48"/>
      <c r="BV22" s="150"/>
      <c r="BW22" s="48"/>
      <c r="BX22" s="48"/>
      <c r="BY22" s="29"/>
      <c r="BZ22" s="48"/>
      <c r="CA22" s="48"/>
      <c r="CC22" s="48"/>
      <c r="CD22" s="48"/>
      <c r="CE22" s="29"/>
      <c r="CG22" s="29"/>
      <c r="CH22" s="47"/>
      <c r="CI22" s="47"/>
      <c r="CJ22" s="2"/>
      <c r="CK22" s="47"/>
      <c r="CL22" s="86"/>
      <c r="CM22" s="29"/>
      <c r="CN22" s="48"/>
      <c r="CO22" s="48"/>
      <c r="CP22" s="150"/>
      <c r="CQ22" s="48"/>
      <c r="CR22" s="48"/>
      <c r="CS22" s="29"/>
      <c r="CT22" s="48"/>
      <c r="CU22" s="48"/>
      <c r="CW22" s="48"/>
      <c r="CX22" s="48"/>
      <c r="CY22" s="7"/>
      <c r="DA22" s="29"/>
      <c r="DB22" s="47"/>
      <c r="DC22" s="47"/>
      <c r="DD22" s="2"/>
      <c r="DE22" s="47"/>
      <c r="DF22" s="86"/>
      <c r="DG22" s="29"/>
      <c r="DH22" s="48"/>
      <c r="DI22" s="48"/>
      <c r="DJ22" s="150"/>
      <c r="DK22" s="48"/>
      <c r="DL22" s="48"/>
      <c r="DM22" s="29"/>
      <c r="DN22" s="48"/>
      <c r="DO22" s="48"/>
      <c r="DQ22" s="48"/>
      <c r="DR22" s="48"/>
      <c r="DS22" s="7"/>
      <c r="DU22" s="29"/>
      <c r="DV22" s="47"/>
      <c r="DW22" s="47"/>
      <c r="DX22" s="2"/>
      <c r="DY22" s="47"/>
      <c r="DZ22" s="86"/>
      <c r="EA22" s="29"/>
      <c r="EC22" s="50"/>
      <c r="EF22" s="49"/>
      <c r="EG22" s="29"/>
      <c r="EH22" s="48"/>
      <c r="EI22" s="48"/>
      <c r="EK22" s="48"/>
      <c r="EL22" s="48"/>
      <c r="EM22" s="7"/>
      <c r="EO22" s="204"/>
      <c r="EP22" s="205"/>
      <c r="EQ22" s="205"/>
      <c r="ER22" s="206"/>
      <c r="ES22" s="205"/>
      <c r="ET22" s="205"/>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320</v>
      </c>
      <c r="B23" s="2" t="s">
        <v>759</v>
      </c>
      <c r="C23" s="7"/>
      <c r="E23" s="29"/>
      <c r="F23" s="47"/>
      <c r="G23" s="48"/>
      <c r="H23" s="2"/>
      <c r="I23" s="47"/>
      <c r="J23" s="48"/>
      <c r="K23" s="48"/>
      <c r="L23" s="48"/>
      <c r="M23" s="48"/>
      <c r="P23" s="49"/>
      <c r="Q23" s="29"/>
      <c r="R23" s="48"/>
      <c r="S23" s="48"/>
      <c r="U23" s="48"/>
      <c r="V23" s="48"/>
      <c r="W23" s="7"/>
      <c r="Y23" s="29"/>
      <c r="Z23" s="48"/>
      <c r="AA23" s="48"/>
      <c r="AB23" s="151"/>
      <c r="AC23" s="48"/>
      <c r="AD23" s="163"/>
      <c r="AE23" s="29"/>
      <c r="AF23" s="48"/>
      <c r="AG23" s="48"/>
      <c r="AH23" s="150"/>
      <c r="AI23" s="48"/>
      <c r="AJ23" s="48"/>
      <c r="AK23" s="29"/>
      <c r="AM23" s="48"/>
      <c r="AO23" s="48"/>
      <c r="AP23" s="48"/>
      <c r="AQ23" s="7"/>
      <c r="AS23" s="29"/>
      <c r="AT23" s="48"/>
      <c r="AU23" s="48"/>
      <c r="AV23" s="150"/>
      <c r="AW23" s="48"/>
      <c r="AX23" s="163"/>
      <c r="AY23" s="29"/>
      <c r="AZ23" s="48"/>
      <c r="BA23" s="48"/>
      <c r="BB23" s="150"/>
      <c r="BC23" s="48"/>
      <c r="BD23" s="48"/>
      <c r="BE23" s="29"/>
      <c r="BF23" s="48"/>
      <c r="BG23" s="48"/>
      <c r="BI23" s="48"/>
      <c r="BJ23" s="48"/>
      <c r="BK23" s="7"/>
      <c r="BM23" s="29"/>
      <c r="BN23" s="47"/>
      <c r="BO23" s="47"/>
      <c r="BP23" s="2"/>
      <c r="BQ23" s="164"/>
      <c r="BR23" s="164"/>
      <c r="BS23" s="25"/>
      <c r="BT23" s="48"/>
      <c r="BU23" s="48"/>
      <c r="BV23" s="150"/>
      <c r="BW23" s="48"/>
      <c r="BX23" s="48"/>
      <c r="BY23" s="29"/>
      <c r="BZ23" s="48"/>
      <c r="CA23" s="48"/>
      <c r="CC23" s="48"/>
      <c r="CD23" s="48"/>
      <c r="CE23" s="29"/>
      <c r="CG23" s="29"/>
      <c r="CH23" s="47"/>
      <c r="CI23" s="47"/>
      <c r="CJ23" s="2"/>
      <c r="CK23" s="47"/>
      <c r="CL23" s="86"/>
      <c r="CM23" s="29"/>
      <c r="CN23" s="48"/>
      <c r="CO23" s="48"/>
      <c r="CP23" s="150"/>
      <c r="CQ23" s="48"/>
      <c r="CR23" s="48"/>
      <c r="CS23" s="29"/>
      <c r="CT23" s="48"/>
      <c r="CU23" s="48"/>
      <c r="CW23" s="48"/>
      <c r="CX23" s="48"/>
      <c r="CY23" s="7"/>
      <c r="DA23" s="29"/>
      <c r="DB23" s="47"/>
      <c r="DC23" s="47"/>
      <c r="DD23" s="2"/>
      <c r="DE23" s="47"/>
      <c r="DF23" s="86"/>
      <c r="DG23" s="29"/>
      <c r="DH23" s="48"/>
      <c r="DI23" s="48"/>
      <c r="DJ23" s="150"/>
      <c r="DK23" s="48"/>
      <c r="DL23" s="48"/>
      <c r="DM23" s="29"/>
      <c r="DN23" s="48"/>
      <c r="DO23" s="48"/>
      <c r="DQ23" s="48"/>
      <c r="DR23" s="48"/>
      <c r="DS23" s="7"/>
      <c r="DU23" s="29" t="s">
        <v>760</v>
      </c>
      <c r="DV23" s="47">
        <v>1.9E-2</v>
      </c>
      <c r="DW23" s="47">
        <v>1.9E-2</v>
      </c>
      <c r="DX23" s="2" t="s">
        <v>761</v>
      </c>
      <c r="DY23" s="47">
        <v>1.2999999999999999E-2</v>
      </c>
      <c r="DZ23" s="164">
        <f>DY23-DE23</f>
        <v>1.2999999999999999E-2</v>
      </c>
      <c r="EA23" s="29"/>
      <c r="EC23" s="50"/>
      <c r="EF23" s="49"/>
      <c r="EG23" s="29"/>
      <c r="EH23" s="48"/>
      <c r="EI23" s="48"/>
      <c r="EK23" s="48"/>
      <c r="EL23" s="48"/>
      <c r="EM23" s="7"/>
      <c r="EO23" s="204">
        <v>327131</v>
      </c>
      <c r="EP23" s="205">
        <f>EO23/$EM$7</f>
        <v>3.1107809488380656E-2</v>
      </c>
      <c r="EQ23" s="205">
        <f>EP23-DV23</f>
        <v>1.2107809488380656E-2</v>
      </c>
      <c r="ER23" s="206">
        <v>4</v>
      </c>
      <c r="ES23" s="205">
        <f>ER23/$EM$3</f>
        <v>2.6666666666666668E-2</v>
      </c>
      <c r="ET23" s="205">
        <f>ES23-DY23</f>
        <v>1.3666666666666669E-2</v>
      </c>
      <c r="EU23" s="29"/>
      <c r="EV23" s="48"/>
      <c r="EW23" s="48"/>
      <c r="EZ23" s="49"/>
      <c r="FA23" s="29"/>
      <c r="FB23" s="48"/>
      <c r="FC23" s="48"/>
      <c r="FE23" s="48"/>
      <c r="FF23" s="48"/>
      <c r="FG23" s="7"/>
      <c r="FI23" s="29">
        <v>106702</v>
      </c>
      <c r="FJ23" s="48">
        <f t="shared" ref="FJ23" si="31">FI23/FG$7</f>
        <v>1.0237313165340926E-2</v>
      </c>
      <c r="FK23" s="207">
        <f t="shared" ref="FK23" si="32">FJ23-EP23</f>
        <v>-2.0870496323039729E-2</v>
      </c>
      <c r="FL23" s="4">
        <v>1</v>
      </c>
      <c r="FM23" s="48">
        <f t="shared" ref="FM23" si="33">FL23/FG$3</f>
        <v>6.6666666666666671E-3</v>
      </c>
      <c r="FN23" s="207">
        <f t="shared" ref="FN23" si="34">FM23-ES23</f>
        <v>-0.02</v>
      </c>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322</v>
      </c>
      <c r="B24" s="2" t="s">
        <v>762</v>
      </c>
      <c r="C24" s="7"/>
      <c r="E24" s="29"/>
      <c r="F24" s="47"/>
      <c r="G24" s="48"/>
      <c r="H24" s="2"/>
      <c r="I24" s="47"/>
      <c r="J24" s="48"/>
      <c r="K24" s="48"/>
      <c r="L24" s="48"/>
      <c r="M24" s="48"/>
      <c r="P24" s="49"/>
      <c r="Q24" s="29"/>
      <c r="R24" s="48"/>
      <c r="S24" s="48"/>
      <c r="U24" s="48"/>
      <c r="V24" s="48"/>
      <c r="W24" s="7"/>
      <c r="Y24" s="29">
        <v>45994</v>
      </c>
      <c r="Z24" s="48">
        <v>5.0000000000000001E-3</v>
      </c>
      <c r="AA24" s="48">
        <v>-0.04</v>
      </c>
      <c r="AB24" s="150">
        <v>0</v>
      </c>
      <c r="AC24" s="48">
        <v>0</v>
      </c>
      <c r="AD24" s="163">
        <v>-4.7E-2</v>
      </c>
      <c r="AE24" s="29"/>
      <c r="AF24" s="48"/>
      <c r="AG24" s="48"/>
      <c r="AH24" s="150"/>
      <c r="AI24" s="48"/>
      <c r="AJ24" s="48"/>
      <c r="AK24" s="29"/>
      <c r="AM24" s="48"/>
      <c r="AO24" s="48"/>
      <c r="AP24" s="48"/>
      <c r="AQ24" s="7"/>
      <c r="AS24" s="29"/>
      <c r="AT24" s="48"/>
      <c r="AU24" s="48"/>
      <c r="AV24" s="150"/>
      <c r="AW24" s="48"/>
      <c r="AX24" s="163"/>
      <c r="AY24" s="29"/>
      <c r="AZ24" s="48"/>
      <c r="BA24" s="48"/>
      <c r="BB24" s="150"/>
      <c r="BC24" s="48"/>
      <c r="BD24" s="48"/>
      <c r="BE24" s="29"/>
      <c r="BF24" s="48"/>
      <c r="BG24" s="48"/>
      <c r="BI24" s="48"/>
      <c r="BJ24" s="48"/>
      <c r="BK24" s="7"/>
      <c r="BM24" s="29"/>
      <c r="BN24" s="47"/>
      <c r="BO24" s="47"/>
      <c r="BP24" s="2"/>
      <c r="BQ24" s="164"/>
      <c r="BR24" s="164"/>
      <c r="BS24" s="25"/>
      <c r="BT24" s="48"/>
      <c r="BU24" s="48"/>
      <c r="BV24" s="150"/>
      <c r="BW24" s="48"/>
      <c r="BX24" s="48"/>
      <c r="BY24" s="29"/>
      <c r="BZ24" s="48"/>
      <c r="CA24" s="48"/>
      <c r="CC24" s="48"/>
      <c r="CD24" s="48"/>
      <c r="CE24" s="29"/>
      <c r="CG24" s="29"/>
      <c r="CH24" s="47"/>
      <c r="CI24" s="47"/>
      <c r="CJ24" s="2"/>
      <c r="CK24" s="47"/>
      <c r="CL24" s="86"/>
      <c r="CM24" s="29"/>
      <c r="CN24" s="48"/>
      <c r="CO24" s="48"/>
      <c r="CP24" s="150"/>
      <c r="CQ24" s="48"/>
      <c r="CR24" s="48"/>
      <c r="CS24" s="29"/>
      <c r="CT24" s="48"/>
      <c r="CU24" s="48"/>
      <c r="CW24" s="48"/>
      <c r="CX24" s="48"/>
      <c r="CY24" s="7"/>
      <c r="DA24" s="29"/>
      <c r="DB24" s="47"/>
      <c r="DC24" s="47"/>
      <c r="DD24" s="2"/>
      <c r="DE24" s="47"/>
      <c r="DF24" s="86"/>
      <c r="DG24" s="29"/>
      <c r="DH24" s="48"/>
      <c r="DI24" s="48"/>
      <c r="DJ24" s="150"/>
      <c r="DK24" s="48"/>
      <c r="DL24" s="48"/>
      <c r="DM24" s="29"/>
      <c r="DN24" s="48"/>
      <c r="DO24" s="48"/>
      <c r="DQ24" s="48"/>
      <c r="DR24" s="48"/>
      <c r="DS24" s="7"/>
      <c r="DU24" s="29"/>
      <c r="DV24" s="47"/>
      <c r="DW24" s="47"/>
      <c r="DX24" s="2"/>
      <c r="DY24" s="47"/>
      <c r="DZ24" s="86"/>
      <c r="EA24" s="29"/>
      <c r="EC24" s="50"/>
      <c r="EF24" s="49"/>
      <c r="EG24" s="29"/>
      <c r="EH24" s="48"/>
      <c r="EI24" s="48"/>
      <c r="EK24" s="48"/>
      <c r="EL24" s="48"/>
      <c r="EM24" s="7"/>
      <c r="EO24" s="204"/>
      <c r="EP24" s="205"/>
      <c r="EQ24" s="205"/>
      <c r="ER24" s="206"/>
      <c r="ES24" s="205"/>
      <c r="ET24" s="205"/>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306</v>
      </c>
      <c r="B25" s="2" t="s">
        <v>433</v>
      </c>
      <c r="C25" s="7"/>
      <c r="E25" s="29"/>
      <c r="F25" s="47"/>
      <c r="G25" s="47"/>
      <c r="H25" s="2"/>
      <c r="I25" s="47"/>
      <c r="J25" s="47"/>
      <c r="K25" s="48"/>
      <c r="L25" s="48"/>
      <c r="M25" s="48"/>
      <c r="P25" s="49"/>
      <c r="Q25" s="29"/>
      <c r="R25" s="48"/>
      <c r="S25" s="48"/>
      <c r="U25" s="48"/>
      <c r="V25" s="48"/>
      <c r="W25" s="7"/>
      <c r="Y25" s="29"/>
      <c r="Z25" s="48"/>
      <c r="AA25" s="48"/>
      <c r="AB25" s="150"/>
      <c r="AC25" s="48"/>
      <c r="AD25" s="163"/>
      <c r="AE25" s="29"/>
      <c r="AF25" s="48"/>
      <c r="AG25" s="48"/>
      <c r="AH25" s="150"/>
      <c r="AI25" s="48"/>
      <c r="AJ25" s="48"/>
      <c r="AK25" s="29"/>
      <c r="AM25" s="48"/>
      <c r="AO25" s="48"/>
      <c r="AP25" s="48"/>
      <c r="AQ25" s="7"/>
      <c r="AS25" s="29">
        <v>1614801</v>
      </c>
      <c r="AT25" s="48">
        <v>0.17</v>
      </c>
      <c r="AU25" s="48">
        <v>0.17</v>
      </c>
      <c r="AV25" s="150">
        <v>26</v>
      </c>
      <c r="AW25" s="48">
        <v>0.17300000000000001</v>
      </c>
      <c r="AX25" s="163">
        <v>0.17300000000000001</v>
      </c>
      <c r="AY25" s="29"/>
      <c r="AZ25" s="48"/>
      <c r="BA25" s="48"/>
      <c r="BB25" s="150"/>
      <c r="BC25" s="48"/>
      <c r="BD25" s="48"/>
      <c r="BE25" s="29"/>
      <c r="BF25" s="48"/>
      <c r="BG25" s="48"/>
      <c r="BI25" s="48"/>
      <c r="BJ25" s="48"/>
      <c r="BK25" s="7"/>
      <c r="BM25" s="29">
        <v>549975</v>
      </c>
      <c r="BN25" s="47">
        <v>5.5999999999999994E-2</v>
      </c>
      <c r="BO25" s="47">
        <v>-0.114</v>
      </c>
      <c r="BP25" s="2">
        <v>8</v>
      </c>
      <c r="BQ25" s="164">
        <v>5.2999999999999999E-2</v>
      </c>
      <c r="BR25" s="164">
        <v>-0.12</v>
      </c>
      <c r="BS25" s="25"/>
      <c r="BT25" s="48"/>
      <c r="BU25" s="48"/>
      <c r="BV25" s="150"/>
      <c r="BW25" s="48"/>
      <c r="BX25" s="48"/>
      <c r="BY25" s="29"/>
      <c r="BZ25" s="48"/>
      <c r="CA25" s="48"/>
      <c r="CC25" s="48"/>
      <c r="CD25" s="48"/>
      <c r="CE25" s="29" t="s">
        <v>763</v>
      </c>
      <c r="CG25" s="29">
        <v>20956</v>
      </c>
      <c r="CH25" s="47">
        <v>2E-3</v>
      </c>
      <c r="CI25" s="47">
        <v>-5.4000000000000006E-2</v>
      </c>
      <c r="CJ25" s="2">
        <v>0</v>
      </c>
      <c r="CK25" s="47">
        <v>0</v>
      </c>
      <c r="CL25" s="164">
        <f>CK25-BQ25</f>
        <v>-5.2999999999999999E-2</v>
      </c>
      <c r="CM25" s="29"/>
      <c r="CN25" s="48"/>
      <c r="CO25" s="48"/>
      <c r="CP25" s="150"/>
      <c r="CQ25" s="48"/>
      <c r="CR25" s="48"/>
      <c r="CS25" s="29"/>
      <c r="CT25" s="48"/>
      <c r="CU25" s="48"/>
      <c r="CW25" s="48"/>
      <c r="CX25" s="48"/>
      <c r="CY25" s="7"/>
      <c r="DA25" s="29"/>
      <c r="DB25" s="47"/>
      <c r="DC25" s="47"/>
      <c r="DD25" s="2"/>
      <c r="DE25" s="47"/>
      <c r="DF25" s="86"/>
      <c r="DG25" s="29"/>
      <c r="DH25" s="48"/>
      <c r="DI25" s="48"/>
      <c r="DJ25" s="150"/>
      <c r="DK25" s="48"/>
      <c r="DL25" s="48"/>
      <c r="DM25" s="29"/>
      <c r="DN25" s="48"/>
      <c r="DO25" s="48"/>
      <c r="DQ25" s="48"/>
      <c r="DR25" s="48"/>
      <c r="DS25" s="7"/>
      <c r="DU25" s="29"/>
      <c r="DV25" s="47"/>
      <c r="DW25" s="47"/>
      <c r="DX25" s="2"/>
      <c r="DY25" s="47"/>
      <c r="DZ25" s="86"/>
      <c r="EA25" s="29"/>
      <c r="EC25" s="50"/>
      <c r="EF25" s="49"/>
      <c r="EG25" s="29"/>
      <c r="EH25" s="48"/>
      <c r="EI25" s="48"/>
      <c r="EK25" s="48"/>
      <c r="EL25" s="48"/>
      <c r="EM25" s="7"/>
      <c r="EO25" s="204"/>
      <c r="EP25" s="205"/>
      <c r="EQ25" s="205"/>
      <c r="ER25" s="206"/>
      <c r="ES25" s="205"/>
      <c r="ET25" s="205"/>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309</v>
      </c>
      <c r="B26" s="2" t="s">
        <v>764</v>
      </c>
      <c r="C26" s="7"/>
      <c r="E26" s="29"/>
      <c r="F26" s="47"/>
      <c r="G26" s="48"/>
      <c r="H26" s="2"/>
      <c r="I26" s="47"/>
      <c r="J26" s="48"/>
      <c r="K26" s="48"/>
      <c r="L26" s="48"/>
      <c r="M26" s="48"/>
      <c r="P26" s="49"/>
      <c r="Q26" s="29"/>
      <c r="R26" s="48"/>
      <c r="S26" s="48"/>
      <c r="U26" s="48"/>
      <c r="V26" s="48"/>
      <c r="W26" s="7"/>
      <c r="Y26" s="29"/>
      <c r="Z26" s="47"/>
      <c r="AA26" s="47"/>
      <c r="AB26" s="2"/>
      <c r="AC26" s="47"/>
      <c r="AD26" s="164"/>
      <c r="AE26" s="29"/>
      <c r="AF26" s="48"/>
      <c r="AG26" s="48"/>
      <c r="AH26" s="150"/>
      <c r="AI26" s="48"/>
      <c r="AJ26" s="48"/>
      <c r="AK26" s="29"/>
      <c r="AM26" s="48"/>
      <c r="AO26" s="48"/>
      <c r="AP26" s="48"/>
      <c r="AQ26" s="7"/>
      <c r="AS26" s="29">
        <v>240953</v>
      </c>
      <c r="AT26" s="48">
        <v>2.5000000000000001E-2</v>
      </c>
      <c r="AU26" s="48">
        <v>-6.0000000000000001E-3</v>
      </c>
      <c r="AV26" s="2">
        <v>4</v>
      </c>
      <c r="AW26" s="48">
        <v>2.7000000000000003E-2</v>
      </c>
      <c r="AX26" s="163">
        <v>-6.0000000000000001E-3</v>
      </c>
      <c r="AY26" s="29"/>
      <c r="AZ26" s="48"/>
      <c r="BA26" s="48"/>
      <c r="BB26" s="150"/>
      <c r="BC26" s="48"/>
      <c r="BD26" s="48"/>
      <c r="BE26" s="29"/>
      <c r="BF26" s="48"/>
      <c r="BG26" s="48"/>
      <c r="BI26" s="48"/>
      <c r="BJ26" s="48"/>
      <c r="BK26" s="7"/>
      <c r="BM26" s="29">
        <v>204694</v>
      </c>
      <c r="BN26" s="47">
        <v>2.1000000000000001E-2</v>
      </c>
      <c r="BO26" s="47">
        <v>-4.0000000000000001E-3</v>
      </c>
      <c r="BP26" s="2">
        <v>3</v>
      </c>
      <c r="BQ26" s="164">
        <v>0.02</v>
      </c>
      <c r="BR26" s="164">
        <v>-6.9999999999999993E-3</v>
      </c>
      <c r="BS26" s="25"/>
      <c r="BT26" s="48"/>
      <c r="BU26" s="48"/>
      <c r="BV26" s="150"/>
      <c r="BW26" s="48"/>
      <c r="BX26" s="48"/>
      <c r="BY26" s="29"/>
      <c r="BZ26" s="48"/>
      <c r="CA26" s="48"/>
      <c r="CC26" s="48"/>
      <c r="CD26" s="48"/>
      <c r="CE26" s="29"/>
      <c r="CG26" s="29">
        <v>390969</v>
      </c>
      <c r="CH26" s="47">
        <v>0.04</v>
      </c>
      <c r="CI26" s="47">
        <v>1.9E-2</v>
      </c>
      <c r="CJ26" s="2">
        <v>6</v>
      </c>
      <c r="CK26" s="47">
        <v>0.04</v>
      </c>
      <c r="CL26" s="164">
        <f>CK26-BQ26</f>
        <v>0.02</v>
      </c>
      <c r="CM26" s="29"/>
      <c r="CN26" s="48"/>
      <c r="CO26" s="48"/>
      <c r="CP26" s="150"/>
      <c r="CQ26" s="48"/>
      <c r="CR26" s="48"/>
      <c r="CS26" s="29"/>
      <c r="CT26" s="48"/>
      <c r="CU26" s="48"/>
      <c r="CW26" s="48"/>
      <c r="CX26" s="48"/>
      <c r="CY26" s="7" t="s">
        <v>765</v>
      </c>
      <c r="DA26" s="29">
        <v>305094</v>
      </c>
      <c r="DB26" s="47">
        <v>3.2000000000000001E-2</v>
      </c>
      <c r="DC26" s="47">
        <v>-8.0000000000000002E-3</v>
      </c>
      <c r="DD26" s="2">
        <v>5</v>
      </c>
      <c r="DE26" s="47">
        <v>3.3000000000000002E-2</v>
      </c>
      <c r="DF26" s="164">
        <f>DE26-CK26</f>
        <v>-6.9999999999999993E-3</v>
      </c>
      <c r="DG26" s="29"/>
      <c r="DH26" s="48"/>
      <c r="DI26" s="48"/>
      <c r="DJ26" s="150"/>
      <c r="DK26" s="48"/>
      <c r="DL26" s="48"/>
      <c r="DM26" s="29"/>
      <c r="DN26" s="48"/>
      <c r="DO26" s="48"/>
      <c r="DQ26" s="48"/>
      <c r="DR26" s="48"/>
      <c r="DS26" s="7"/>
      <c r="DU26" s="29" t="s">
        <v>766</v>
      </c>
      <c r="DV26" s="47">
        <v>3.1E-2</v>
      </c>
      <c r="DW26" s="47">
        <v>-1E-3</v>
      </c>
      <c r="DX26" s="2" t="s">
        <v>767</v>
      </c>
      <c r="DY26" s="47">
        <v>3.3000000000000002E-2</v>
      </c>
      <c r="DZ26" s="164">
        <f>DY26-DE26</f>
        <v>0</v>
      </c>
      <c r="EA26" s="29"/>
      <c r="EC26" s="50"/>
      <c r="EF26" s="49"/>
      <c r="EG26" s="29"/>
      <c r="EH26" s="48"/>
      <c r="EI26" s="48"/>
      <c r="EK26" s="48"/>
      <c r="EL26" s="48"/>
      <c r="EM26" s="7"/>
      <c r="EO26" s="204">
        <v>356271</v>
      </c>
      <c r="EP26" s="205">
        <f>EO26/$EM$7</f>
        <v>3.3878814280012791E-2</v>
      </c>
      <c r="EQ26" s="205">
        <f>EP26-DV26</f>
        <v>2.8788142800127911E-3</v>
      </c>
      <c r="ER26" s="206">
        <v>5</v>
      </c>
      <c r="ES26" s="205">
        <f>ER26/$EM$3</f>
        <v>3.3333333333333333E-2</v>
      </c>
      <c r="ET26" s="205">
        <f>ES26-DY26</f>
        <v>3.3333333333333132E-4</v>
      </c>
      <c r="EU26" s="29"/>
      <c r="EV26" s="48"/>
      <c r="EW26" s="48"/>
      <c r="EZ26" s="49"/>
      <c r="FA26" s="29"/>
      <c r="FB26" s="48"/>
      <c r="FC26" s="48"/>
      <c r="FE26" s="48"/>
      <c r="FF26" s="48"/>
      <c r="FG26" s="7"/>
      <c r="FI26" s="29">
        <v>351275</v>
      </c>
      <c r="FJ26" s="48">
        <f t="shared" ref="FJ26" si="35">FI26/FG$7</f>
        <v>3.3702387791748362E-2</v>
      </c>
      <c r="FK26" s="207">
        <f t="shared" ref="FK26" si="36">FJ26-EP26</f>
        <v>-1.7642648826442925E-4</v>
      </c>
      <c r="FL26" s="4">
        <v>5</v>
      </c>
      <c r="FM26" s="48">
        <f t="shared" ref="FM26" si="37">FL26/FG$3</f>
        <v>3.3333333333333333E-2</v>
      </c>
      <c r="FN26" s="207">
        <f t="shared" ref="FN26" si="38">FM26-ES26</f>
        <v>0</v>
      </c>
      <c r="FO26" s="29"/>
      <c r="FP26" s="48"/>
      <c r="FQ26" s="48"/>
      <c r="FT26" s="49"/>
      <c r="FU26" s="29"/>
      <c r="FV26" s="48"/>
      <c r="FW26" s="48"/>
      <c r="FY26" s="48"/>
      <c r="FZ26" s="48"/>
      <c r="GA26" s="19"/>
      <c r="GB26" s="53"/>
      <c r="GC26" s="53"/>
      <c r="GD26" s="54"/>
      <c r="GE26" s="29"/>
      <c r="GF26" s="29"/>
      <c r="GG26" s="47"/>
      <c r="GH26" s="29"/>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323</v>
      </c>
      <c r="B27" s="2" t="s">
        <v>768</v>
      </c>
      <c r="C27" s="7"/>
      <c r="E27" s="29"/>
      <c r="F27" s="47"/>
      <c r="G27" s="48"/>
      <c r="H27" s="2"/>
      <c r="I27" s="47"/>
      <c r="J27" s="48"/>
      <c r="K27" s="48"/>
      <c r="L27" s="48"/>
      <c r="M27" s="48"/>
      <c r="P27" s="49"/>
      <c r="Q27" s="29"/>
      <c r="R27" s="48"/>
      <c r="S27" s="48"/>
      <c r="U27" s="48"/>
      <c r="V27" s="48"/>
      <c r="W27" s="7"/>
      <c r="Y27" s="29"/>
      <c r="Z27" s="47"/>
      <c r="AA27" s="47"/>
      <c r="AB27" s="2"/>
      <c r="AC27" s="47"/>
      <c r="AD27" s="164"/>
      <c r="AE27" s="29"/>
      <c r="AF27" s="48"/>
      <c r="AG27" s="48"/>
      <c r="AH27" s="150"/>
      <c r="AI27" s="48"/>
      <c r="AJ27" s="48"/>
      <c r="AK27" s="29"/>
      <c r="AM27" s="48"/>
      <c r="AO27" s="48"/>
      <c r="AP27" s="48"/>
      <c r="AQ27" s="7"/>
      <c r="AS27" s="29">
        <v>153055</v>
      </c>
      <c r="AT27" s="48">
        <v>1.6E-2</v>
      </c>
      <c r="AU27" s="48">
        <v>1.6E-2</v>
      </c>
      <c r="AV27" s="2">
        <v>2</v>
      </c>
      <c r="AW27" s="48">
        <v>1.3000000000000001E-2</v>
      </c>
      <c r="AX27" s="163">
        <v>1.3000000000000001E-2</v>
      </c>
      <c r="AY27" s="29"/>
      <c r="AZ27" s="48"/>
      <c r="BA27" s="48"/>
      <c r="BB27" s="150"/>
      <c r="BC27" s="48"/>
      <c r="BD27" s="48"/>
      <c r="BE27" s="29"/>
      <c r="BF27" s="48"/>
      <c r="BG27" s="48"/>
      <c r="BI27" s="48"/>
      <c r="BJ27" s="48"/>
      <c r="BK27" s="7"/>
      <c r="BM27" s="29"/>
      <c r="BN27" s="47"/>
      <c r="BO27" s="47"/>
      <c r="BP27" s="2"/>
      <c r="BQ27" s="164"/>
      <c r="BR27" s="164"/>
      <c r="BS27" s="25"/>
      <c r="BT27" s="48"/>
      <c r="BU27" s="48"/>
      <c r="BV27" s="150"/>
      <c r="BW27" s="48"/>
      <c r="BX27" s="48"/>
      <c r="BY27" s="29"/>
      <c r="BZ27" s="48"/>
      <c r="CA27" s="48"/>
      <c r="CC27" s="48"/>
      <c r="CD27" s="48"/>
      <c r="CE27" s="29"/>
      <c r="CG27" s="29"/>
      <c r="CH27" s="47"/>
      <c r="CI27" s="47"/>
      <c r="CJ27" s="2"/>
      <c r="CK27" s="47"/>
      <c r="CL27" s="86"/>
      <c r="CM27" s="29"/>
      <c r="CN27" s="48"/>
      <c r="CO27" s="48"/>
      <c r="CP27" s="150"/>
      <c r="CQ27" s="48"/>
      <c r="CR27" s="48"/>
      <c r="CS27" s="29"/>
      <c r="CT27" s="48"/>
      <c r="CU27" s="48"/>
      <c r="CW27" s="48"/>
      <c r="CX27" s="48"/>
      <c r="CY27" s="7"/>
      <c r="DA27" s="29"/>
      <c r="DB27" s="47"/>
      <c r="DC27" s="47"/>
      <c r="DD27" s="2"/>
      <c r="DE27" s="47"/>
      <c r="DF27" s="86"/>
      <c r="DG27" s="29"/>
      <c r="DH27" s="48"/>
      <c r="DI27" s="48"/>
      <c r="DJ27" s="150"/>
      <c r="DK27" s="48"/>
      <c r="DL27" s="48"/>
      <c r="DM27" s="29"/>
      <c r="DN27" s="48"/>
      <c r="DO27" s="48"/>
      <c r="DQ27" s="48"/>
      <c r="DR27" s="48"/>
      <c r="DS27" s="7"/>
      <c r="DU27" s="29"/>
      <c r="DV27" s="47"/>
      <c r="DW27" s="47"/>
      <c r="DX27" s="2"/>
      <c r="DY27" s="47"/>
      <c r="DZ27" s="86"/>
      <c r="EA27" s="29"/>
      <c r="EC27" s="50"/>
      <c r="EF27" s="49"/>
      <c r="EG27" s="29"/>
      <c r="EH27" s="48"/>
      <c r="EI27" s="48"/>
      <c r="EK27" s="48"/>
      <c r="EL27" s="48"/>
      <c r="EM27" s="7"/>
      <c r="EO27" s="204"/>
      <c r="EP27" s="205"/>
      <c r="EQ27" s="205"/>
      <c r="ER27" s="206"/>
      <c r="ES27" s="205"/>
      <c r="ET27" s="205"/>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769</v>
      </c>
      <c r="C28" s="7"/>
      <c r="E28" s="29"/>
      <c r="F28" s="47"/>
      <c r="G28" s="47"/>
      <c r="H28" s="2"/>
      <c r="I28" s="47"/>
      <c r="J28" s="47"/>
      <c r="K28" s="48"/>
      <c r="L28" s="48"/>
      <c r="M28" s="48"/>
      <c r="P28" s="49"/>
      <c r="Q28" s="29"/>
      <c r="R28" s="48"/>
      <c r="S28" s="48"/>
      <c r="U28" s="48"/>
      <c r="V28" s="48"/>
      <c r="W28" s="7"/>
      <c r="Y28" s="29"/>
      <c r="Z28" s="47"/>
      <c r="AA28" s="47"/>
      <c r="AB28" s="2"/>
      <c r="AC28" s="47"/>
      <c r="AD28" s="164"/>
      <c r="AE28" s="29"/>
      <c r="AF28" s="48"/>
      <c r="AG28" s="48"/>
      <c r="AH28" s="150"/>
      <c r="AI28" s="48"/>
      <c r="AJ28" s="48"/>
      <c r="AK28" s="29"/>
      <c r="AM28" s="48"/>
      <c r="AO28" s="48"/>
      <c r="AP28" s="48"/>
      <c r="AQ28" s="7"/>
      <c r="AS28" s="29"/>
      <c r="AT28" s="48"/>
      <c r="AU28" s="48"/>
      <c r="AV28" s="2"/>
      <c r="AW28" s="48"/>
      <c r="AX28" s="163"/>
      <c r="AY28" s="29"/>
      <c r="AZ28" s="48"/>
      <c r="BA28" s="48"/>
      <c r="BB28" s="150"/>
      <c r="BC28" s="48"/>
      <c r="BD28" s="48"/>
      <c r="BE28" s="29"/>
      <c r="BF28" s="48"/>
      <c r="BG28" s="48"/>
      <c r="BI28" s="48"/>
      <c r="BJ28" s="48"/>
      <c r="BK28" s="7"/>
      <c r="BM28" s="29"/>
      <c r="BN28" s="47"/>
      <c r="BO28" s="47"/>
      <c r="BP28" s="2"/>
      <c r="BQ28" s="164"/>
      <c r="BR28" s="164"/>
      <c r="BS28" s="25"/>
      <c r="BT28" s="48"/>
      <c r="BU28" s="48"/>
      <c r="BV28" s="150"/>
      <c r="BW28" s="48"/>
      <c r="BX28" s="48"/>
      <c r="BY28" s="29"/>
      <c r="BZ28" s="48"/>
      <c r="CA28" s="48"/>
      <c r="CC28" s="48"/>
      <c r="CD28" s="48"/>
      <c r="CE28" s="29"/>
      <c r="CG28" s="29">
        <v>579490</v>
      </c>
      <c r="CH28" s="47">
        <v>5.9000000000000004E-2</v>
      </c>
      <c r="CI28" s="47">
        <v>5.9000000000000004E-2</v>
      </c>
      <c r="CJ28" s="2">
        <v>9</v>
      </c>
      <c r="CK28" s="47">
        <v>0.06</v>
      </c>
      <c r="CL28" s="164">
        <f>CK28-BQ28</f>
        <v>0.06</v>
      </c>
      <c r="CM28" s="29"/>
      <c r="CN28" s="48"/>
      <c r="CO28" s="48"/>
      <c r="CP28" s="150"/>
      <c r="CQ28" s="48"/>
      <c r="CR28" s="48"/>
      <c r="CS28" s="29"/>
      <c r="CT28" s="48"/>
      <c r="CU28" s="48"/>
      <c r="CW28" s="48"/>
      <c r="CX28" s="48"/>
      <c r="CY28" s="7" t="s">
        <v>770</v>
      </c>
      <c r="DA28" s="29">
        <v>1454493</v>
      </c>
      <c r="DB28" s="47">
        <v>0.155</v>
      </c>
      <c r="DC28" s="47">
        <v>9.6000000000000002E-2</v>
      </c>
      <c r="DD28" s="2">
        <v>24</v>
      </c>
      <c r="DE28" s="47">
        <v>0.16</v>
      </c>
      <c r="DF28" s="164">
        <f>DE28-CK28</f>
        <v>0.1</v>
      </c>
      <c r="DG28" s="29"/>
      <c r="DH28" s="48"/>
      <c r="DI28" s="48"/>
      <c r="DJ28" s="150"/>
      <c r="DK28" s="48"/>
      <c r="DL28" s="48"/>
      <c r="DM28" s="29"/>
      <c r="DN28" s="48"/>
      <c r="DO28" s="48"/>
      <c r="DQ28" s="48"/>
      <c r="DR28" s="48"/>
      <c r="DS28" s="7"/>
      <c r="DU28" s="29" t="s">
        <v>771</v>
      </c>
      <c r="DV28" s="47">
        <v>0.10099999999999999</v>
      </c>
      <c r="DW28" s="47">
        <v>-5.4000000000000006E-2</v>
      </c>
      <c r="DX28" s="2" t="s">
        <v>756</v>
      </c>
      <c r="DY28" s="47">
        <v>0.1</v>
      </c>
      <c r="DZ28" s="164">
        <f>DY28-DE28</f>
        <v>-0.06</v>
      </c>
      <c r="EA28" s="29"/>
      <c r="EC28" s="50"/>
      <c r="EF28" s="49"/>
      <c r="EG28" s="29"/>
      <c r="EH28" s="48"/>
      <c r="EI28" s="48"/>
      <c r="EK28" s="48"/>
      <c r="EL28" s="48"/>
      <c r="EM28" s="7"/>
      <c r="EO28" s="204">
        <v>1372941</v>
      </c>
      <c r="EP28" s="205">
        <f>EO28/$EM$7</f>
        <v>0.1305568321766718</v>
      </c>
      <c r="EQ28" s="205">
        <f>EP28-DV28</f>
        <v>2.9556832176671807E-2</v>
      </c>
      <c r="ER28" s="206">
        <v>20</v>
      </c>
      <c r="ES28" s="205">
        <f>ER28/$EM$3</f>
        <v>0.13333333333333333</v>
      </c>
      <c r="ET28" s="205">
        <f>ES28-DY28</f>
        <v>3.3333333333333326E-2</v>
      </c>
      <c r="EU28" s="29"/>
      <c r="EV28" s="48"/>
      <c r="EW28" s="48"/>
      <c r="EZ28" s="49"/>
      <c r="FA28" s="29"/>
      <c r="FB28" s="48"/>
      <c r="FC28" s="48"/>
      <c r="FE28" s="48"/>
      <c r="FF28" s="48"/>
      <c r="FG28" s="7"/>
      <c r="FI28" s="29">
        <v>1124482</v>
      </c>
      <c r="FJ28" s="48">
        <f t="shared" ref="FJ28" si="39">FI28/FG$7</f>
        <v>0.10788621003157293</v>
      </c>
      <c r="FK28" s="207">
        <f t="shared" ref="FK28" si="40">FJ28-EP28</f>
        <v>-2.2670622145098865E-2</v>
      </c>
      <c r="FL28" s="4">
        <v>17</v>
      </c>
      <c r="FM28" s="48">
        <f t="shared" ref="FM28" si="41">FL28/FG$3</f>
        <v>0.11333333333333333</v>
      </c>
      <c r="FN28" s="207">
        <f t="shared" ref="FN28" si="42">FM28-ES28</f>
        <v>-2.0000000000000004E-2</v>
      </c>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325</v>
      </c>
      <c r="B29" s="2" t="s">
        <v>772</v>
      </c>
      <c r="C29" s="7"/>
      <c r="E29" s="29"/>
      <c r="F29" s="47"/>
      <c r="G29" s="47"/>
      <c r="H29" s="2"/>
      <c r="I29" s="47"/>
      <c r="J29" s="47"/>
      <c r="K29" s="48"/>
      <c r="L29" s="48"/>
      <c r="M29" s="48"/>
      <c r="P29" s="49"/>
      <c r="Q29" s="29"/>
      <c r="R29" s="48"/>
      <c r="S29" s="48"/>
      <c r="U29" s="48"/>
      <c r="V29" s="48"/>
      <c r="W29" s="7"/>
      <c r="Y29" s="29"/>
      <c r="Z29" s="48"/>
      <c r="AA29" s="48"/>
      <c r="AB29" s="150"/>
      <c r="AC29" s="48"/>
      <c r="AD29" s="163"/>
      <c r="AE29" s="29"/>
      <c r="AF29" s="48"/>
      <c r="AG29" s="48"/>
      <c r="AH29" s="150"/>
      <c r="AI29" s="48"/>
      <c r="AJ29" s="48"/>
      <c r="AK29" s="29"/>
      <c r="AM29" s="48"/>
      <c r="AO29" s="48"/>
      <c r="AP29" s="48"/>
      <c r="AQ29" s="7"/>
      <c r="AS29" s="29"/>
      <c r="AT29" s="48"/>
      <c r="AU29" s="48"/>
      <c r="AV29" s="150"/>
      <c r="AW29" s="48"/>
      <c r="AX29" s="163"/>
      <c r="AY29" s="29"/>
      <c r="AZ29" s="48"/>
      <c r="BA29" s="48"/>
      <c r="BB29" s="150"/>
      <c r="BC29" s="48"/>
      <c r="BD29" s="48"/>
      <c r="BE29" s="29"/>
      <c r="BF29" s="48"/>
      <c r="BG29" s="48"/>
      <c r="BI29" s="48"/>
      <c r="BJ29" s="48"/>
      <c r="BK29" s="7"/>
      <c r="BM29" s="29"/>
      <c r="BN29" s="47"/>
      <c r="BO29" s="47"/>
      <c r="BP29" s="2"/>
      <c r="BQ29" s="164"/>
      <c r="BR29" s="164"/>
      <c r="BS29" s="25"/>
      <c r="BT29" s="48"/>
      <c r="BU29" s="48"/>
      <c r="BV29" s="150"/>
      <c r="BW29" s="48"/>
      <c r="BX29" s="48"/>
      <c r="BY29" s="29"/>
      <c r="BZ29" s="48"/>
      <c r="CA29" s="48"/>
      <c r="CC29" s="48"/>
      <c r="CD29" s="48"/>
      <c r="CE29" s="29"/>
      <c r="CG29" s="29">
        <v>179988</v>
      </c>
      <c r="CH29" s="47">
        <v>1.8000000000000002E-2</v>
      </c>
      <c r="CI29" s="47">
        <v>1.8000000000000002E-2</v>
      </c>
      <c r="CJ29" s="2">
        <v>2</v>
      </c>
      <c r="CK29" s="47">
        <v>1.3000000000000001E-2</v>
      </c>
      <c r="CL29" s="164">
        <f>CK29-BQ29</f>
        <v>1.3000000000000001E-2</v>
      </c>
      <c r="CM29" s="29"/>
      <c r="CN29" s="48"/>
      <c r="CO29" s="48"/>
      <c r="CP29" s="150"/>
      <c r="CQ29" s="48"/>
      <c r="CR29" s="48"/>
      <c r="CS29" s="29"/>
      <c r="CT29" s="48"/>
      <c r="CU29" s="48"/>
      <c r="CW29" s="48"/>
      <c r="CX29" s="48"/>
      <c r="CY29" s="7" t="s">
        <v>773</v>
      </c>
      <c r="DA29" s="29">
        <v>122317</v>
      </c>
      <c r="DB29" s="47">
        <v>1.3000000000000001E-2</v>
      </c>
      <c r="DC29" s="47">
        <v>-5.0000000000000001E-3</v>
      </c>
      <c r="DD29" s="2">
        <v>2</v>
      </c>
      <c r="DE29" s="47">
        <v>1.3000000000000001E-2</v>
      </c>
      <c r="DF29" s="164">
        <f>DE29-CK29</f>
        <v>0</v>
      </c>
      <c r="DG29" s="29"/>
      <c r="DH29" s="48"/>
      <c r="DI29" s="48"/>
      <c r="DJ29" s="150"/>
      <c r="DK29" s="48"/>
      <c r="DL29" s="48"/>
      <c r="DM29" s="29"/>
      <c r="DN29" s="48"/>
      <c r="DO29" s="48"/>
      <c r="DQ29" s="48"/>
      <c r="DR29" s="48"/>
      <c r="DS29" s="7"/>
      <c r="DU29" s="29" t="s">
        <v>774</v>
      </c>
      <c r="DV29" s="47">
        <v>1.9E-2</v>
      </c>
      <c r="DW29" s="47">
        <v>6.0000000000000001E-3</v>
      </c>
      <c r="DX29" s="2" t="s">
        <v>761</v>
      </c>
      <c r="DY29" s="47">
        <v>1.2999999999999999E-2</v>
      </c>
      <c r="DZ29" s="164">
        <f>DY29-DE29</f>
        <v>0</v>
      </c>
      <c r="EA29" s="29"/>
      <c r="EC29" s="50"/>
      <c r="EF29" s="49"/>
      <c r="EG29" s="29"/>
      <c r="EH29" s="48"/>
      <c r="EI29" s="48"/>
      <c r="EK29" s="48"/>
      <c r="EL29" s="48"/>
      <c r="EM29" s="7"/>
      <c r="EO29" s="204">
        <v>335214</v>
      </c>
      <c r="EP29" s="205">
        <f>EO29/$EM$7</f>
        <v>3.1876444757109636E-2</v>
      </c>
      <c r="EQ29" s="205">
        <f>EP29-DV29</f>
        <v>1.2876444757109636E-2</v>
      </c>
      <c r="ER29" s="206">
        <v>5</v>
      </c>
      <c r="ES29" s="205">
        <f>ER29/$EM$3</f>
        <v>3.3333333333333333E-2</v>
      </c>
      <c r="ET29" s="205">
        <f>ES29-DY29</f>
        <v>2.0333333333333335E-2</v>
      </c>
      <c r="EU29" s="29"/>
      <c r="EV29" s="48"/>
      <c r="EW29" s="48"/>
      <c r="EZ29" s="49"/>
      <c r="FA29" s="29"/>
      <c r="FB29" s="48"/>
      <c r="FC29" s="48"/>
      <c r="FE29" s="48"/>
      <c r="FF29" s="48"/>
      <c r="FG29" s="7"/>
      <c r="FI29" s="29">
        <v>399750</v>
      </c>
      <c r="FJ29" s="48">
        <f t="shared" ref="FJ29" si="43">FI29/FG$7</f>
        <v>3.8353226161131328E-2</v>
      </c>
      <c r="FK29" s="207">
        <f t="shared" ref="FK29" si="44">FJ29-EP29</f>
        <v>6.476781404021692E-3</v>
      </c>
      <c r="FL29" s="4">
        <v>6</v>
      </c>
      <c r="FM29" s="48">
        <f t="shared" ref="FM29" si="45">FL29/FG$3</f>
        <v>0.04</v>
      </c>
      <c r="FN29" s="207">
        <f t="shared" ref="FN29" si="46">FM29-ES29</f>
        <v>6.666666666666668E-3</v>
      </c>
      <c r="FO29" s="29"/>
      <c r="FP29" s="48"/>
      <c r="FQ29" s="48"/>
      <c r="FT29" s="49"/>
      <c r="FU29" s="29"/>
      <c r="FV29" s="48"/>
      <c r="FW29" s="48"/>
      <c r="FY29" s="48"/>
      <c r="FZ29" s="48"/>
      <c r="GA29" s="7"/>
      <c r="GC29" s="2"/>
      <c r="GD29" s="47"/>
      <c r="GE29" s="2"/>
      <c r="GF29" s="2"/>
      <c r="GG29" s="47"/>
      <c r="GH29" s="2"/>
      <c r="GI29" s="51"/>
      <c r="GN29" s="49"/>
      <c r="GU29" s="7"/>
      <c r="GW29" s="2"/>
      <c r="GX29" s="47"/>
      <c r="GY29" s="2"/>
      <c r="GZ29" s="2"/>
      <c r="HA29" s="47"/>
      <c r="HB29" s="2"/>
      <c r="HC29" s="51"/>
      <c r="HH29" s="49"/>
      <c r="HO29" s="7"/>
      <c r="HQ29" s="2"/>
      <c r="HR29" s="47"/>
      <c r="HS29" s="2"/>
      <c r="HT29" s="2"/>
      <c r="HU29" s="47"/>
      <c r="HV29" s="2"/>
      <c r="HW29" s="51"/>
      <c r="IB29" s="49"/>
      <c r="II29" s="7"/>
      <c r="IK29" s="2"/>
      <c r="IL29" s="47"/>
      <c r="IM29" s="2"/>
      <c r="IN29" s="2"/>
      <c r="IO29" s="47"/>
      <c r="IP29" s="2"/>
      <c r="IQ29" s="51"/>
      <c r="IV29" s="49"/>
    </row>
    <row r="30" spans="1:262" s="4" customFormat="1" ht="13.5" customHeight="1">
      <c r="A30" s="46" t="s">
        <v>963</v>
      </c>
      <c r="B30" s="2" t="s">
        <v>775</v>
      </c>
      <c r="C30" s="7"/>
      <c r="E30" s="29">
        <v>159837</v>
      </c>
      <c r="F30" s="47">
        <v>1.8000000000000002E-2</v>
      </c>
      <c r="G30" s="47">
        <v>9.0000000000000011E-3</v>
      </c>
      <c r="H30" s="2">
        <v>0</v>
      </c>
      <c r="I30" s="47">
        <v>0</v>
      </c>
      <c r="J30" s="47">
        <v>0</v>
      </c>
      <c r="K30" s="48"/>
      <c r="L30" s="48"/>
      <c r="M30" s="48"/>
      <c r="P30" s="49"/>
      <c r="Q30" s="29"/>
      <c r="R30" s="48"/>
      <c r="S30" s="48"/>
      <c r="U30" s="48"/>
      <c r="V30" s="48"/>
      <c r="W30" s="7"/>
      <c r="Y30" s="29">
        <v>168920</v>
      </c>
      <c r="Z30" s="48">
        <v>0.02</v>
      </c>
      <c r="AA30" s="48">
        <v>2E-3</v>
      </c>
      <c r="AB30" s="150">
        <v>0</v>
      </c>
      <c r="AC30" s="48">
        <v>0</v>
      </c>
      <c r="AD30" s="163">
        <v>0</v>
      </c>
      <c r="AE30" s="29"/>
      <c r="AF30" s="48"/>
      <c r="AG30" s="48"/>
      <c r="AH30" s="150"/>
      <c r="AI30" s="48"/>
      <c r="AJ30" s="48"/>
      <c r="AK30" s="29"/>
      <c r="AM30" s="48"/>
      <c r="AO30" s="48"/>
      <c r="AP30" s="48"/>
      <c r="AQ30" s="7"/>
      <c r="AS30" s="29">
        <v>66857</v>
      </c>
      <c r="AT30" s="48">
        <v>6.9999999999999993E-3</v>
      </c>
      <c r="AU30" s="48">
        <v>-1.3000000000000001E-2</v>
      </c>
      <c r="AV30" s="150">
        <v>0</v>
      </c>
      <c r="AW30" s="48">
        <v>0</v>
      </c>
      <c r="AX30" s="163">
        <v>0</v>
      </c>
      <c r="AY30" s="29"/>
      <c r="AZ30" s="48"/>
      <c r="BA30" s="48"/>
      <c r="BB30" s="150"/>
      <c r="BC30" s="48"/>
      <c r="BD30" s="48"/>
      <c r="BE30" s="29"/>
      <c r="BF30" s="48"/>
      <c r="BG30" s="48"/>
      <c r="BI30" s="48"/>
      <c r="BJ30" s="48"/>
      <c r="BK30" s="7"/>
      <c r="BM30" s="29">
        <v>127093</v>
      </c>
      <c r="BN30" s="47">
        <v>1.3000000000000001E-2</v>
      </c>
      <c r="BO30" s="47">
        <v>-0.01</v>
      </c>
      <c r="BP30" s="2">
        <v>0</v>
      </c>
      <c r="BQ30" s="164">
        <v>0</v>
      </c>
      <c r="BR30" s="164">
        <v>0</v>
      </c>
      <c r="BS30" s="25"/>
      <c r="BT30" s="48"/>
      <c r="BU30" s="48"/>
      <c r="BV30" s="150"/>
      <c r="BW30" s="48"/>
      <c r="BX30" s="48"/>
      <c r="BY30" s="29"/>
      <c r="BZ30" s="48"/>
      <c r="CA30" s="48"/>
      <c r="CC30" s="48"/>
      <c r="CD30" s="48"/>
      <c r="CE30" s="29"/>
      <c r="CG30" s="29">
        <v>99963</v>
      </c>
      <c r="CH30" s="47">
        <v>0.01</v>
      </c>
      <c r="CI30" s="47">
        <v>-3.0000000000000001E-3</v>
      </c>
      <c r="CJ30" s="2">
        <v>0</v>
      </c>
      <c r="CK30" s="47">
        <v>0</v>
      </c>
      <c r="CL30" s="164">
        <f>CK30-BQ30</f>
        <v>0</v>
      </c>
      <c r="CM30" s="29"/>
      <c r="CN30" s="48"/>
      <c r="CO30" s="48"/>
      <c r="CP30" s="150"/>
      <c r="CQ30" s="48"/>
      <c r="CR30" s="48"/>
      <c r="CS30" s="29"/>
      <c r="CT30" s="48"/>
      <c r="CU30" s="48"/>
      <c r="CW30" s="48"/>
      <c r="CX30" s="48"/>
      <c r="CY30" s="7" t="s">
        <v>775</v>
      </c>
      <c r="DA30" s="29">
        <v>103291</v>
      </c>
      <c r="DB30" s="47">
        <v>1.1000000000000001E-2</v>
      </c>
      <c r="DC30" s="47">
        <v>0</v>
      </c>
      <c r="DD30" s="2">
        <v>0</v>
      </c>
      <c r="DE30" s="47">
        <v>0</v>
      </c>
      <c r="DF30" s="164">
        <f>DE30-CK30</f>
        <v>0</v>
      </c>
      <c r="DG30" s="29"/>
      <c r="DH30" s="48"/>
      <c r="DI30" s="48"/>
      <c r="DJ30" s="150"/>
      <c r="DK30" s="48"/>
      <c r="DL30" s="48"/>
      <c r="DM30" s="29"/>
      <c r="DN30" s="48"/>
      <c r="DO30" s="48"/>
      <c r="DQ30" s="48"/>
      <c r="DR30" s="48"/>
      <c r="DS30" s="7"/>
      <c r="DU30" s="29">
        <v>88655</v>
      </c>
      <c r="DV30" s="47">
        <v>9.0000000000000011E-3</v>
      </c>
      <c r="DW30" s="47">
        <v>0</v>
      </c>
      <c r="DX30" s="2">
        <v>0</v>
      </c>
      <c r="DY30" s="47">
        <v>0</v>
      </c>
      <c r="DZ30" s="164">
        <f>DY30-DE30</f>
        <v>0</v>
      </c>
      <c r="EA30" s="29"/>
      <c r="EC30" s="50"/>
      <c r="EF30" s="49"/>
      <c r="EG30" s="29"/>
      <c r="EH30" s="48"/>
      <c r="EI30" s="48"/>
      <c r="EK30" s="48"/>
      <c r="EL30" s="48"/>
      <c r="EM30" s="7"/>
      <c r="EO30" s="204">
        <v>161327</v>
      </c>
      <c r="EP30" s="205">
        <f>EO30/$EM$7</f>
        <v>1.5341039465327303E-2</v>
      </c>
      <c r="EQ30" s="205">
        <f>EP30-DV30</f>
        <v>6.3410394653273024E-3</v>
      </c>
      <c r="ER30" s="206">
        <v>0</v>
      </c>
      <c r="ES30" s="205">
        <f>ER30/$EM$3</f>
        <v>0</v>
      </c>
      <c r="ET30" s="205">
        <f>ES30-DY30</f>
        <v>0</v>
      </c>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7"/>
      <c r="GC30" s="2"/>
      <c r="GD30" s="47"/>
      <c r="GE30" s="2"/>
      <c r="GF30" s="2"/>
      <c r="GG30" s="47"/>
      <c r="GH30" s="2"/>
      <c r="GI30" s="51"/>
      <c r="GN30" s="49"/>
      <c r="GU30" s="7"/>
      <c r="GW30" s="2"/>
      <c r="GX30" s="47"/>
      <c r="GY30" s="2"/>
      <c r="GZ30" s="2"/>
      <c r="HA30" s="47"/>
      <c r="HB30" s="2"/>
      <c r="HC30" s="51"/>
      <c r="HH30" s="49"/>
      <c r="HO30" s="7"/>
      <c r="HQ30" s="2"/>
      <c r="HR30" s="47"/>
      <c r="HS30" s="2"/>
      <c r="HT30" s="2"/>
      <c r="HU30" s="47"/>
      <c r="HV30" s="2"/>
      <c r="HW30" s="51"/>
      <c r="IB30" s="49"/>
      <c r="II30" s="7"/>
      <c r="IK30" s="2"/>
      <c r="IL30" s="47"/>
      <c r="IM30" s="2"/>
      <c r="IN30" s="2"/>
      <c r="IO30" s="47"/>
      <c r="IP30" s="2"/>
      <c r="IQ30" s="51"/>
      <c r="IV30" s="49"/>
    </row>
    <row r="31" spans="1:262" s="4" customFormat="1" ht="13.5" customHeight="1">
      <c r="A31" s="46" t="s">
        <v>1011</v>
      </c>
      <c r="B31" s="2" t="s">
        <v>1013</v>
      </c>
      <c r="C31" s="7"/>
      <c r="E31" s="29"/>
      <c r="F31" s="47"/>
      <c r="G31" s="47"/>
      <c r="H31" s="2"/>
      <c r="I31" s="47"/>
      <c r="J31" s="47"/>
      <c r="K31" s="48"/>
      <c r="L31" s="48"/>
      <c r="M31" s="48"/>
      <c r="P31" s="49"/>
      <c r="Q31" s="29"/>
      <c r="R31" s="48"/>
      <c r="S31" s="48"/>
      <c r="U31" s="48"/>
      <c r="V31" s="48"/>
      <c r="W31" s="7"/>
      <c r="Y31" s="29"/>
      <c r="Z31" s="48"/>
      <c r="AA31" s="48"/>
      <c r="AB31" s="150"/>
      <c r="AC31" s="48"/>
      <c r="AD31" s="163"/>
      <c r="AE31" s="29"/>
      <c r="AF31" s="48"/>
      <c r="AG31" s="48"/>
      <c r="AH31" s="150"/>
      <c r="AI31" s="48"/>
      <c r="AJ31" s="48"/>
      <c r="AK31" s="29"/>
      <c r="AM31" s="48"/>
      <c r="AO31" s="48"/>
      <c r="AP31" s="48"/>
      <c r="AQ31" s="7"/>
      <c r="AS31" s="29"/>
      <c r="AT31" s="48"/>
      <c r="AU31" s="48"/>
      <c r="AV31" s="150"/>
      <c r="AW31" s="48"/>
      <c r="AX31" s="163"/>
      <c r="AY31" s="29"/>
      <c r="AZ31" s="48"/>
      <c r="BA31" s="48"/>
      <c r="BB31" s="150"/>
      <c r="BC31" s="48"/>
      <c r="BD31" s="48"/>
      <c r="BE31" s="29"/>
      <c r="BF31" s="48"/>
      <c r="BG31" s="48"/>
      <c r="BI31" s="48"/>
      <c r="BJ31" s="48"/>
      <c r="BK31" s="7"/>
      <c r="BM31" s="29"/>
      <c r="BN31" s="47"/>
      <c r="BO31" s="47"/>
      <c r="BP31" s="2"/>
      <c r="BQ31" s="164"/>
      <c r="BR31" s="164"/>
      <c r="BS31" s="25"/>
      <c r="BT31" s="48"/>
      <c r="BU31" s="48"/>
      <c r="BV31" s="150"/>
      <c r="BW31" s="48"/>
      <c r="BX31" s="48"/>
      <c r="BY31" s="29"/>
      <c r="BZ31" s="48"/>
      <c r="CA31" s="48"/>
      <c r="CC31" s="48"/>
      <c r="CD31" s="48"/>
      <c r="CE31" s="29"/>
      <c r="CG31" s="29"/>
      <c r="CH31" s="47"/>
      <c r="CI31" s="47"/>
      <c r="CJ31" s="2"/>
      <c r="CK31" s="47"/>
      <c r="CL31" s="86"/>
      <c r="CM31" s="29"/>
      <c r="CN31" s="48"/>
      <c r="CO31" s="48"/>
      <c r="CP31" s="150"/>
      <c r="CQ31" s="48"/>
      <c r="CR31" s="48"/>
      <c r="CS31" s="29"/>
      <c r="CT31" s="48"/>
      <c r="CU31" s="48"/>
      <c r="CW31" s="48"/>
      <c r="CX31" s="48"/>
      <c r="CY31" s="7"/>
      <c r="DA31" s="29"/>
      <c r="DB31" s="47"/>
      <c r="DC31" s="47"/>
      <c r="DD31" s="2"/>
      <c r="DE31" s="47"/>
      <c r="DF31" s="86"/>
      <c r="DG31" s="29"/>
      <c r="DH31" s="48"/>
      <c r="DI31" s="48"/>
      <c r="DJ31" s="150"/>
      <c r="DK31" s="48"/>
      <c r="DL31" s="48"/>
      <c r="DM31" s="29"/>
      <c r="DN31" s="48"/>
      <c r="DO31" s="48"/>
      <c r="DQ31" s="48"/>
      <c r="DR31" s="48"/>
      <c r="DS31" s="7"/>
      <c r="DU31" s="29"/>
      <c r="DV31" s="47"/>
      <c r="DW31" s="47"/>
      <c r="DX31" s="2"/>
      <c r="DY31" s="47"/>
      <c r="DZ31" s="86"/>
      <c r="EA31" s="29"/>
      <c r="EC31" s="50"/>
      <c r="EF31" s="49"/>
      <c r="EG31" s="29"/>
      <c r="EH31" s="48"/>
      <c r="EI31" s="48"/>
      <c r="EK31" s="48"/>
      <c r="EL31" s="48"/>
      <c r="EM31" s="7"/>
      <c r="EO31" s="204">
        <v>216147</v>
      </c>
      <c r="EP31" s="205">
        <f>EO31/$EM$7</f>
        <v>2.0554027889392975E-2</v>
      </c>
      <c r="EQ31" s="205">
        <f>EP31-DV31</f>
        <v>2.0554027889392975E-2</v>
      </c>
      <c r="ER31" s="206">
        <v>3</v>
      </c>
      <c r="ES31" s="205">
        <f>ER31/$EM$3</f>
        <v>0.02</v>
      </c>
      <c r="ET31" s="205">
        <f>ES31-DY31</f>
        <v>0.02</v>
      </c>
      <c r="EU31" s="29"/>
      <c r="EV31" s="48"/>
      <c r="EW31" s="48"/>
      <c r="EZ31" s="49"/>
      <c r="FA31" s="29"/>
      <c r="FB31" s="48"/>
      <c r="FC31" s="48"/>
      <c r="FE31" s="48"/>
      <c r="FF31" s="48"/>
      <c r="FG31" s="7"/>
      <c r="FI31" s="29">
        <v>211237</v>
      </c>
      <c r="FJ31" s="48">
        <f t="shared" ref="FJ31" si="47">FI31/FG$7</f>
        <v>2.0266717785112943E-2</v>
      </c>
      <c r="FK31" s="207">
        <f t="shared" ref="FK31" si="48">FJ31-EP31</f>
        <v>-2.8731010428003148E-4</v>
      </c>
      <c r="FL31" s="4">
        <v>3</v>
      </c>
      <c r="FM31" s="48">
        <f t="shared" ref="FM31" si="49">FL31/FG$3</f>
        <v>0.02</v>
      </c>
      <c r="FN31" s="207">
        <f t="shared" ref="FN31" si="50">FM31-ES31</f>
        <v>0</v>
      </c>
      <c r="FO31" s="29"/>
      <c r="FP31" s="48"/>
      <c r="FQ31" s="48"/>
      <c r="FT31" s="49"/>
      <c r="FU31" s="29"/>
      <c r="FV31" s="48"/>
      <c r="FW31" s="48"/>
      <c r="FY31" s="48"/>
      <c r="FZ31" s="48"/>
      <c r="GA31" s="7"/>
      <c r="GC31" s="2"/>
      <c r="GD31" s="47"/>
      <c r="GE31" s="2"/>
      <c r="GF31" s="2"/>
      <c r="GG31" s="47"/>
      <c r="GH31" s="2"/>
      <c r="GI31" s="51"/>
      <c r="GN31" s="49"/>
      <c r="GU31" s="7"/>
      <c r="GW31" s="2"/>
      <c r="GX31" s="47"/>
      <c r="GY31" s="2"/>
      <c r="GZ31" s="2"/>
      <c r="HA31" s="47"/>
      <c r="HB31" s="2"/>
      <c r="HC31" s="51"/>
      <c r="HH31" s="49"/>
      <c r="HO31" s="7"/>
      <c r="HQ31" s="2"/>
      <c r="HR31" s="47"/>
      <c r="HS31" s="2"/>
      <c r="HT31" s="2"/>
      <c r="HU31" s="47"/>
      <c r="HV31" s="2"/>
      <c r="HW31" s="51"/>
      <c r="IB31" s="49"/>
      <c r="II31" s="7"/>
      <c r="IK31" s="2"/>
      <c r="IL31" s="47"/>
      <c r="IM31" s="2"/>
      <c r="IN31" s="2"/>
      <c r="IO31" s="47"/>
      <c r="IP31" s="2"/>
      <c r="IQ31" s="51"/>
      <c r="IV31" s="49"/>
    </row>
    <row r="32" spans="1:262" s="4" customFormat="1" ht="13.5" customHeight="1">
      <c r="A32" s="46" t="s">
        <v>1012</v>
      </c>
      <c r="B32" s="2" t="s">
        <v>1020</v>
      </c>
      <c r="C32" s="7"/>
      <c r="E32" s="29"/>
      <c r="F32" s="47"/>
      <c r="G32" s="47"/>
      <c r="H32" s="2"/>
      <c r="I32" s="47"/>
      <c r="J32" s="47"/>
      <c r="K32" s="48"/>
      <c r="L32" s="48"/>
      <c r="M32" s="48"/>
      <c r="P32" s="49"/>
      <c r="Q32" s="29"/>
      <c r="R32" s="48"/>
      <c r="S32" s="48"/>
      <c r="U32" s="48"/>
      <c r="V32" s="48"/>
      <c r="W32" s="7"/>
      <c r="Y32" s="29"/>
      <c r="Z32" s="48"/>
      <c r="AA32" s="48"/>
      <c r="AB32" s="150"/>
      <c r="AC32" s="48"/>
      <c r="AD32" s="163"/>
      <c r="AE32" s="29"/>
      <c r="AF32" s="48"/>
      <c r="AG32" s="48"/>
      <c r="AH32" s="150"/>
      <c r="AI32" s="48"/>
      <c r="AJ32" s="48"/>
      <c r="AK32" s="29"/>
      <c r="AM32" s="48"/>
      <c r="AO32" s="48"/>
      <c r="AP32" s="48"/>
      <c r="AQ32" s="7"/>
      <c r="AS32" s="29"/>
      <c r="AT32" s="48"/>
      <c r="AU32" s="48"/>
      <c r="AV32" s="150"/>
      <c r="AW32" s="48"/>
      <c r="AX32" s="163"/>
      <c r="AY32" s="29"/>
      <c r="AZ32" s="48"/>
      <c r="BA32" s="48"/>
      <c r="BB32" s="150"/>
      <c r="BC32" s="48"/>
      <c r="BD32" s="48"/>
      <c r="BE32" s="29"/>
      <c r="BF32" s="48"/>
      <c r="BG32" s="48"/>
      <c r="BI32" s="48"/>
      <c r="BJ32" s="48"/>
      <c r="BK32" s="7"/>
      <c r="BM32" s="29"/>
      <c r="BN32" s="47"/>
      <c r="BO32" s="47"/>
      <c r="BP32" s="2"/>
      <c r="BQ32" s="164"/>
      <c r="BR32" s="164"/>
      <c r="BS32" s="25"/>
      <c r="BT32" s="48"/>
      <c r="BU32" s="48"/>
      <c r="BV32" s="150"/>
      <c r="BW32" s="48"/>
      <c r="BX32" s="48"/>
      <c r="BY32" s="29"/>
      <c r="BZ32" s="48"/>
      <c r="CA32" s="48"/>
      <c r="CC32" s="48"/>
      <c r="CD32" s="48"/>
      <c r="CE32" s="29"/>
      <c r="CG32" s="29"/>
      <c r="CH32" s="47"/>
      <c r="CI32" s="47"/>
      <c r="CJ32" s="2"/>
      <c r="CK32" s="47"/>
      <c r="CL32" s="86"/>
      <c r="CM32" s="29"/>
      <c r="CN32" s="48"/>
      <c r="CO32" s="48"/>
      <c r="CP32" s="150"/>
      <c r="CQ32" s="48"/>
      <c r="CR32" s="48"/>
      <c r="CS32" s="29"/>
      <c r="CT32" s="48"/>
      <c r="CU32" s="48"/>
      <c r="CW32" s="48"/>
      <c r="CX32" s="48"/>
      <c r="CY32" s="7"/>
      <c r="DA32" s="29"/>
      <c r="DB32" s="47"/>
      <c r="DC32" s="47"/>
      <c r="DD32" s="2"/>
      <c r="DE32" s="47"/>
      <c r="DF32" s="86"/>
      <c r="DG32" s="29"/>
      <c r="DH32" s="48"/>
      <c r="DI32" s="48"/>
      <c r="DJ32" s="150"/>
      <c r="DK32" s="48"/>
      <c r="DL32" s="48"/>
      <c r="DM32" s="29"/>
      <c r="DN32" s="48"/>
      <c r="DO32" s="48"/>
      <c r="DQ32" s="48"/>
      <c r="DR32" s="48"/>
      <c r="DS32" s="7"/>
      <c r="DU32" s="29"/>
      <c r="DV32" s="47"/>
      <c r="DW32" s="47"/>
      <c r="DX32" s="2"/>
      <c r="DY32" s="47"/>
      <c r="DZ32" s="86"/>
      <c r="EA32" s="29"/>
      <c r="EC32" s="50"/>
      <c r="EF32" s="49"/>
      <c r="EG32" s="29"/>
      <c r="EH32" s="48"/>
      <c r="EI32" s="48"/>
      <c r="EK32" s="48"/>
      <c r="EL32" s="48"/>
      <c r="EM32" s="7"/>
      <c r="EO32" s="204">
        <v>187162</v>
      </c>
      <c r="EP32" s="205">
        <f>EO32/$EM$7</f>
        <v>1.7797762484950373E-2</v>
      </c>
      <c r="EQ32" s="205">
        <f>EP32-DV32</f>
        <v>1.7797762484950373E-2</v>
      </c>
      <c r="ER32" s="206">
        <v>2</v>
      </c>
      <c r="ES32" s="205">
        <f>ER32/$EM$3</f>
        <v>1.3333333333333334E-2</v>
      </c>
      <c r="ET32" s="205">
        <f>ES32-DY32</f>
        <v>1.3333333333333334E-2</v>
      </c>
      <c r="EU32" s="29"/>
      <c r="EV32" s="48"/>
      <c r="EW32" s="48"/>
      <c r="EZ32" s="49"/>
      <c r="FA32" s="29"/>
      <c r="FB32" s="48"/>
      <c r="FC32" s="48"/>
      <c r="FE32" s="48"/>
      <c r="FF32" s="48"/>
      <c r="FG32" s="7"/>
      <c r="FI32" s="29">
        <v>523083</v>
      </c>
      <c r="FJ32" s="48">
        <f t="shared" ref="FJ32" si="51">FI32/FG$7</f>
        <v>5.0186167855017033E-2</v>
      </c>
      <c r="FK32" s="207">
        <f t="shared" ref="FK32" si="52">FJ32-EP32</f>
        <v>3.238840537006666E-2</v>
      </c>
      <c r="FL32" s="4">
        <v>8</v>
      </c>
      <c r="FM32" s="48">
        <f t="shared" ref="FM32" si="53">FL32/FG$3</f>
        <v>5.3333333333333337E-2</v>
      </c>
      <c r="FN32" s="207">
        <f t="shared" ref="FN32" si="54">FM32-ES32</f>
        <v>0.04</v>
      </c>
      <c r="FO32" s="29"/>
      <c r="FP32" s="48"/>
      <c r="FQ32" s="48"/>
      <c r="FT32" s="49"/>
      <c r="FU32" s="29"/>
      <c r="FV32" s="48"/>
      <c r="FW32" s="48"/>
      <c r="FY32" s="48"/>
      <c r="FZ32" s="48"/>
      <c r="GA32" s="7"/>
      <c r="GC32" s="2"/>
      <c r="GD32" s="47"/>
      <c r="GE32" s="2"/>
      <c r="GF32" s="2"/>
      <c r="GG32" s="47"/>
      <c r="GH32" s="2"/>
      <c r="GI32" s="51"/>
      <c r="GN32" s="49"/>
      <c r="GU32" s="7"/>
      <c r="GW32" s="2"/>
      <c r="GX32" s="47"/>
      <c r="GY32" s="2"/>
      <c r="GZ32" s="2"/>
      <c r="HA32" s="47"/>
      <c r="HB32" s="2"/>
      <c r="HC32" s="51"/>
      <c r="HH32" s="49"/>
      <c r="HO32" s="7"/>
      <c r="HQ32" s="2"/>
      <c r="HR32" s="47"/>
      <c r="HS32" s="2"/>
      <c r="HT32" s="2"/>
      <c r="HU32" s="47"/>
      <c r="HV32" s="2"/>
      <c r="HW32" s="51"/>
      <c r="IB32" s="49"/>
      <c r="II32" s="7"/>
      <c r="IK32" s="2"/>
      <c r="IL32" s="47"/>
      <c r="IM32" s="2"/>
      <c r="IN32" s="2"/>
      <c r="IO32" s="47"/>
      <c r="IP32" s="2"/>
      <c r="IQ32" s="51"/>
      <c r="IV32" s="49"/>
    </row>
    <row r="33" spans="1:262" s="4" customFormat="1" ht="13.5" customHeight="1">
      <c r="A33" s="46" t="s">
        <v>1078</v>
      </c>
      <c r="B33" s="2" t="s">
        <v>1079</v>
      </c>
      <c r="C33" s="7"/>
      <c r="E33" s="29"/>
      <c r="F33" s="47"/>
      <c r="G33" s="47"/>
      <c r="H33" s="2"/>
      <c r="I33" s="47"/>
      <c r="J33" s="47"/>
      <c r="K33" s="48"/>
      <c r="L33" s="48"/>
      <c r="M33" s="48"/>
      <c r="P33" s="49"/>
      <c r="Q33" s="29"/>
      <c r="R33" s="48"/>
      <c r="S33" s="48"/>
      <c r="U33" s="48"/>
      <c r="V33" s="48"/>
      <c r="W33" s="7"/>
      <c r="Y33" s="29"/>
      <c r="Z33" s="47"/>
      <c r="AA33" s="47"/>
      <c r="AB33" s="2"/>
      <c r="AC33" s="47"/>
      <c r="AD33" s="164"/>
      <c r="AE33" s="29"/>
      <c r="AF33" s="48"/>
      <c r="AG33" s="48"/>
      <c r="AH33" s="150"/>
      <c r="AI33" s="48"/>
      <c r="AJ33" s="48"/>
      <c r="AK33" s="29"/>
      <c r="AM33" s="48"/>
      <c r="AO33" s="48"/>
      <c r="AP33" s="48"/>
      <c r="AQ33" s="7"/>
      <c r="AS33" s="29"/>
      <c r="AT33" s="48"/>
      <c r="AU33" s="48"/>
      <c r="AV33" s="2"/>
      <c r="AW33" s="48"/>
      <c r="AX33" s="163"/>
      <c r="AY33" s="29"/>
      <c r="AZ33" s="48"/>
      <c r="BA33" s="48"/>
      <c r="BB33" s="150"/>
      <c r="BC33" s="48"/>
      <c r="BD33" s="48"/>
      <c r="BE33" s="29"/>
      <c r="BF33" s="48"/>
      <c r="BG33" s="48"/>
      <c r="BI33" s="48"/>
      <c r="BJ33" s="48"/>
      <c r="BK33" s="7"/>
      <c r="BM33" s="29"/>
      <c r="BN33" s="47"/>
      <c r="BO33" s="47"/>
      <c r="BP33" s="2"/>
      <c r="BQ33" s="164"/>
      <c r="BR33" s="164"/>
      <c r="BS33" s="25"/>
      <c r="BT33" s="48"/>
      <c r="BU33" s="48"/>
      <c r="BV33" s="150"/>
      <c r="BW33" s="48"/>
      <c r="BX33" s="48"/>
      <c r="BY33" s="29"/>
      <c r="BZ33" s="48"/>
      <c r="CA33" s="48"/>
      <c r="CC33" s="48"/>
      <c r="CD33" s="48"/>
      <c r="CE33" s="29"/>
      <c r="CG33" s="29"/>
      <c r="CH33" s="47"/>
      <c r="CI33" s="47"/>
      <c r="CJ33" s="2"/>
      <c r="CK33" s="47"/>
      <c r="CL33" s="86"/>
      <c r="CM33" s="29"/>
      <c r="CN33" s="48"/>
      <c r="CO33" s="48"/>
      <c r="CP33" s="150"/>
      <c r="CQ33" s="48"/>
      <c r="CR33" s="48"/>
      <c r="CS33" s="29"/>
      <c r="CT33" s="48"/>
      <c r="CU33" s="48"/>
      <c r="CW33" s="48"/>
      <c r="CX33" s="48"/>
      <c r="CY33" s="7"/>
      <c r="DA33" s="29"/>
      <c r="DB33" s="47"/>
      <c r="DC33" s="47"/>
      <c r="DD33" s="2"/>
      <c r="DE33" s="47"/>
      <c r="DF33" s="86"/>
      <c r="DG33" s="29"/>
      <c r="DH33" s="48"/>
      <c r="DI33" s="48"/>
      <c r="DJ33" s="150"/>
      <c r="DK33" s="48"/>
      <c r="DL33" s="48"/>
      <c r="DM33" s="29"/>
      <c r="DN33" s="48"/>
      <c r="DO33" s="48"/>
      <c r="DQ33" s="48"/>
      <c r="DR33" s="48"/>
      <c r="DS33" s="7"/>
      <c r="DU33" s="29"/>
      <c r="DV33" s="47"/>
      <c r="DW33" s="47"/>
      <c r="DX33" s="2"/>
      <c r="DY33" s="47"/>
      <c r="DZ33" s="86"/>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v>252480</v>
      </c>
      <c r="FJ33" s="48">
        <f t="shared" ref="FJ33" si="55">FI33/FG$7</f>
        <v>2.4223696163007975E-2</v>
      </c>
      <c r="FK33" s="207">
        <f t="shared" ref="FK33" si="56">FJ33-EP33</f>
        <v>2.4223696163007975E-2</v>
      </c>
      <c r="FL33" s="4">
        <v>3</v>
      </c>
      <c r="FM33" s="48">
        <f t="shared" ref="FM33" si="57">FL33/FG$3</f>
        <v>0.02</v>
      </c>
      <c r="FN33" s="207">
        <f t="shared" ref="FN33" si="58">FM33-ES33</f>
        <v>0.02</v>
      </c>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t="s">
        <v>1082</v>
      </c>
      <c r="B34" s="2" t="s">
        <v>1086</v>
      </c>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H34" s="150"/>
      <c r="AI34" s="48"/>
      <c r="AJ34" s="48"/>
      <c r="AK34" s="29"/>
      <c r="AM34" s="48"/>
      <c r="AO34" s="48"/>
      <c r="AP34" s="48"/>
      <c r="AQ34" s="7"/>
      <c r="AS34" s="29"/>
      <c r="AT34" s="48"/>
      <c r="AU34" s="48"/>
      <c r="AV34" s="2"/>
      <c r="AW34" s="48"/>
      <c r="AX34" s="163"/>
      <c r="AY34" s="29"/>
      <c r="AZ34" s="48"/>
      <c r="BA34" s="48"/>
      <c r="BB34" s="150"/>
      <c r="BC34" s="48"/>
      <c r="BD34" s="48"/>
      <c r="BE34" s="29"/>
      <c r="BF34" s="48"/>
      <c r="BG34" s="48"/>
      <c r="BI34" s="48"/>
      <c r="BJ34" s="48"/>
      <c r="BK34" s="7"/>
      <c r="BM34" s="29"/>
      <c r="BN34" s="47"/>
      <c r="BO34" s="47"/>
      <c r="BP34" s="2"/>
      <c r="BQ34" s="47"/>
      <c r="BR34" s="47"/>
      <c r="BS34" s="25"/>
      <c r="BT34" s="48"/>
      <c r="BU34" s="48"/>
      <c r="BV34" s="150"/>
      <c r="BW34" s="48"/>
      <c r="BX34" s="48"/>
      <c r="BY34" s="29"/>
      <c r="BZ34" s="48"/>
      <c r="CA34" s="48"/>
      <c r="CC34" s="48"/>
      <c r="CD34" s="48"/>
      <c r="CE34" s="29"/>
      <c r="CG34" s="29"/>
      <c r="CH34" s="47"/>
      <c r="CI34" s="47"/>
      <c r="CJ34" s="2"/>
      <c r="CK34" s="47"/>
      <c r="CL34" s="47"/>
      <c r="CM34" s="29"/>
      <c r="CN34" s="48"/>
      <c r="CO34" s="48"/>
      <c r="CP34" s="150"/>
      <c r="CQ34" s="48"/>
      <c r="CR34" s="48"/>
      <c r="CS34" s="29"/>
      <c r="CT34" s="48"/>
      <c r="CU34" s="48"/>
      <c r="CW34" s="48"/>
      <c r="CX34" s="48"/>
      <c r="CY34" s="7"/>
      <c r="DA34" s="29"/>
      <c r="DB34" s="47"/>
      <c r="DC34" s="47"/>
      <c r="DD34" s="2"/>
      <c r="DE34" s="47"/>
      <c r="DF34" s="47"/>
      <c r="DG34" s="29"/>
      <c r="DH34" s="48"/>
      <c r="DI34" s="48"/>
      <c r="DJ34" s="150"/>
      <c r="DK34" s="48"/>
      <c r="DL34" s="48"/>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v>246620</v>
      </c>
      <c r="FJ34" s="48">
        <f t="shared" ref="FJ34" si="59">FI34/FG$7</f>
        <v>2.366147000840077E-2</v>
      </c>
      <c r="FK34" s="207">
        <f t="shared" ref="FK34" si="60">FJ34-EP34</f>
        <v>2.366147000840077E-2</v>
      </c>
      <c r="FL34" s="4">
        <v>3</v>
      </c>
      <c r="FM34" s="48">
        <f t="shared" ref="FM34" si="61">FL34/FG$3</f>
        <v>0.02</v>
      </c>
      <c r="FN34" s="207">
        <f t="shared" ref="FN34" si="62">FM34-ES34</f>
        <v>0.02</v>
      </c>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t="s">
        <v>1087</v>
      </c>
      <c r="B35" s="2" t="s">
        <v>1088</v>
      </c>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H35" s="150"/>
      <c r="AI35" s="48"/>
      <c r="AJ35" s="48"/>
      <c r="AK35" s="29"/>
      <c r="AM35" s="48"/>
      <c r="AO35" s="48"/>
      <c r="AP35" s="48"/>
      <c r="AQ35" s="7"/>
      <c r="AS35" s="29"/>
      <c r="AT35" s="48"/>
      <c r="AU35" s="48"/>
      <c r="AV35" s="2"/>
      <c r="AW35" s="48"/>
      <c r="AX35" s="163"/>
      <c r="AY35" s="29"/>
      <c r="AZ35" s="48"/>
      <c r="BA35" s="48"/>
      <c r="BB35" s="150"/>
      <c r="BC35" s="48"/>
      <c r="BD35" s="48"/>
      <c r="BE35" s="29"/>
      <c r="BF35" s="48"/>
      <c r="BG35" s="48"/>
      <c r="BI35" s="48"/>
      <c r="BJ35" s="48"/>
      <c r="BK35" s="7"/>
      <c r="BM35" s="29"/>
      <c r="BN35" s="47"/>
      <c r="BO35" s="47"/>
      <c r="BP35" s="2"/>
      <c r="BQ35" s="47"/>
      <c r="BR35" s="47"/>
      <c r="BS35" s="25"/>
      <c r="BT35" s="48"/>
      <c r="BU35" s="48"/>
      <c r="BV35" s="150"/>
      <c r="BW35" s="48"/>
      <c r="BX35" s="48"/>
      <c r="BY35" s="29"/>
      <c r="BZ35" s="48"/>
      <c r="CA35" s="48"/>
      <c r="CC35" s="48"/>
      <c r="CD35" s="48"/>
      <c r="CE35" s="29"/>
      <c r="CG35" s="29"/>
      <c r="CH35" s="47"/>
      <c r="CI35" s="47"/>
      <c r="CJ35" s="2"/>
      <c r="CK35" s="47"/>
      <c r="CL35" s="47"/>
      <c r="CM35" s="29"/>
      <c r="CN35" s="48"/>
      <c r="CO35" s="48"/>
      <c r="CP35" s="150"/>
      <c r="CQ35" s="48"/>
      <c r="CR35" s="48"/>
      <c r="CS35" s="29"/>
      <c r="CT35" s="48"/>
      <c r="CU35" s="48"/>
      <c r="CW35" s="48"/>
      <c r="CX35" s="48"/>
      <c r="CY35" s="7"/>
      <c r="DA35" s="29"/>
      <c r="DB35" s="47"/>
      <c r="DC35" s="47"/>
      <c r="DD35" s="2"/>
      <c r="DE35" s="47"/>
      <c r="DF35" s="47"/>
      <c r="DG35" s="29"/>
      <c r="DH35" s="48"/>
      <c r="DI35" s="48"/>
      <c r="DJ35" s="150"/>
      <c r="DK35" s="48"/>
      <c r="DL35" s="48"/>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v>104319</v>
      </c>
      <c r="FJ35" s="48">
        <f t="shared" ref="FJ35" si="63">FI35/FG$7</f>
        <v>1.0008680925335982E-2</v>
      </c>
      <c r="FK35" s="207">
        <f t="shared" ref="FK35" si="64">FJ35-EP35</f>
        <v>1.0008680925335982E-2</v>
      </c>
      <c r="FL35" s="4">
        <v>1</v>
      </c>
      <c r="FM35" s="48">
        <f t="shared" ref="FM35" si="65">FL35/FG$3</f>
        <v>6.6666666666666671E-3</v>
      </c>
      <c r="FN35" s="207">
        <f t="shared" ref="FN35" si="66">FM35-ES35</f>
        <v>6.6666666666666671E-3</v>
      </c>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t="s">
        <v>1091</v>
      </c>
      <c r="B36" s="2" t="s">
        <v>1094</v>
      </c>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H36" s="150"/>
      <c r="AI36" s="48"/>
      <c r="AJ36" s="48"/>
      <c r="AK36" s="29"/>
      <c r="AM36" s="48"/>
      <c r="AO36" s="48"/>
      <c r="AP36" s="48"/>
      <c r="AQ36" s="7"/>
      <c r="AS36" s="29"/>
      <c r="AT36" s="48"/>
      <c r="AU36" s="48"/>
      <c r="AV36" s="2"/>
      <c r="AW36" s="48"/>
      <c r="AX36" s="163"/>
      <c r="AY36" s="29"/>
      <c r="AZ36" s="48"/>
      <c r="BA36" s="48"/>
      <c r="BB36" s="150"/>
      <c r="BC36" s="48"/>
      <c r="BD36" s="48"/>
      <c r="BE36" s="29"/>
      <c r="BF36" s="48"/>
      <c r="BG36" s="48"/>
      <c r="BI36" s="48"/>
      <c r="BJ36" s="48"/>
      <c r="BK36" s="7"/>
      <c r="BM36" s="29"/>
      <c r="BN36" s="47"/>
      <c r="BO36" s="47"/>
      <c r="BP36" s="2"/>
      <c r="BQ36" s="47"/>
      <c r="BR36" s="47"/>
      <c r="BS36" s="25"/>
      <c r="BT36" s="48"/>
      <c r="BU36" s="48"/>
      <c r="BV36" s="150"/>
      <c r="BW36" s="48"/>
      <c r="BX36" s="48"/>
      <c r="BY36" s="29"/>
      <c r="BZ36" s="48"/>
      <c r="CA36" s="48"/>
      <c r="CC36" s="48"/>
      <c r="CD36" s="48"/>
      <c r="CE36" s="29"/>
      <c r="CG36" s="29"/>
      <c r="CH36" s="47"/>
      <c r="CI36" s="47"/>
      <c r="CJ36" s="2"/>
      <c r="CK36" s="47"/>
      <c r="CL36" s="47"/>
      <c r="CM36" s="29"/>
      <c r="CN36" s="48"/>
      <c r="CO36" s="48"/>
      <c r="CP36" s="150"/>
      <c r="CQ36" s="48"/>
      <c r="CR36" s="48"/>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v>87238</v>
      </c>
      <c r="FJ36" s="48">
        <f t="shared" ref="FJ36" si="67">FI36/FG$7</f>
        <v>8.3698780333828007E-3</v>
      </c>
      <c r="FK36" s="207">
        <f t="shared" ref="FK36" si="68">FJ36-EP36</f>
        <v>8.3698780333828007E-3</v>
      </c>
      <c r="FL36" s="4">
        <v>1</v>
      </c>
      <c r="FM36" s="48">
        <f t="shared" ref="FM36" si="69">FL36/FG$3</f>
        <v>6.6666666666666671E-3</v>
      </c>
      <c r="FN36" s="207">
        <f t="shared" ref="FN36" si="70">FM36-ES36</f>
        <v>6.6666666666666671E-3</v>
      </c>
      <c r="FO36" s="29"/>
      <c r="FP36" s="48"/>
      <c r="FQ36" s="48"/>
      <c r="FT36" s="49"/>
      <c r="FU36" s="29"/>
      <c r="FV36" s="48"/>
      <c r="FW36" s="48"/>
      <c r="FY36" s="48"/>
      <c r="FZ36" s="48"/>
      <c r="GA36" s="19"/>
      <c r="GB36" s="53"/>
      <c r="GC36" s="53"/>
      <c r="GD36" s="54"/>
      <c r="GE36" s="29"/>
      <c r="GF36" s="29"/>
      <c r="GG36" s="47"/>
      <c r="GH36" s="29"/>
      <c r="GI36" s="56"/>
      <c r="GJ36" s="2"/>
      <c r="GK36" s="2"/>
      <c r="GL36" s="2"/>
      <c r="GM36" s="2"/>
      <c r="GN36" s="57"/>
      <c r="GO36" s="2"/>
      <c r="GP36" s="2"/>
      <c r="GQ36" s="2"/>
      <c r="GR36" s="2"/>
      <c r="GS36" s="2"/>
      <c r="GT36" s="2"/>
      <c r="GU36" s="19"/>
      <c r="GV36" s="53"/>
      <c r="GW36" s="53"/>
      <c r="GX36" s="54"/>
      <c r="GY36" s="29"/>
      <c r="GZ36" s="29"/>
      <c r="HA36" s="47"/>
      <c r="HB36" s="29"/>
      <c r="HC36" s="56"/>
      <c r="HD36" s="2"/>
      <c r="HE36" s="2"/>
      <c r="HF36" s="2"/>
      <c r="HG36" s="2"/>
      <c r="HH36" s="57"/>
      <c r="HI36" s="2"/>
      <c r="HJ36" s="2"/>
      <c r="HK36" s="2"/>
      <c r="HL36" s="2"/>
      <c r="HM36" s="2"/>
      <c r="HN36" s="2"/>
      <c r="HO36" s="19"/>
      <c r="HP36" s="53"/>
      <c r="HQ36" s="53"/>
      <c r="HR36" s="54"/>
      <c r="HS36" s="29"/>
      <c r="HT36" s="29"/>
      <c r="HU36" s="47"/>
      <c r="HV36" s="29"/>
      <c r="HW36" s="56"/>
      <c r="HX36" s="2"/>
      <c r="HY36" s="2"/>
      <c r="HZ36" s="2"/>
      <c r="IA36" s="2"/>
      <c r="IB36" s="57"/>
      <c r="IC36" s="2"/>
      <c r="ID36" s="2"/>
      <c r="IE36" s="2"/>
      <c r="IF36" s="2"/>
      <c r="IG36" s="2"/>
      <c r="IH36" s="2"/>
      <c r="II36" s="19"/>
      <c r="IJ36" s="53"/>
      <c r="IK36" s="53"/>
      <c r="IL36" s="54"/>
      <c r="IM36" s="29"/>
      <c r="IN36" s="29"/>
      <c r="IO36" s="47"/>
      <c r="IP36" s="29"/>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8"/>
      <c r="AX37" s="163"/>
      <c r="AY37" s="29"/>
      <c r="AZ37" s="48"/>
      <c r="BA37" s="48"/>
      <c r="BD37" s="49"/>
      <c r="BE37" s="29"/>
      <c r="BF37" s="48"/>
      <c r="BG37" s="48"/>
      <c r="BI37" s="48"/>
      <c r="BJ37" s="48"/>
      <c r="BK37" s="7"/>
      <c r="BM37" s="29"/>
      <c r="BN37" s="47"/>
      <c r="BO37" s="47"/>
      <c r="BP37" s="2"/>
      <c r="BQ37" s="47"/>
      <c r="BR37" s="47"/>
      <c r="BS37" s="25"/>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8"/>
      <c r="AX38" s="163"/>
      <c r="AY38" s="29"/>
      <c r="AZ38" s="48"/>
      <c r="BA38" s="48"/>
      <c r="BD38" s="49"/>
      <c r="BE38" s="29"/>
      <c r="BF38" s="48"/>
      <c r="BG38" s="48"/>
      <c r="BI38" s="48"/>
      <c r="BJ38" s="48"/>
      <c r="BK38" s="7"/>
      <c r="BM38" s="29"/>
      <c r="BN38" s="47"/>
      <c r="BO38" s="47"/>
      <c r="BP38" s="2"/>
      <c r="BQ38" s="47"/>
      <c r="BR38" s="47"/>
      <c r="BS38" s="25"/>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8"/>
      <c r="AX39" s="163"/>
      <c r="AY39" s="29"/>
      <c r="AZ39" s="48"/>
      <c r="BA39" s="48"/>
      <c r="BD39" s="49"/>
      <c r="BE39" s="29"/>
      <c r="BF39" s="48"/>
      <c r="BG39" s="48"/>
      <c r="BI39" s="48"/>
      <c r="BJ39" s="48"/>
      <c r="BK39" s="7"/>
      <c r="BM39" s="29"/>
      <c r="BN39" s="47"/>
      <c r="BO39" s="47"/>
      <c r="BP39" s="2"/>
      <c r="BQ39" s="47"/>
      <c r="BR39" s="47"/>
      <c r="BS39" s="25"/>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8"/>
      <c r="AX40" s="163"/>
      <c r="AY40" s="29"/>
      <c r="AZ40" s="48"/>
      <c r="BA40" s="48"/>
      <c r="BD40" s="49"/>
      <c r="BE40" s="29"/>
      <c r="BF40" s="48"/>
      <c r="BG40" s="48"/>
      <c r="BI40" s="48"/>
      <c r="BJ40" s="48"/>
      <c r="BK40" s="7"/>
      <c r="BM40" s="29"/>
      <c r="BN40" s="47"/>
      <c r="BO40" s="47"/>
      <c r="BP40" s="2"/>
      <c r="BQ40" s="47"/>
      <c r="BR40" s="47"/>
      <c r="BS40" s="25"/>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8"/>
      <c r="AX41" s="163"/>
      <c r="AY41" s="29"/>
      <c r="AZ41" s="48"/>
      <c r="BA41" s="48"/>
      <c r="BD41" s="49"/>
      <c r="BE41" s="29"/>
      <c r="BF41" s="48"/>
      <c r="BG41" s="48"/>
      <c r="BI41" s="48"/>
      <c r="BJ41" s="48"/>
      <c r="BK41" s="7"/>
      <c r="BM41" s="29"/>
      <c r="BN41" s="47"/>
      <c r="BO41" s="47"/>
      <c r="BP41" s="2"/>
      <c r="BQ41" s="47"/>
      <c r="BR41" s="47"/>
      <c r="BS41" s="25"/>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8"/>
      <c r="AX42" s="163"/>
      <c r="AY42" s="29"/>
      <c r="AZ42" s="48"/>
      <c r="BA42" s="48"/>
      <c r="BD42" s="49"/>
      <c r="BE42" s="29"/>
      <c r="BF42" s="48"/>
      <c r="BG42" s="48"/>
      <c r="BI42" s="48"/>
      <c r="BJ42" s="48"/>
      <c r="BK42" s="7"/>
      <c r="BM42" s="29"/>
      <c r="BN42" s="47"/>
      <c r="BO42" s="47"/>
      <c r="BP42" s="2"/>
      <c r="BQ42" s="47"/>
      <c r="BR42" s="47"/>
      <c r="BS42" s="25"/>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8"/>
      <c r="AX43" s="163"/>
      <c r="AY43" s="29"/>
      <c r="AZ43" s="48"/>
      <c r="BA43" s="48"/>
      <c r="BD43" s="49"/>
      <c r="BE43" s="29"/>
      <c r="BF43" s="48"/>
      <c r="BG43" s="48"/>
      <c r="BI43" s="48"/>
      <c r="BJ43" s="48"/>
      <c r="BK43" s="7"/>
      <c r="BM43" s="29"/>
      <c r="BN43" s="47"/>
      <c r="BO43" s="47"/>
      <c r="BP43" s="2"/>
      <c r="BQ43" s="47"/>
      <c r="BR43" s="47"/>
      <c r="BS43" s="25"/>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8"/>
      <c r="AX44" s="163"/>
      <c r="AY44" s="29"/>
      <c r="AZ44" s="48"/>
      <c r="BA44" s="48"/>
      <c r="BD44" s="49"/>
      <c r="BE44" s="29"/>
      <c r="BF44" s="48"/>
      <c r="BG44" s="48"/>
      <c r="BI44" s="48"/>
      <c r="BJ44" s="48"/>
      <c r="BK44" s="7"/>
      <c r="BM44" s="29"/>
      <c r="BN44" s="47"/>
      <c r="BO44" s="47"/>
      <c r="BP44" s="2"/>
      <c r="BQ44" s="47"/>
      <c r="BR44" s="47"/>
      <c r="BS44" s="25"/>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8"/>
      <c r="AX45" s="48"/>
      <c r="AY45" s="29"/>
      <c r="AZ45" s="48"/>
      <c r="BA45" s="48"/>
      <c r="BD45" s="49"/>
      <c r="BE45" s="29"/>
      <c r="BF45" s="48"/>
      <c r="BG45" s="48"/>
      <c r="BI45" s="48"/>
      <c r="BJ45" s="48"/>
      <c r="BK45" s="7"/>
      <c r="BM45" s="29"/>
      <c r="BN45" s="47"/>
      <c r="BO45" s="47"/>
      <c r="BP45" s="2"/>
      <c r="BQ45" s="47"/>
      <c r="BR45" s="47"/>
      <c r="BS45" s="25"/>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8"/>
      <c r="AX46" s="48"/>
      <c r="AY46" s="29"/>
      <c r="AZ46" s="48"/>
      <c r="BA46" s="48"/>
      <c r="BD46" s="49"/>
      <c r="BE46" s="29"/>
      <c r="BF46" s="48"/>
      <c r="BG46" s="48"/>
      <c r="BI46" s="48"/>
      <c r="BJ46" s="48"/>
      <c r="BK46" s="7"/>
      <c r="BM46" s="29"/>
      <c r="BN46" s="47"/>
      <c r="BO46" s="47"/>
      <c r="BP46" s="2"/>
      <c r="BQ46" s="47"/>
      <c r="BR46" s="47"/>
      <c r="BS46" s="25"/>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9"/>
      <c r="GE46" s="2"/>
      <c r="GF46" s="53"/>
      <c r="GG46" s="54"/>
      <c r="GH46" s="2"/>
      <c r="GI46" s="56"/>
      <c r="GJ46" s="2"/>
      <c r="GK46" s="2"/>
      <c r="GL46" s="2"/>
      <c r="GM46" s="2"/>
      <c r="GN46" s="57"/>
      <c r="GO46" s="2"/>
      <c r="GP46" s="2"/>
      <c r="GQ46" s="2"/>
      <c r="GR46" s="2"/>
      <c r="GS46" s="2"/>
      <c r="GT46" s="2"/>
      <c r="GU46" s="19"/>
      <c r="GV46" s="53"/>
      <c r="GW46" s="53"/>
      <c r="GX46" s="59"/>
      <c r="GY46" s="2"/>
      <c r="GZ46" s="53"/>
      <c r="HA46" s="54"/>
      <c r="HB46" s="2"/>
      <c r="HC46" s="56"/>
      <c r="HD46" s="2"/>
      <c r="HE46" s="2"/>
      <c r="HF46" s="2"/>
      <c r="HG46" s="2"/>
      <c r="HH46" s="57"/>
      <c r="HI46" s="2"/>
      <c r="HJ46" s="2"/>
      <c r="HK46" s="2"/>
      <c r="HL46" s="2"/>
      <c r="HM46" s="2"/>
      <c r="HN46" s="2"/>
      <c r="HO46" s="19"/>
      <c r="HP46" s="53"/>
      <c r="HQ46" s="53"/>
      <c r="HR46" s="59"/>
      <c r="HS46" s="2"/>
      <c r="HT46" s="53"/>
      <c r="HU46" s="54"/>
      <c r="HV46" s="2"/>
      <c r="HW46" s="56"/>
      <c r="HX46" s="2"/>
      <c r="HY46" s="2"/>
      <c r="HZ46" s="2"/>
      <c r="IA46" s="2"/>
      <c r="IB46" s="57"/>
      <c r="IC46" s="2"/>
      <c r="ID46" s="2"/>
      <c r="IE46" s="2"/>
      <c r="IF46" s="2"/>
      <c r="IG46" s="2"/>
      <c r="IH46" s="2"/>
      <c r="II46" s="19"/>
      <c r="IJ46" s="53"/>
      <c r="IK46" s="53"/>
      <c r="IL46" s="59"/>
      <c r="IM46" s="2"/>
      <c r="IN46" s="53"/>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8"/>
      <c r="AX47" s="48"/>
      <c r="AY47" s="29"/>
      <c r="AZ47" s="48"/>
      <c r="BA47" s="48"/>
      <c r="BD47" s="49"/>
      <c r="BE47" s="29"/>
      <c r="BF47" s="48"/>
      <c r="BG47" s="48"/>
      <c r="BI47" s="48"/>
      <c r="BJ47" s="48"/>
      <c r="BK47" s="7"/>
      <c r="BM47" s="29"/>
      <c r="BN47" s="47"/>
      <c r="BO47" s="47"/>
      <c r="BP47" s="2"/>
      <c r="BQ47" s="47"/>
      <c r="BR47" s="47"/>
      <c r="BS47" s="25"/>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9"/>
      <c r="GE47" s="2"/>
      <c r="GF47" s="53"/>
      <c r="GG47" s="54"/>
      <c r="GH47" s="2"/>
      <c r="GI47" s="56"/>
      <c r="GJ47" s="2"/>
      <c r="GK47" s="2"/>
      <c r="GL47" s="2"/>
      <c r="GM47" s="2"/>
      <c r="GN47" s="57"/>
      <c r="GO47" s="2"/>
      <c r="GP47" s="2"/>
      <c r="GQ47" s="2"/>
      <c r="GR47" s="2"/>
      <c r="GS47" s="2"/>
      <c r="GT47" s="2"/>
      <c r="GU47" s="19"/>
      <c r="GV47" s="53"/>
      <c r="GW47" s="53"/>
      <c r="GX47" s="59"/>
      <c r="GY47" s="2"/>
      <c r="GZ47" s="53"/>
      <c r="HA47" s="54"/>
      <c r="HB47" s="2"/>
      <c r="HC47" s="56"/>
      <c r="HD47" s="2"/>
      <c r="HE47" s="2"/>
      <c r="HF47" s="2"/>
      <c r="HG47" s="2"/>
      <c r="HH47" s="57"/>
      <c r="HI47" s="2"/>
      <c r="HJ47" s="2"/>
      <c r="HK47" s="2"/>
      <c r="HL47" s="2"/>
      <c r="HM47" s="2"/>
      <c r="HN47" s="2"/>
      <c r="HO47" s="19"/>
      <c r="HP47" s="53"/>
      <c r="HQ47" s="53"/>
      <c r="HR47" s="59"/>
      <c r="HS47" s="2"/>
      <c r="HT47" s="53"/>
      <c r="HU47" s="54"/>
      <c r="HV47" s="2"/>
      <c r="HW47" s="56"/>
      <c r="HX47" s="2"/>
      <c r="HY47" s="2"/>
      <c r="HZ47" s="2"/>
      <c r="IA47" s="2"/>
      <c r="IB47" s="57"/>
      <c r="IC47" s="2"/>
      <c r="ID47" s="2"/>
      <c r="IE47" s="2"/>
      <c r="IF47" s="2"/>
      <c r="IG47" s="2"/>
      <c r="IH47" s="2"/>
      <c r="II47" s="19"/>
      <c r="IJ47" s="53"/>
      <c r="IK47" s="53"/>
      <c r="IL47" s="59"/>
      <c r="IM47" s="2"/>
      <c r="IN47" s="53"/>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8"/>
      <c r="AX48" s="48"/>
      <c r="AY48" s="29"/>
      <c r="AZ48" s="48"/>
      <c r="BA48" s="48"/>
      <c r="BD48" s="49"/>
      <c r="BE48" s="29"/>
      <c r="BF48" s="48"/>
      <c r="BG48" s="48"/>
      <c r="BI48" s="48"/>
      <c r="BJ48" s="48"/>
      <c r="BK48" s="7"/>
      <c r="BM48" s="29"/>
      <c r="BN48" s="47"/>
      <c r="BO48" s="47"/>
      <c r="BP48" s="2"/>
      <c r="BQ48" s="47"/>
      <c r="BR48" s="47"/>
      <c r="BS48" s="25"/>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60"/>
      <c r="GB48" s="53"/>
      <c r="GC48" s="54"/>
      <c r="GD48" s="55"/>
      <c r="GE48" s="54"/>
      <c r="GF48" s="53"/>
      <c r="GG48" s="54"/>
      <c r="GH48" s="54"/>
      <c r="GI48" s="61"/>
      <c r="GJ48" s="54"/>
      <c r="GN48" s="49"/>
      <c r="GS48" s="55"/>
      <c r="GT48" s="54"/>
      <c r="GU48" s="60"/>
      <c r="GV48" s="53"/>
      <c r="GW48" s="54"/>
      <c r="GX48" s="55"/>
      <c r="GY48" s="54"/>
      <c r="GZ48" s="53"/>
      <c r="HA48" s="54"/>
      <c r="HB48" s="54"/>
      <c r="HC48" s="61"/>
      <c r="HD48" s="54"/>
      <c r="HH48" s="49"/>
      <c r="HM48" s="55"/>
      <c r="HN48" s="54"/>
      <c r="HO48" s="60"/>
      <c r="HP48" s="53"/>
      <c r="HQ48" s="54"/>
      <c r="HR48" s="55"/>
      <c r="HS48" s="54"/>
      <c r="HT48" s="53"/>
      <c r="HU48" s="54"/>
      <c r="HV48" s="54"/>
      <c r="HW48" s="61"/>
      <c r="HX48" s="54"/>
      <c r="IB48" s="49"/>
      <c r="IG48" s="55"/>
      <c r="IH48" s="54"/>
      <c r="II48" s="60"/>
      <c r="IJ48" s="53"/>
      <c r="IK48" s="54"/>
      <c r="IL48" s="55"/>
      <c r="IM48" s="54"/>
      <c r="IN48" s="53"/>
      <c r="IO48" s="54"/>
      <c r="IP48" s="54"/>
      <c r="IQ48" s="61"/>
      <c r="IR48" s="54"/>
      <c r="IV48" s="49"/>
      <c r="JA48" s="55"/>
      <c r="JB48" s="54"/>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5"/>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9"/>
      <c r="GE49" s="2"/>
      <c r="GF49" s="53"/>
      <c r="GG49" s="54"/>
      <c r="GH49" s="2"/>
      <c r="GI49" s="56"/>
      <c r="GJ49" s="2"/>
      <c r="GK49" s="2"/>
      <c r="GL49" s="2"/>
      <c r="GM49" s="2"/>
      <c r="GN49" s="57"/>
      <c r="GO49" s="2"/>
      <c r="GP49" s="2"/>
      <c r="GQ49" s="2"/>
      <c r="GR49" s="2"/>
      <c r="GS49" s="2"/>
      <c r="GT49" s="2"/>
      <c r="GU49" s="19"/>
      <c r="GV49" s="53"/>
      <c r="GW49" s="53"/>
      <c r="GX49" s="59"/>
      <c r="GY49" s="2"/>
      <c r="GZ49" s="53"/>
      <c r="HA49" s="54"/>
      <c r="HB49" s="2"/>
      <c r="HC49" s="56"/>
      <c r="HD49" s="2"/>
      <c r="HE49" s="2"/>
      <c r="HF49" s="2"/>
      <c r="HG49" s="2"/>
      <c r="HH49" s="57"/>
      <c r="HI49" s="2"/>
      <c r="HJ49" s="2"/>
      <c r="HK49" s="2"/>
      <c r="HL49" s="2"/>
      <c r="HM49" s="2"/>
      <c r="HN49" s="2"/>
      <c r="HO49" s="19"/>
      <c r="HP49" s="53"/>
      <c r="HQ49" s="53"/>
      <c r="HR49" s="59"/>
      <c r="HS49" s="2"/>
      <c r="HT49" s="53"/>
      <c r="HU49" s="54"/>
      <c r="HV49" s="2"/>
      <c r="HW49" s="56"/>
      <c r="HX49" s="2"/>
      <c r="HY49" s="2"/>
      <c r="HZ49" s="2"/>
      <c r="IA49" s="2"/>
      <c r="IB49" s="57"/>
      <c r="IC49" s="2"/>
      <c r="ID49" s="2"/>
      <c r="IE49" s="2"/>
      <c r="IF49" s="2"/>
      <c r="IG49" s="2"/>
      <c r="IH49" s="2"/>
      <c r="II49" s="19"/>
      <c r="IJ49" s="53"/>
      <c r="IK49" s="53"/>
      <c r="IL49" s="59"/>
      <c r="IM49" s="2"/>
      <c r="IN49" s="53"/>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5"/>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9"/>
      <c r="GE50" s="59"/>
      <c r="GF50" s="53"/>
      <c r="GG50" s="54"/>
      <c r="GH50" s="2"/>
      <c r="GI50" s="56"/>
      <c r="GJ50" s="2"/>
      <c r="GK50" s="2"/>
      <c r="GL50" s="2"/>
      <c r="GM50" s="2"/>
      <c r="GN50" s="57"/>
      <c r="GO50" s="2"/>
      <c r="GP50" s="2"/>
      <c r="GQ50" s="2"/>
      <c r="GR50" s="2"/>
      <c r="GS50" s="2"/>
      <c r="GT50" s="2"/>
      <c r="GU50" s="19"/>
      <c r="GV50" s="53"/>
      <c r="GW50" s="53"/>
      <c r="GX50" s="59"/>
      <c r="GY50" s="59"/>
      <c r="GZ50" s="53"/>
      <c r="HA50" s="54"/>
      <c r="HB50" s="2"/>
      <c r="HC50" s="56"/>
      <c r="HD50" s="2"/>
      <c r="HE50" s="2"/>
      <c r="HF50" s="2"/>
      <c r="HG50" s="2"/>
      <c r="HH50" s="57"/>
      <c r="HI50" s="2"/>
      <c r="HJ50" s="2"/>
      <c r="HK50" s="2"/>
      <c r="HL50" s="2"/>
      <c r="HM50" s="2"/>
      <c r="HN50" s="2"/>
      <c r="HO50" s="19"/>
      <c r="HP50" s="53"/>
      <c r="HQ50" s="53"/>
      <c r="HR50" s="59"/>
      <c r="HS50" s="59"/>
      <c r="HT50" s="53"/>
      <c r="HU50" s="54"/>
      <c r="HV50" s="2"/>
      <c r="HW50" s="56"/>
      <c r="HX50" s="2"/>
      <c r="HY50" s="2"/>
      <c r="HZ50" s="2"/>
      <c r="IA50" s="2"/>
      <c r="IB50" s="57"/>
      <c r="IC50" s="2"/>
      <c r="ID50" s="2"/>
      <c r="IE50" s="2"/>
      <c r="IF50" s="2"/>
      <c r="IG50" s="2"/>
      <c r="IH50" s="2"/>
      <c r="II50" s="19"/>
      <c r="IJ50" s="53"/>
      <c r="IK50" s="53"/>
      <c r="IL50" s="59"/>
      <c r="IM50" s="59"/>
      <c r="IN50" s="53"/>
      <c r="IO50" s="54"/>
      <c r="IP50" s="2"/>
      <c r="IQ50" s="56"/>
      <c r="IR50" s="2"/>
      <c r="IS50" s="2"/>
      <c r="IT50" s="2"/>
      <c r="IU50" s="2"/>
      <c r="IV50" s="57"/>
      <c r="IW50" s="2"/>
      <c r="IX50" s="2"/>
      <c r="IY50" s="2"/>
      <c r="IZ50" s="2"/>
      <c r="JA50" s="2"/>
      <c r="JB50" s="2"/>
    </row>
    <row r="51" spans="1:262" s="4" customFormat="1" ht="13.5" customHeight="1">
      <c r="A51" s="62"/>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5"/>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7"/>
      <c r="GG51" s="48"/>
      <c r="GI51" s="51"/>
      <c r="GN51" s="49"/>
      <c r="GU51" s="7"/>
      <c r="HA51" s="48"/>
      <c r="HC51" s="51"/>
      <c r="HH51" s="49"/>
      <c r="HO51" s="7"/>
      <c r="HU51" s="48"/>
      <c r="HW51" s="51"/>
      <c r="IB51" s="49"/>
      <c r="II51" s="7"/>
      <c r="IO51" s="48"/>
      <c r="IQ51" s="51"/>
      <c r="IV51" s="49"/>
    </row>
    <row r="52" spans="1:262" s="4" customFormat="1" ht="13.5" customHeight="1">
      <c r="A52" s="62"/>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5"/>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7"/>
      <c r="GG52" s="48"/>
      <c r="GI52" s="51"/>
      <c r="GN52" s="49"/>
      <c r="GU52" s="7"/>
      <c r="HA52" s="48"/>
      <c r="HC52" s="51"/>
      <c r="HH52" s="49"/>
      <c r="HO52" s="7"/>
      <c r="HU52" s="48"/>
      <c r="HW52" s="51"/>
      <c r="IB52" s="49"/>
      <c r="II52" s="7"/>
      <c r="IO52" s="48"/>
      <c r="IQ52" s="51"/>
      <c r="IV52" s="49"/>
    </row>
    <row r="53" spans="1:262" s="4" customFormat="1" ht="13.5" customHeight="1">
      <c r="A53" s="62"/>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5"/>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7"/>
      <c r="GG53" s="48"/>
      <c r="GI53" s="51"/>
      <c r="GN53" s="49"/>
      <c r="GU53" s="7"/>
      <c r="HA53" s="48"/>
      <c r="HC53" s="51"/>
      <c r="HH53" s="49"/>
      <c r="HO53" s="7"/>
      <c r="HU53" s="48"/>
      <c r="HW53" s="51"/>
      <c r="IB53" s="49"/>
      <c r="II53" s="7"/>
      <c r="IO53" s="48"/>
      <c r="IQ53" s="51"/>
      <c r="IV53" s="49"/>
    </row>
    <row r="54" spans="1:262" s="4" customFormat="1" ht="13.5" customHeight="1">
      <c r="A54" s="62"/>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5"/>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7"/>
      <c r="GG54" s="48"/>
      <c r="GI54" s="51"/>
      <c r="GN54" s="49"/>
      <c r="GU54" s="7"/>
      <c r="HA54" s="48"/>
      <c r="HC54" s="51"/>
      <c r="HH54" s="49"/>
      <c r="HO54" s="7"/>
      <c r="HU54" s="48"/>
      <c r="HW54" s="51"/>
      <c r="IB54" s="49"/>
      <c r="II54" s="7"/>
      <c r="IO54" s="48"/>
      <c r="IQ54" s="51"/>
      <c r="IV54" s="49"/>
    </row>
    <row r="55" spans="1:262" s="4" customFormat="1" ht="13.5" customHeight="1">
      <c r="A55" s="62"/>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5"/>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7"/>
      <c r="GG55" s="48"/>
      <c r="GI55" s="51"/>
      <c r="GN55" s="49"/>
      <c r="GU55" s="7"/>
      <c r="HA55" s="48"/>
      <c r="HC55" s="51"/>
      <c r="HH55" s="49"/>
      <c r="HO55" s="7"/>
      <c r="HU55" s="48"/>
      <c r="HW55" s="51"/>
      <c r="IB55" s="49"/>
      <c r="II55" s="7"/>
      <c r="IO55" s="48"/>
      <c r="IQ55" s="51"/>
      <c r="IV55" s="49"/>
    </row>
    <row r="56" spans="1:262" s="4" customFormat="1" ht="13.5" customHeight="1">
      <c r="A56" s="62"/>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5"/>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7"/>
      <c r="GG56" s="48"/>
      <c r="GI56" s="51"/>
      <c r="GN56" s="49"/>
      <c r="GU56" s="7"/>
      <c r="HA56" s="48"/>
      <c r="HC56" s="51"/>
      <c r="HH56" s="49"/>
      <c r="HO56" s="7"/>
      <c r="HU56" s="48"/>
      <c r="HW56" s="51"/>
      <c r="IB56" s="49"/>
      <c r="II56" s="7"/>
      <c r="IO56" s="48"/>
      <c r="IQ56" s="51"/>
      <c r="IV56" s="49"/>
    </row>
    <row r="57" spans="1:262" s="4" customFormat="1" ht="13.5" customHeight="1">
      <c r="A57" s="62"/>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5"/>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7"/>
      <c r="GG57" s="48"/>
      <c r="GI57" s="51"/>
      <c r="GN57" s="49"/>
      <c r="GU57" s="7"/>
      <c r="HA57" s="48"/>
      <c r="HC57" s="51"/>
      <c r="HH57" s="49"/>
      <c r="HO57" s="7"/>
      <c r="HU57" s="48"/>
      <c r="HW57" s="51"/>
      <c r="IB57" s="49"/>
      <c r="II57" s="7"/>
      <c r="IO57" s="48"/>
      <c r="IQ57" s="51"/>
      <c r="IV57" s="49"/>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5"/>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5"/>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5"/>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5"/>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I61" s="51"/>
      <c r="GN61" s="49"/>
      <c r="GU61" s="7"/>
      <c r="HC61" s="51"/>
      <c r="HH61" s="49"/>
      <c r="HO61" s="7"/>
      <c r="HW61" s="51"/>
      <c r="IB61" s="49"/>
      <c r="II61" s="7"/>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5"/>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I62" s="51"/>
      <c r="GN62" s="49"/>
      <c r="GU62" s="7"/>
      <c r="HC62" s="51"/>
      <c r="HH62" s="49"/>
      <c r="HO62" s="7"/>
      <c r="HW62" s="51"/>
      <c r="IB62" s="49"/>
      <c r="II62" s="7"/>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5"/>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I63" s="51"/>
      <c r="GN63" s="49"/>
      <c r="GU63" s="7"/>
      <c r="HC63" s="51"/>
      <c r="HH63" s="49"/>
      <c r="HO63" s="7"/>
      <c r="HW63" s="51"/>
      <c r="IB63" s="49"/>
      <c r="II63" s="7"/>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5"/>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I64" s="51"/>
      <c r="GN64" s="49"/>
      <c r="GU64" s="7"/>
      <c r="HC64" s="51"/>
      <c r="HH64" s="49"/>
      <c r="HO64" s="7"/>
      <c r="HW64" s="51"/>
      <c r="IB64" s="49"/>
      <c r="II64" s="7"/>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5"/>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I65" s="51"/>
      <c r="GN65" s="49"/>
      <c r="GU65" s="7"/>
      <c r="HC65" s="51"/>
      <c r="HH65" s="49"/>
      <c r="HO65" s="7"/>
      <c r="HW65" s="51"/>
      <c r="IB65" s="49"/>
      <c r="II65" s="7"/>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5"/>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I66" s="51"/>
      <c r="GN66" s="49"/>
      <c r="GU66" s="7"/>
      <c r="HC66" s="51"/>
      <c r="HH66" s="49"/>
      <c r="HO66" s="7"/>
      <c r="HW66" s="51"/>
      <c r="IB66" s="49"/>
      <c r="II66" s="7"/>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5"/>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I67" s="51"/>
      <c r="GN67" s="49"/>
      <c r="GU67" s="7"/>
      <c r="HC67" s="51"/>
      <c r="HH67" s="49"/>
      <c r="HO67" s="7"/>
      <c r="HW67" s="51"/>
      <c r="IB67" s="49"/>
      <c r="II67" s="7"/>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5"/>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5"/>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5"/>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5"/>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5"/>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5"/>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5"/>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5"/>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5"/>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5"/>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5"/>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5"/>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5"/>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ht="13.5" customHeight="1">
      <c r="A81" s="62"/>
      <c r="C81" s="7"/>
      <c r="D81" s="4"/>
      <c r="E81" s="29"/>
      <c r="F81" s="47"/>
      <c r="G81" s="48"/>
      <c r="I81" s="47"/>
      <c r="J81" s="48"/>
      <c r="K81" s="29"/>
      <c r="L81" s="48"/>
      <c r="M81" s="48"/>
      <c r="N81" s="4"/>
      <c r="O81" s="4"/>
      <c r="P81" s="49"/>
      <c r="Q81" s="29"/>
      <c r="R81" s="48"/>
      <c r="S81" s="48"/>
      <c r="T81" s="4"/>
      <c r="U81" s="48"/>
      <c r="V81" s="48"/>
      <c r="W81" s="7"/>
      <c r="X81" s="4"/>
      <c r="Y81" s="29"/>
      <c r="Z81" s="47"/>
      <c r="AA81" s="47"/>
      <c r="AC81" s="47"/>
      <c r="AD81" s="47"/>
      <c r="AE81" s="29"/>
      <c r="AF81" s="48"/>
      <c r="AG81" s="48"/>
      <c r="AH81" s="4"/>
      <c r="AI81" s="4"/>
      <c r="AJ81" s="49"/>
      <c r="AK81" s="29"/>
      <c r="AL81" s="4"/>
      <c r="AM81" s="48"/>
      <c r="AN81" s="4"/>
      <c r="AO81" s="48"/>
      <c r="AP81" s="48"/>
      <c r="AQ81" s="7"/>
      <c r="AR81" s="4"/>
      <c r="AS81" s="29"/>
      <c r="AT81" s="47"/>
      <c r="AU81" s="47"/>
      <c r="AW81" s="47"/>
      <c r="AX81" s="47"/>
      <c r="AY81" s="29"/>
      <c r="AZ81" s="48"/>
      <c r="BA81" s="48"/>
      <c r="BB81" s="4"/>
      <c r="BC81" s="4"/>
      <c r="BD81" s="49"/>
      <c r="BE81" s="29"/>
      <c r="BF81" s="48"/>
      <c r="BG81" s="48"/>
      <c r="BH81" s="4"/>
      <c r="BI81" s="48"/>
      <c r="BJ81" s="48"/>
      <c r="BK81" s="7"/>
      <c r="BL81" s="4"/>
      <c r="BM81" s="29"/>
      <c r="BN81" s="47"/>
      <c r="BO81" s="47"/>
      <c r="BQ81" s="47"/>
      <c r="BR81" s="47"/>
      <c r="BS81" s="25"/>
      <c r="BT81" s="48"/>
      <c r="BU81" s="48"/>
      <c r="BV81" s="4"/>
      <c r="BW81" s="4"/>
      <c r="BX81" s="49"/>
      <c r="BY81" s="29"/>
      <c r="BZ81" s="48"/>
      <c r="CA81" s="48"/>
      <c r="CB81" s="4"/>
      <c r="CC81" s="48"/>
      <c r="CD81" s="48"/>
      <c r="CE81" s="29"/>
      <c r="CF81" s="4"/>
      <c r="CG81" s="29"/>
      <c r="CH81" s="47"/>
      <c r="CI81" s="47"/>
      <c r="CK81" s="47"/>
      <c r="CL81" s="47"/>
      <c r="CM81" s="29"/>
      <c r="CN81" s="48"/>
      <c r="CO81" s="48"/>
      <c r="CP81" s="4"/>
      <c r="CQ81" s="4"/>
      <c r="CR81" s="49"/>
      <c r="CS81" s="29"/>
      <c r="CT81" s="48"/>
      <c r="CU81" s="48"/>
      <c r="CV81" s="4"/>
      <c r="CW81" s="48"/>
      <c r="CX81" s="48"/>
      <c r="CY81" s="7"/>
      <c r="CZ81" s="4"/>
      <c r="DA81" s="29"/>
      <c r="DB81" s="47"/>
      <c r="DC81" s="47"/>
      <c r="DE81" s="47"/>
      <c r="DF81" s="47"/>
      <c r="DG81" s="29"/>
      <c r="DH81" s="48"/>
      <c r="DI81" s="48"/>
      <c r="DJ81" s="4"/>
      <c r="DK81" s="4"/>
      <c r="DL81" s="49"/>
      <c r="DM81" s="29"/>
      <c r="DN81" s="48"/>
      <c r="DO81" s="48"/>
      <c r="DP81" s="4"/>
      <c r="DQ81" s="48"/>
      <c r="DR81" s="48"/>
      <c r="DS81" s="7"/>
      <c r="DT81" s="4"/>
      <c r="DU81" s="29"/>
      <c r="DV81" s="47"/>
      <c r="DW81" s="47"/>
      <c r="DY81" s="47"/>
      <c r="DZ81" s="47"/>
      <c r="EA81" s="29"/>
      <c r="EB81" s="4"/>
      <c r="EC81" s="50"/>
      <c r="ED81" s="4"/>
      <c r="EE81" s="4"/>
      <c r="EF81" s="49"/>
      <c r="EG81" s="29"/>
      <c r="EH81" s="48"/>
      <c r="EI81" s="48"/>
      <c r="EJ81" s="4"/>
      <c r="EK81" s="48"/>
      <c r="EL81" s="48"/>
      <c r="EM81" s="7"/>
      <c r="EN81" s="4"/>
      <c r="EO81" s="29"/>
      <c r="EP81" s="47"/>
      <c r="EQ81" s="47"/>
      <c r="ES81" s="47"/>
      <c r="ET81" s="47"/>
      <c r="EU81" s="29"/>
      <c r="EV81" s="48"/>
      <c r="EW81" s="48"/>
      <c r="EX81" s="4"/>
      <c r="EY81" s="4"/>
      <c r="EZ81" s="49"/>
      <c r="FA81" s="29"/>
      <c r="FB81" s="48"/>
      <c r="FC81" s="48"/>
      <c r="FD81" s="4"/>
      <c r="FE81" s="48"/>
      <c r="FF81" s="48"/>
      <c r="FG81" s="7"/>
      <c r="FH81" s="4"/>
      <c r="FI81" s="29"/>
      <c r="FJ81" s="47"/>
      <c r="FK81" s="47"/>
      <c r="FM81" s="47"/>
      <c r="FN81" s="47"/>
      <c r="FO81" s="29"/>
      <c r="FP81" s="48"/>
      <c r="FQ81" s="48"/>
      <c r="FR81" s="4"/>
      <c r="FS81" s="4"/>
      <c r="FT81" s="49"/>
      <c r="FU81" s="29"/>
      <c r="FV81" s="48"/>
      <c r="FW81" s="48"/>
      <c r="FX81" s="4"/>
      <c r="FY81" s="48"/>
      <c r="FZ81" s="48"/>
      <c r="GA81" s="19"/>
      <c r="GI81" s="56"/>
      <c r="GN81" s="57"/>
      <c r="GU81" s="19"/>
      <c r="HC81" s="56"/>
      <c r="HH81" s="57"/>
      <c r="HO81" s="19"/>
      <c r="HW81" s="56"/>
      <c r="IB81" s="57"/>
      <c r="II81" s="19"/>
      <c r="IQ81" s="56"/>
      <c r="IV81" s="57"/>
    </row>
    <row r="82" spans="1:256" ht="13.5" customHeight="1">
      <c r="A82" s="62"/>
      <c r="C82" s="7"/>
      <c r="D82" s="4"/>
      <c r="E82" s="29"/>
      <c r="F82" s="47"/>
      <c r="G82" s="48"/>
      <c r="I82" s="47"/>
      <c r="J82" s="48"/>
      <c r="K82" s="29"/>
      <c r="L82" s="48"/>
      <c r="M82" s="48"/>
      <c r="N82" s="4"/>
      <c r="O82" s="4"/>
      <c r="P82" s="49"/>
      <c r="Q82" s="29"/>
      <c r="R82" s="48"/>
      <c r="S82" s="48"/>
      <c r="T82" s="4"/>
      <c r="U82" s="48"/>
      <c r="V82" s="48"/>
      <c r="W82" s="7"/>
      <c r="X82" s="4"/>
      <c r="Y82" s="29"/>
      <c r="Z82" s="47"/>
      <c r="AA82" s="47"/>
      <c r="AC82" s="47"/>
      <c r="AD82" s="47"/>
      <c r="AE82" s="29"/>
      <c r="AF82" s="48"/>
      <c r="AG82" s="48"/>
      <c r="AH82" s="4"/>
      <c r="AI82" s="4"/>
      <c r="AJ82" s="49"/>
      <c r="AK82" s="29"/>
      <c r="AL82" s="4"/>
      <c r="AM82" s="48"/>
      <c r="AN82" s="4"/>
      <c r="AO82" s="48"/>
      <c r="AP82" s="48"/>
      <c r="AQ82" s="7"/>
      <c r="AR82" s="4"/>
      <c r="AS82" s="29"/>
      <c r="AT82" s="47"/>
      <c r="AU82" s="47"/>
      <c r="AW82" s="47"/>
      <c r="AX82" s="47"/>
      <c r="AY82" s="29"/>
      <c r="AZ82" s="48"/>
      <c r="BA82" s="48"/>
      <c r="BB82" s="4"/>
      <c r="BC82" s="4"/>
      <c r="BD82" s="49"/>
      <c r="BE82" s="29"/>
      <c r="BF82" s="48"/>
      <c r="BG82" s="48"/>
      <c r="BH82" s="4"/>
      <c r="BI82" s="48"/>
      <c r="BJ82" s="48"/>
      <c r="BK82" s="7"/>
      <c r="BL82" s="4"/>
      <c r="BM82" s="29"/>
      <c r="BN82" s="47"/>
      <c r="BO82" s="47"/>
      <c r="BQ82" s="47"/>
      <c r="BR82" s="47"/>
      <c r="BS82" s="25"/>
      <c r="BT82" s="48"/>
      <c r="BU82" s="48"/>
      <c r="BV82" s="4"/>
      <c r="BW82" s="4"/>
      <c r="BX82" s="49"/>
      <c r="BY82" s="29"/>
      <c r="BZ82" s="48"/>
      <c r="CA82" s="48"/>
      <c r="CB82" s="4"/>
      <c r="CC82" s="48"/>
      <c r="CD82" s="48"/>
      <c r="CE82" s="29"/>
      <c r="CF82" s="4"/>
      <c r="CG82" s="29"/>
      <c r="CH82" s="47"/>
      <c r="CI82" s="47"/>
      <c r="CK82" s="47"/>
      <c r="CL82" s="47"/>
      <c r="CM82" s="29"/>
      <c r="CN82" s="48"/>
      <c r="CO82" s="48"/>
      <c r="CP82" s="4"/>
      <c r="CQ82" s="4"/>
      <c r="CR82" s="49"/>
      <c r="CS82" s="29"/>
      <c r="CT82" s="48"/>
      <c r="CU82" s="48"/>
      <c r="CV82" s="4"/>
      <c r="CW82" s="48"/>
      <c r="CX82" s="48"/>
      <c r="CY82" s="7"/>
      <c r="CZ82" s="4"/>
      <c r="DA82" s="29"/>
      <c r="DB82" s="47"/>
      <c r="DC82" s="47"/>
      <c r="DE82" s="47"/>
      <c r="DF82" s="47"/>
      <c r="DG82" s="29"/>
      <c r="DH82" s="48"/>
      <c r="DI82" s="48"/>
      <c r="DJ82" s="4"/>
      <c r="DK82" s="4"/>
      <c r="DL82" s="49"/>
      <c r="DM82" s="29"/>
      <c r="DN82" s="48"/>
      <c r="DO82" s="48"/>
      <c r="DP82" s="4"/>
      <c r="DQ82" s="48"/>
      <c r="DR82" s="48"/>
      <c r="DS82" s="7"/>
      <c r="DT82" s="4"/>
      <c r="DU82" s="29"/>
      <c r="DV82" s="47"/>
      <c r="DW82" s="47"/>
      <c r="DY82" s="47"/>
      <c r="DZ82" s="47"/>
      <c r="EA82" s="29"/>
      <c r="EB82" s="4"/>
      <c r="EC82" s="50"/>
      <c r="ED82" s="4"/>
      <c r="EE82" s="4"/>
      <c r="EF82" s="49"/>
      <c r="EG82" s="29"/>
      <c r="EH82" s="48"/>
      <c r="EI82" s="48"/>
      <c r="EJ82" s="4"/>
      <c r="EK82" s="48"/>
      <c r="EL82" s="48"/>
      <c r="EM82" s="7"/>
      <c r="EN82" s="4"/>
      <c r="EO82" s="29"/>
      <c r="EP82" s="47"/>
      <c r="EQ82" s="47"/>
      <c r="ES82" s="47"/>
      <c r="ET82" s="47"/>
      <c r="EU82" s="29"/>
      <c r="EV82" s="48"/>
      <c r="EW82" s="48"/>
      <c r="EX82" s="4"/>
      <c r="EY82" s="4"/>
      <c r="EZ82" s="49"/>
      <c r="FA82" s="29"/>
      <c r="FB82" s="48"/>
      <c r="FC82" s="48"/>
      <c r="FD82" s="4"/>
      <c r="FE82" s="48"/>
      <c r="FF82" s="48"/>
      <c r="FG82" s="7"/>
      <c r="FH82" s="4"/>
      <c r="FI82" s="29"/>
      <c r="FJ82" s="47"/>
      <c r="FK82" s="47"/>
      <c r="FM82" s="47"/>
      <c r="FN82" s="47"/>
      <c r="FO82" s="29"/>
      <c r="FP82" s="48"/>
      <c r="FQ82" s="48"/>
      <c r="FR82" s="4"/>
      <c r="FS82" s="4"/>
      <c r="FT82" s="49"/>
      <c r="FU82" s="29"/>
      <c r="FV82" s="48"/>
      <c r="FW82" s="48"/>
      <c r="FX82" s="4"/>
      <c r="FY82" s="48"/>
      <c r="FZ82" s="48"/>
      <c r="GA82" s="19"/>
      <c r="GI82" s="56"/>
      <c r="GN82" s="57"/>
      <c r="GU82" s="19"/>
      <c r="HC82" s="56"/>
      <c r="HH82" s="57"/>
      <c r="HO82" s="19"/>
      <c r="HW82" s="56"/>
      <c r="IB82" s="57"/>
      <c r="II82" s="19"/>
      <c r="IQ82" s="56"/>
      <c r="IV82" s="57"/>
    </row>
    <row r="83" spans="1:256" ht="13.5" customHeight="1">
      <c r="A83" s="62"/>
      <c r="C83" s="7"/>
      <c r="D83" s="4"/>
      <c r="E83" s="29"/>
      <c r="F83" s="47"/>
      <c r="G83" s="48"/>
      <c r="I83" s="47"/>
      <c r="J83" s="48"/>
      <c r="K83" s="29"/>
      <c r="L83" s="48"/>
      <c r="M83" s="48"/>
      <c r="N83" s="4"/>
      <c r="O83" s="4"/>
      <c r="P83" s="49"/>
      <c r="Q83" s="29"/>
      <c r="R83" s="48"/>
      <c r="S83" s="48"/>
      <c r="T83" s="4"/>
      <c r="U83" s="48"/>
      <c r="V83" s="48"/>
      <c r="W83" s="7"/>
      <c r="X83" s="4"/>
      <c r="Y83" s="29"/>
      <c r="Z83" s="47"/>
      <c r="AA83" s="47"/>
      <c r="AC83" s="47"/>
      <c r="AD83" s="47"/>
      <c r="AE83" s="29"/>
      <c r="AF83" s="48"/>
      <c r="AG83" s="48"/>
      <c r="AH83" s="4"/>
      <c r="AI83" s="4"/>
      <c r="AJ83" s="49"/>
      <c r="AK83" s="29"/>
      <c r="AL83" s="4"/>
      <c r="AM83" s="48"/>
      <c r="AN83" s="4"/>
      <c r="AO83" s="48"/>
      <c r="AP83" s="48"/>
      <c r="AQ83" s="7"/>
      <c r="AR83" s="4"/>
      <c r="AS83" s="29"/>
      <c r="AT83" s="47"/>
      <c r="AU83" s="47"/>
      <c r="AW83" s="47"/>
      <c r="AX83" s="47"/>
      <c r="AY83" s="29"/>
      <c r="AZ83" s="48"/>
      <c r="BA83" s="48"/>
      <c r="BB83" s="4"/>
      <c r="BC83" s="4"/>
      <c r="BD83" s="49"/>
      <c r="BE83" s="29"/>
      <c r="BF83" s="48"/>
      <c r="BG83" s="48"/>
      <c r="BH83" s="4"/>
      <c r="BI83" s="48"/>
      <c r="BJ83" s="48"/>
      <c r="BK83" s="7"/>
      <c r="BL83" s="4"/>
      <c r="BM83" s="29"/>
      <c r="BN83" s="47"/>
      <c r="BO83" s="47"/>
      <c r="BQ83" s="47"/>
      <c r="BR83" s="47"/>
      <c r="BS83" s="25"/>
      <c r="BT83" s="48"/>
      <c r="BU83" s="48"/>
      <c r="BV83" s="4"/>
      <c r="BW83" s="4"/>
      <c r="BX83" s="49"/>
      <c r="BY83" s="29"/>
      <c r="BZ83" s="48"/>
      <c r="CA83" s="48"/>
      <c r="CB83" s="4"/>
      <c r="CC83" s="48"/>
      <c r="CD83" s="48"/>
      <c r="CE83" s="29"/>
      <c r="CF83" s="4"/>
      <c r="CG83" s="29"/>
      <c r="CH83" s="47"/>
      <c r="CI83" s="47"/>
      <c r="CK83" s="47"/>
      <c r="CL83" s="47"/>
      <c r="CM83" s="29"/>
      <c r="CN83" s="48"/>
      <c r="CO83" s="48"/>
      <c r="CP83" s="4"/>
      <c r="CQ83" s="4"/>
      <c r="CR83" s="49"/>
      <c r="CS83" s="29"/>
      <c r="CT83" s="48"/>
      <c r="CU83" s="48"/>
      <c r="CV83" s="4"/>
      <c r="CW83" s="48"/>
      <c r="CX83" s="48"/>
      <c r="CY83" s="7"/>
      <c r="CZ83" s="4"/>
      <c r="DA83" s="29"/>
      <c r="DB83" s="47"/>
      <c r="DC83" s="47"/>
      <c r="DE83" s="47"/>
      <c r="DF83" s="47"/>
      <c r="DG83" s="29"/>
      <c r="DH83" s="48"/>
      <c r="DI83" s="48"/>
      <c r="DJ83" s="4"/>
      <c r="DK83" s="4"/>
      <c r="DL83" s="49"/>
      <c r="DM83" s="29"/>
      <c r="DN83" s="48"/>
      <c r="DO83" s="48"/>
      <c r="DP83" s="4"/>
      <c r="DQ83" s="48"/>
      <c r="DR83" s="48"/>
      <c r="DS83" s="7"/>
      <c r="DT83" s="4"/>
      <c r="DU83" s="29"/>
      <c r="DV83" s="47"/>
      <c r="DW83" s="47"/>
      <c r="DY83" s="47"/>
      <c r="DZ83" s="47"/>
      <c r="EA83" s="29"/>
      <c r="EB83" s="4"/>
      <c r="EC83" s="50"/>
      <c r="ED83" s="4"/>
      <c r="EE83" s="4"/>
      <c r="EF83" s="49"/>
      <c r="EG83" s="29"/>
      <c r="EH83" s="48"/>
      <c r="EI83" s="48"/>
      <c r="EJ83" s="4"/>
      <c r="EK83" s="48"/>
      <c r="EL83" s="48"/>
      <c r="EM83" s="7"/>
      <c r="EN83" s="4"/>
      <c r="EO83" s="29"/>
      <c r="EP83" s="47"/>
      <c r="EQ83" s="47"/>
      <c r="ES83" s="47"/>
      <c r="ET83" s="47"/>
      <c r="EU83" s="29"/>
      <c r="EV83" s="48"/>
      <c r="EW83" s="48"/>
      <c r="EX83" s="4"/>
      <c r="EY83" s="4"/>
      <c r="EZ83" s="49"/>
      <c r="FA83" s="29"/>
      <c r="FB83" s="48"/>
      <c r="FC83" s="48"/>
      <c r="FD83" s="4"/>
      <c r="FE83" s="48"/>
      <c r="FF83" s="48"/>
      <c r="FG83" s="7"/>
      <c r="FH83" s="4"/>
      <c r="FI83" s="29"/>
      <c r="FJ83" s="47"/>
      <c r="FK83" s="47"/>
      <c r="FM83" s="47"/>
      <c r="FN83" s="47"/>
      <c r="FO83" s="29"/>
      <c r="FP83" s="48"/>
      <c r="FQ83" s="48"/>
      <c r="FR83" s="4"/>
      <c r="FS83" s="4"/>
      <c r="FT83" s="49"/>
      <c r="FU83" s="29"/>
      <c r="FV83" s="48"/>
      <c r="FW83" s="48"/>
      <c r="FX83" s="4"/>
      <c r="FY83" s="48"/>
      <c r="FZ83" s="48"/>
      <c r="GA83" s="19"/>
      <c r="GI83" s="56"/>
      <c r="GN83" s="57"/>
      <c r="GU83" s="19"/>
      <c r="HC83" s="56"/>
      <c r="HH83" s="57"/>
      <c r="HO83" s="19"/>
      <c r="HW83" s="56"/>
      <c r="IB83" s="57"/>
      <c r="II83" s="19"/>
      <c r="IQ83" s="56"/>
      <c r="IV83" s="57"/>
    </row>
    <row r="84" spans="1:256" ht="13.5" customHeight="1">
      <c r="A84" s="62"/>
      <c r="C84" s="7"/>
      <c r="D84" s="4"/>
      <c r="E84" s="29"/>
      <c r="F84" s="47"/>
      <c r="G84" s="48"/>
      <c r="I84" s="47"/>
      <c r="J84" s="48"/>
      <c r="K84" s="29"/>
      <c r="L84" s="48"/>
      <c r="M84" s="48"/>
      <c r="N84" s="4"/>
      <c r="O84" s="4"/>
      <c r="P84" s="49"/>
      <c r="Q84" s="29"/>
      <c r="R84" s="48"/>
      <c r="S84" s="48"/>
      <c r="T84" s="4"/>
      <c r="U84" s="48"/>
      <c r="V84" s="48"/>
      <c r="W84" s="7"/>
      <c r="X84" s="4"/>
      <c r="Y84" s="29"/>
      <c r="Z84" s="47"/>
      <c r="AA84" s="47"/>
      <c r="AC84" s="47"/>
      <c r="AD84" s="47"/>
      <c r="AE84" s="29"/>
      <c r="AF84" s="48"/>
      <c r="AG84" s="48"/>
      <c r="AH84" s="4"/>
      <c r="AI84" s="4"/>
      <c r="AJ84" s="49"/>
      <c r="AK84" s="29"/>
      <c r="AL84" s="4"/>
      <c r="AM84" s="48"/>
      <c r="AN84" s="4"/>
      <c r="AO84" s="48"/>
      <c r="AP84" s="48"/>
      <c r="AQ84" s="7"/>
      <c r="AR84" s="4"/>
      <c r="AS84" s="29"/>
      <c r="AT84" s="47"/>
      <c r="AU84" s="47"/>
      <c r="AW84" s="47"/>
      <c r="AX84" s="47"/>
      <c r="AY84" s="29"/>
      <c r="AZ84" s="48"/>
      <c r="BA84" s="48"/>
      <c r="BB84" s="4"/>
      <c r="BC84" s="4"/>
      <c r="BD84" s="49"/>
      <c r="BE84" s="29"/>
      <c r="BF84" s="48"/>
      <c r="BG84" s="48"/>
      <c r="BH84" s="4"/>
      <c r="BI84" s="48"/>
      <c r="BJ84" s="48"/>
      <c r="BK84" s="7"/>
      <c r="BL84" s="4"/>
      <c r="BM84" s="29"/>
      <c r="BN84" s="47"/>
      <c r="BO84" s="47"/>
      <c r="BQ84" s="47"/>
      <c r="BR84" s="47"/>
      <c r="BS84" s="25"/>
      <c r="BT84" s="48"/>
      <c r="BU84" s="48"/>
      <c r="BV84" s="4"/>
      <c r="BW84" s="4"/>
      <c r="BX84" s="49"/>
      <c r="BY84" s="29"/>
      <c r="BZ84" s="48"/>
      <c r="CA84" s="48"/>
      <c r="CB84" s="4"/>
      <c r="CC84" s="48"/>
      <c r="CD84" s="48"/>
      <c r="CE84" s="29"/>
      <c r="CF84" s="4"/>
      <c r="CG84" s="29"/>
      <c r="CH84" s="47"/>
      <c r="CI84" s="47"/>
      <c r="CK84" s="47"/>
      <c r="CL84" s="47"/>
      <c r="CM84" s="29"/>
      <c r="CN84" s="48"/>
      <c r="CO84" s="48"/>
      <c r="CP84" s="4"/>
      <c r="CQ84" s="4"/>
      <c r="CR84" s="49"/>
      <c r="CS84" s="29"/>
      <c r="CT84" s="48"/>
      <c r="CU84" s="48"/>
      <c r="CV84" s="4"/>
      <c r="CW84" s="48"/>
      <c r="CX84" s="48"/>
      <c r="CY84" s="7"/>
      <c r="CZ84" s="4"/>
      <c r="DA84" s="29"/>
      <c r="DB84" s="47"/>
      <c r="DC84" s="47"/>
      <c r="DE84" s="47"/>
      <c r="DF84" s="47"/>
      <c r="DG84" s="29"/>
      <c r="DH84" s="48"/>
      <c r="DI84" s="48"/>
      <c r="DJ84" s="4"/>
      <c r="DK84" s="4"/>
      <c r="DL84" s="49"/>
      <c r="DM84" s="29"/>
      <c r="DN84" s="48"/>
      <c r="DO84" s="48"/>
      <c r="DP84" s="4"/>
      <c r="DQ84" s="48"/>
      <c r="DR84" s="48"/>
      <c r="DS84" s="7"/>
      <c r="DT84" s="4"/>
      <c r="DU84" s="29"/>
      <c r="DV84" s="47"/>
      <c r="DW84" s="47"/>
      <c r="DY84" s="47"/>
      <c r="DZ84" s="47"/>
      <c r="EA84" s="29"/>
      <c r="EB84" s="4"/>
      <c r="EC84" s="50"/>
      <c r="ED84" s="4"/>
      <c r="EE84" s="4"/>
      <c r="EF84" s="49"/>
      <c r="EG84" s="29"/>
      <c r="EH84" s="48"/>
      <c r="EI84" s="48"/>
      <c r="EJ84" s="4"/>
      <c r="EK84" s="48"/>
      <c r="EL84" s="48"/>
      <c r="EM84" s="7"/>
      <c r="EN84" s="4"/>
      <c r="EO84" s="29"/>
      <c r="EP84" s="47"/>
      <c r="EQ84" s="47"/>
      <c r="ES84" s="47"/>
      <c r="ET84" s="47"/>
      <c r="EU84" s="29"/>
      <c r="EV84" s="48"/>
      <c r="EW84" s="48"/>
      <c r="EX84" s="4"/>
      <c r="EY84" s="4"/>
      <c r="EZ84" s="49"/>
      <c r="FA84" s="29"/>
      <c r="FB84" s="48"/>
      <c r="FC84" s="48"/>
      <c r="FD84" s="4"/>
      <c r="FE84" s="48"/>
      <c r="FF84" s="48"/>
      <c r="FG84" s="7"/>
      <c r="FH84" s="4"/>
      <c r="FI84" s="29"/>
      <c r="FJ84" s="47"/>
      <c r="FK84" s="47"/>
      <c r="FM84" s="47"/>
      <c r="FN84" s="47"/>
      <c r="FO84" s="29"/>
      <c r="FP84" s="48"/>
      <c r="FQ84" s="48"/>
      <c r="FR84" s="4"/>
      <c r="FS84" s="4"/>
      <c r="FT84" s="49"/>
      <c r="FU84" s="29"/>
      <c r="FV84" s="48"/>
      <c r="FW84" s="48"/>
      <c r="FX84" s="4"/>
      <c r="FY84" s="48"/>
      <c r="FZ84" s="48"/>
      <c r="GA84" s="19"/>
      <c r="GI84" s="56"/>
      <c r="GN84" s="57"/>
      <c r="GU84" s="19"/>
      <c r="HC84" s="56"/>
      <c r="HH84" s="57"/>
      <c r="HO84" s="19"/>
      <c r="HW84" s="56"/>
      <c r="IB84" s="57"/>
      <c r="II84" s="19"/>
      <c r="IQ84" s="56"/>
      <c r="IV84" s="57"/>
    </row>
    <row r="85" spans="1:256" ht="13.5" customHeight="1">
      <c r="A85" s="62"/>
      <c r="C85" s="7"/>
      <c r="D85" s="4"/>
      <c r="E85" s="29"/>
      <c r="F85" s="47"/>
      <c r="G85" s="48"/>
      <c r="I85" s="47"/>
      <c r="J85" s="48"/>
      <c r="K85" s="29"/>
      <c r="L85" s="48"/>
      <c r="M85" s="48"/>
      <c r="N85" s="4"/>
      <c r="O85" s="4"/>
      <c r="P85" s="49"/>
      <c r="Q85" s="29"/>
      <c r="R85" s="48"/>
      <c r="S85" s="48"/>
      <c r="T85" s="4"/>
      <c r="U85" s="48"/>
      <c r="V85" s="48"/>
      <c r="W85" s="7"/>
      <c r="X85" s="4"/>
      <c r="Y85" s="29"/>
      <c r="Z85" s="47"/>
      <c r="AA85" s="47"/>
      <c r="AC85" s="47"/>
      <c r="AD85" s="47"/>
      <c r="AE85" s="29"/>
      <c r="AF85" s="48"/>
      <c r="AG85" s="48"/>
      <c r="AH85" s="4"/>
      <c r="AI85" s="4"/>
      <c r="AJ85" s="49"/>
      <c r="AK85" s="29"/>
      <c r="AL85" s="4"/>
      <c r="AM85" s="48"/>
      <c r="AN85" s="4"/>
      <c r="AO85" s="48"/>
      <c r="AP85" s="48"/>
      <c r="AQ85" s="7"/>
      <c r="AR85" s="4"/>
      <c r="AS85" s="29"/>
      <c r="AT85" s="47"/>
      <c r="AU85" s="47"/>
      <c r="AW85" s="47"/>
      <c r="AX85" s="47"/>
      <c r="AY85" s="29"/>
      <c r="AZ85" s="48"/>
      <c r="BA85" s="48"/>
      <c r="BB85" s="4"/>
      <c r="BC85" s="4"/>
      <c r="BD85" s="49"/>
      <c r="BE85" s="29"/>
      <c r="BF85" s="48"/>
      <c r="BG85" s="48"/>
      <c r="BH85" s="4"/>
      <c r="BI85" s="48"/>
      <c r="BJ85" s="48"/>
      <c r="BK85" s="7"/>
      <c r="BL85" s="4"/>
      <c r="BM85" s="29"/>
      <c r="BN85" s="47"/>
      <c r="BO85" s="47"/>
      <c r="BQ85" s="47"/>
      <c r="BR85" s="47"/>
      <c r="BS85" s="25"/>
      <c r="BT85" s="48"/>
      <c r="BU85" s="48"/>
      <c r="BV85" s="4"/>
      <c r="BW85" s="4"/>
      <c r="BX85" s="49"/>
      <c r="BY85" s="29"/>
      <c r="BZ85" s="48"/>
      <c r="CA85" s="48"/>
      <c r="CB85" s="4"/>
      <c r="CC85" s="48"/>
      <c r="CD85" s="48"/>
      <c r="CE85" s="29"/>
      <c r="CF85" s="4"/>
      <c r="CG85" s="29"/>
      <c r="CH85" s="47"/>
      <c r="CI85" s="47"/>
      <c r="CK85" s="47"/>
      <c r="CL85" s="47"/>
      <c r="CM85" s="29"/>
      <c r="CN85" s="48"/>
      <c r="CO85" s="48"/>
      <c r="CP85" s="4"/>
      <c r="CQ85" s="4"/>
      <c r="CR85" s="49"/>
      <c r="CS85" s="29"/>
      <c r="CT85" s="48"/>
      <c r="CU85" s="48"/>
      <c r="CV85" s="4"/>
      <c r="CW85" s="48"/>
      <c r="CX85" s="48"/>
      <c r="CY85" s="7"/>
      <c r="CZ85" s="4"/>
      <c r="DA85" s="29"/>
      <c r="DB85" s="47"/>
      <c r="DC85" s="47"/>
      <c r="DE85" s="47"/>
      <c r="DF85" s="47"/>
      <c r="DG85" s="29"/>
      <c r="DH85" s="48"/>
      <c r="DI85" s="48"/>
      <c r="DJ85" s="4"/>
      <c r="DK85" s="4"/>
      <c r="DL85" s="49"/>
      <c r="DM85" s="29"/>
      <c r="DN85" s="48"/>
      <c r="DO85" s="48"/>
      <c r="DP85" s="4"/>
      <c r="DQ85" s="48"/>
      <c r="DR85" s="48"/>
      <c r="DS85" s="7"/>
      <c r="DT85" s="4"/>
      <c r="DU85" s="29"/>
      <c r="DV85" s="47"/>
      <c r="DW85" s="47"/>
      <c r="DY85" s="47"/>
      <c r="DZ85" s="47"/>
      <c r="EA85" s="29"/>
      <c r="EB85" s="4"/>
      <c r="EC85" s="50"/>
      <c r="ED85" s="4"/>
      <c r="EE85" s="4"/>
      <c r="EF85" s="49"/>
      <c r="EG85" s="29"/>
      <c r="EH85" s="48"/>
      <c r="EI85" s="48"/>
      <c r="EJ85" s="4"/>
      <c r="EK85" s="48"/>
      <c r="EL85" s="48"/>
      <c r="EM85" s="7"/>
      <c r="EN85" s="4"/>
      <c r="EO85" s="29"/>
      <c r="EP85" s="47"/>
      <c r="EQ85" s="47"/>
      <c r="ES85" s="47"/>
      <c r="ET85" s="47"/>
      <c r="EU85" s="29"/>
      <c r="EV85" s="48"/>
      <c r="EW85" s="48"/>
      <c r="EX85" s="4"/>
      <c r="EY85" s="4"/>
      <c r="EZ85" s="49"/>
      <c r="FA85" s="29"/>
      <c r="FB85" s="48"/>
      <c r="FC85" s="48"/>
      <c r="FD85" s="4"/>
      <c r="FE85" s="48"/>
      <c r="FF85" s="48"/>
      <c r="FG85" s="7"/>
      <c r="FH85" s="4"/>
      <c r="FI85" s="29"/>
      <c r="FJ85" s="47"/>
      <c r="FK85" s="47"/>
      <c r="FM85" s="47"/>
      <c r="FN85" s="47"/>
      <c r="FO85" s="29"/>
      <c r="FP85" s="48"/>
      <c r="FQ85" s="48"/>
      <c r="FR85" s="4"/>
      <c r="FS85" s="4"/>
      <c r="FT85" s="49"/>
      <c r="FU85" s="29"/>
      <c r="FV85" s="48"/>
      <c r="FW85" s="48"/>
      <c r="FX85" s="4"/>
      <c r="FY85" s="48"/>
      <c r="FZ85" s="48"/>
      <c r="GA85" s="19"/>
      <c r="GI85" s="56"/>
      <c r="GN85" s="57"/>
      <c r="GU85" s="19"/>
      <c r="HC85" s="56"/>
      <c r="HH85" s="57"/>
      <c r="HO85" s="19"/>
      <c r="HW85" s="56"/>
      <c r="IB85" s="57"/>
      <c r="II85" s="19"/>
      <c r="IQ85" s="56"/>
      <c r="IV85" s="57"/>
    </row>
    <row r="86" spans="1:256" ht="13.5" customHeight="1">
      <c r="A86" s="62"/>
      <c r="C86" s="7"/>
      <c r="D86" s="4"/>
      <c r="E86" s="29"/>
      <c r="F86" s="47"/>
      <c r="G86" s="48"/>
      <c r="I86" s="47"/>
      <c r="J86" s="48"/>
      <c r="K86" s="29"/>
      <c r="L86" s="48"/>
      <c r="M86" s="48"/>
      <c r="N86" s="4"/>
      <c r="O86" s="4"/>
      <c r="P86" s="49"/>
      <c r="Q86" s="29"/>
      <c r="R86" s="48"/>
      <c r="S86" s="48"/>
      <c r="T86" s="4"/>
      <c r="U86" s="48"/>
      <c r="V86" s="48"/>
      <c r="W86" s="7"/>
      <c r="X86" s="4"/>
      <c r="Y86" s="29"/>
      <c r="Z86" s="47"/>
      <c r="AA86" s="47"/>
      <c r="AC86" s="47"/>
      <c r="AD86" s="47"/>
      <c r="AE86" s="29"/>
      <c r="AF86" s="48"/>
      <c r="AG86" s="48"/>
      <c r="AH86" s="4"/>
      <c r="AI86" s="4"/>
      <c r="AJ86" s="49"/>
      <c r="AK86" s="29"/>
      <c r="AL86" s="4"/>
      <c r="AM86" s="48"/>
      <c r="AN86" s="4"/>
      <c r="AO86" s="48"/>
      <c r="AP86" s="48"/>
      <c r="AQ86" s="7"/>
      <c r="AR86" s="4"/>
      <c r="AS86" s="29"/>
      <c r="AT86" s="47"/>
      <c r="AU86" s="47"/>
      <c r="AW86" s="47"/>
      <c r="AX86" s="47"/>
      <c r="AY86" s="29"/>
      <c r="AZ86" s="48"/>
      <c r="BA86" s="48"/>
      <c r="BB86" s="4"/>
      <c r="BC86" s="4"/>
      <c r="BD86" s="49"/>
      <c r="BE86" s="29"/>
      <c r="BF86" s="48"/>
      <c r="BG86" s="48"/>
      <c r="BH86" s="4"/>
      <c r="BI86" s="48"/>
      <c r="BJ86" s="48"/>
      <c r="BK86" s="7"/>
      <c r="BL86" s="4"/>
      <c r="BM86" s="29"/>
      <c r="BN86" s="47"/>
      <c r="BO86" s="47"/>
      <c r="BQ86" s="47"/>
      <c r="BR86" s="47"/>
      <c r="BS86" s="25"/>
      <c r="BT86" s="48"/>
      <c r="BU86" s="48"/>
      <c r="BV86" s="4"/>
      <c r="BW86" s="4"/>
      <c r="BX86" s="49"/>
      <c r="BY86" s="29"/>
      <c r="BZ86" s="48"/>
      <c r="CA86" s="48"/>
      <c r="CB86" s="4"/>
      <c r="CC86" s="48"/>
      <c r="CD86" s="48"/>
      <c r="CE86" s="29"/>
      <c r="CF86" s="4"/>
      <c r="CG86" s="29"/>
      <c r="CH86" s="47"/>
      <c r="CI86" s="47"/>
      <c r="CK86" s="47"/>
      <c r="CL86" s="47"/>
      <c r="CM86" s="29"/>
      <c r="CN86" s="48"/>
      <c r="CO86" s="48"/>
      <c r="CP86" s="4"/>
      <c r="CQ86" s="4"/>
      <c r="CR86" s="49"/>
      <c r="CS86" s="29"/>
      <c r="CT86" s="48"/>
      <c r="CU86" s="48"/>
      <c r="CV86" s="4"/>
      <c r="CW86" s="48"/>
      <c r="CX86" s="48"/>
      <c r="CY86" s="7"/>
      <c r="CZ86" s="4"/>
      <c r="DA86" s="29"/>
      <c r="DB86" s="47"/>
      <c r="DC86" s="47"/>
      <c r="DE86" s="47"/>
      <c r="DF86" s="47"/>
      <c r="DG86" s="29"/>
      <c r="DH86" s="48"/>
      <c r="DI86" s="48"/>
      <c r="DJ86" s="4"/>
      <c r="DK86" s="4"/>
      <c r="DL86" s="49"/>
      <c r="DM86" s="29"/>
      <c r="DN86" s="48"/>
      <c r="DO86" s="48"/>
      <c r="DP86" s="4"/>
      <c r="DQ86" s="48"/>
      <c r="DR86" s="48"/>
      <c r="DS86" s="7"/>
      <c r="DT86" s="4"/>
      <c r="DU86" s="29"/>
      <c r="DV86" s="47"/>
      <c r="DW86" s="47"/>
      <c r="DY86" s="47"/>
      <c r="DZ86" s="47"/>
      <c r="EA86" s="29"/>
      <c r="EB86" s="4"/>
      <c r="EC86" s="50"/>
      <c r="ED86" s="4"/>
      <c r="EE86" s="4"/>
      <c r="EF86" s="49"/>
      <c r="EG86" s="29"/>
      <c r="EH86" s="48"/>
      <c r="EI86" s="48"/>
      <c r="EJ86" s="4"/>
      <c r="EK86" s="48"/>
      <c r="EL86" s="48"/>
      <c r="EM86" s="7"/>
      <c r="EN86" s="4"/>
      <c r="EO86" s="29"/>
      <c r="EP86" s="47"/>
      <c r="EQ86" s="47"/>
      <c r="ES86" s="47"/>
      <c r="ET86" s="47"/>
      <c r="EU86" s="29"/>
      <c r="EV86" s="48"/>
      <c r="EW86" s="48"/>
      <c r="EX86" s="4"/>
      <c r="EY86" s="4"/>
      <c r="EZ86" s="49"/>
      <c r="FA86" s="29"/>
      <c r="FB86" s="48"/>
      <c r="FC86" s="48"/>
      <c r="FD86" s="4"/>
      <c r="FE86" s="48"/>
      <c r="FF86" s="48"/>
      <c r="FG86" s="7"/>
      <c r="FH86" s="4"/>
      <c r="FI86" s="29"/>
      <c r="FJ86" s="47"/>
      <c r="FK86" s="47"/>
      <c r="FM86" s="47"/>
      <c r="FN86" s="47"/>
      <c r="FO86" s="29"/>
      <c r="FP86" s="48"/>
      <c r="FQ86" s="48"/>
      <c r="FR86" s="4"/>
      <c r="FS86" s="4"/>
      <c r="FT86" s="49"/>
      <c r="FU86" s="29"/>
      <c r="FV86" s="48"/>
      <c r="FW86" s="48"/>
      <c r="FX86" s="4"/>
      <c r="FY86" s="48"/>
      <c r="FZ86" s="48"/>
      <c r="GA86" s="19"/>
      <c r="GI86" s="56"/>
      <c r="GN86" s="57"/>
      <c r="GU86" s="19"/>
      <c r="HC86" s="56"/>
      <c r="HH86" s="57"/>
      <c r="HO86" s="19"/>
      <c r="HW86" s="56"/>
      <c r="IB86" s="57"/>
      <c r="II86" s="19"/>
      <c r="IQ86" s="56"/>
      <c r="IV86" s="57"/>
    </row>
    <row r="87" spans="1:256" ht="13.5" customHeight="1">
      <c r="A87" s="62"/>
      <c r="C87" s="7"/>
      <c r="D87" s="4"/>
      <c r="E87" s="29"/>
      <c r="F87" s="47"/>
      <c r="G87" s="48"/>
      <c r="I87" s="47"/>
      <c r="J87" s="48"/>
      <c r="K87" s="29"/>
      <c r="L87" s="48"/>
      <c r="M87" s="48"/>
      <c r="N87" s="4"/>
      <c r="O87" s="4"/>
      <c r="P87" s="49"/>
      <c r="Q87" s="29"/>
      <c r="R87" s="48"/>
      <c r="S87" s="48"/>
      <c r="T87" s="4"/>
      <c r="U87" s="48"/>
      <c r="V87" s="48"/>
      <c r="W87" s="7"/>
      <c r="X87" s="4"/>
      <c r="Y87" s="29"/>
      <c r="Z87" s="47"/>
      <c r="AA87" s="47"/>
      <c r="AC87" s="47"/>
      <c r="AD87" s="47"/>
      <c r="AE87" s="29"/>
      <c r="AF87" s="48"/>
      <c r="AG87" s="48"/>
      <c r="AH87" s="4"/>
      <c r="AI87" s="4"/>
      <c r="AJ87" s="49"/>
      <c r="AK87" s="29"/>
      <c r="AL87" s="4"/>
      <c r="AM87" s="48"/>
      <c r="AN87" s="4"/>
      <c r="AO87" s="48"/>
      <c r="AP87" s="48"/>
      <c r="AQ87" s="7"/>
      <c r="AR87" s="4"/>
      <c r="AS87" s="29"/>
      <c r="AT87" s="47"/>
      <c r="AU87" s="47"/>
      <c r="AW87" s="47"/>
      <c r="AX87" s="47"/>
      <c r="AY87" s="29"/>
      <c r="AZ87" s="48"/>
      <c r="BA87" s="48"/>
      <c r="BB87" s="4"/>
      <c r="BC87" s="4"/>
      <c r="BD87" s="49"/>
      <c r="BE87" s="29"/>
      <c r="BF87" s="48"/>
      <c r="BG87" s="48"/>
      <c r="BH87" s="4"/>
      <c r="BI87" s="48"/>
      <c r="BJ87" s="48"/>
      <c r="BK87" s="7"/>
      <c r="BL87" s="4"/>
      <c r="BM87" s="29"/>
      <c r="BN87" s="47"/>
      <c r="BO87" s="47"/>
      <c r="BQ87" s="47"/>
      <c r="BR87" s="47"/>
      <c r="BS87" s="25"/>
      <c r="BT87" s="48"/>
      <c r="BU87" s="48"/>
      <c r="BV87" s="4"/>
      <c r="BW87" s="4"/>
      <c r="BX87" s="49"/>
      <c r="BY87" s="29"/>
      <c r="BZ87" s="48"/>
      <c r="CA87" s="48"/>
      <c r="CB87" s="4"/>
      <c r="CC87" s="48"/>
      <c r="CD87" s="48"/>
      <c r="CE87" s="29"/>
      <c r="CF87" s="4"/>
      <c r="CG87" s="29"/>
      <c r="CH87" s="47"/>
      <c r="CI87" s="47"/>
      <c r="CK87" s="47"/>
      <c r="CL87" s="47"/>
      <c r="CM87" s="29"/>
      <c r="CN87" s="48"/>
      <c r="CO87" s="48"/>
      <c r="CP87" s="4"/>
      <c r="CQ87" s="4"/>
      <c r="CR87" s="49"/>
      <c r="CS87" s="29"/>
      <c r="CT87" s="48"/>
      <c r="CU87" s="48"/>
      <c r="CV87" s="4"/>
      <c r="CW87" s="48"/>
      <c r="CX87" s="48"/>
      <c r="CY87" s="7"/>
      <c r="CZ87" s="4"/>
      <c r="DA87" s="29"/>
      <c r="DB87" s="47"/>
      <c r="DC87" s="47"/>
      <c r="DE87" s="47"/>
      <c r="DF87" s="47"/>
      <c r="DG87" s="29"/>
      <c r="DH87" s="48"/>
      <c r="DI87" s="48"/>
      <c r="DJ87" s="4"/>
      <c r="DK87" s="4"/>
      <c r="DL87" s="49"/>
      <c r="DM87" s="29"/>
      <c r="DN87" s="48"/>
      <c r="DO87" s="48"/>
      <c r="DP87" s="4"/>
      <c r="DQ87" s="48"/>
      <c r="DR87" s="48"/>
      <c r="DS87" s="7"/>
      <c r="DT87" s="4"/>
      <c r="DU87" s="29"/>
      <c r="DV87" s="47"/>
      <c r="DW87" s="47"/>
      <c r="DY87" s="47"/>
      <c r="DZ87" s="47"/>
      <c r="EA87" s="29"/>
      <c r="EB87" s="4"/>
      <c r="EC87" s="50"/>
      <c r="ED87" s="4"/>
      <c r="EE87" s="4"/>
      <c r="EF87" s="49"/>
      <c r="EG87" s="29"/>
      <c r="EH87" s="48"/>
      <c r="EI87" s="48"/>
      <c r="EJ87" s="4"/>
      <c r="EK87" s="48"/>
      <c r="EL87" s="48"/>
      <c r="EM87" s="7"/>
      <c r="EN87" s="4"/>
      <c r="EO87" s="29"/>
      <c r="EP87" s="47"/>
      <c r="EQ87" s="47"/>
      <c r="ES87" s="47"/>
      <c r="ET87" s="47"/>
      <c r="EU87" s="29"/>
      <c r="EV87" s="48"/>
      <c r="EW87" s="48"/>
      <c r="EX87" s="4"/>
      <c r="EY87" s="4"/>
      <c r="EZ87" s="49"/>
      <c r="FA87" s="29"/>
      <c r="FB87" s="48"/>
      <c r="FC87" s="48"/>
      <c r="FD87" s="4"/>
      <c r="FE87" s="48"/>
      <c r="FF87" s="48"/>
      <c r="FG87" s="7"/>
      <c r="FH87" s="4"/>
      <c r="FI87" s="29"/>
      <c r="FJ87" s="47"/>
      <c r="FK87" s="47"/>
      <c r="FM87" s="47"/>
      <c r="FN87" s="47"/>
      <c r="FO87" s="29"/>
      <c r="FP87" s="48"/>
      <c r="FQ87" s="48"/>
      <c r="FR87" s="4"/>
      <c r="FS87" s="4"/>
      <c r="FT87" s="49"/>
      <c r="FU87" s="29"/>
      <c r="FV87" s="48"/>
      <c r="FW87" s="48"/>
      <c r="FX87" s="4"/>
      <c r="FY87" s="48"/>
      <c r="FZ87" s="48"/>
      <c r="GA87" s="19"/>
      <c r="GI87" s="56"/>
      <c r="GN87" s="57"/>
      <c r="GU87" s="19"/>
      <c r="HC87" s="56"/>
      <c r="HH87" s="57"/>
      <c r="HO87" s="19"/>
      <c r="HW87" s="56"/>
      <c r="IB87" s="57"/>
      <c r="II87" s="19"/>
      <c r="IQ87" s="56"/>
      <c r="IV87" s="57"/>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5"/>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5"/>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5"/>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5"/>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5"/>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5"/>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S9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info_parties!$A$1:$A$95</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L1" sqref="A1:XFD1048576"/>
    </sheetView>
  </sheetViews>
  <sheetFormatPr defaultColWidth="9.08984375" defaultRowHeight="13.5" customHeight="1"/>
  <cols>
    <col min="1" max="1" width="9.08984375" style="2"/>
    <col min="2" max="2" width="27.6328125" style="2" customWidth="1"/>
    <col min="3" max="4" width="10.36328125" style="2" customWidth="1"/>
    <col min="5" max="5" width="9.08984375" style="2"/>
    <col min="6" max="6" width="9.08984375" style="75" customWidth="1"/>
    <col min="7" max="8" width="9.08984375" style="2" customWidth="1"/>
    <col min="9" max="9" width="9.08984375" style="2"/>
    <col min="10" max="11" width="12" style="2" customWidth="1"/>
    <col min="12" max="16384" width="9.08984375" style="2"/>
  </cols>
  <sheetData>
    <row r="1" spans="1:77" ht="13.5" customHeight="1">
      <c r="A1" s="18" t="s">
        <v>5</v>
      </c>
      <c r="B1" s="20"/>
      <c r="C1" s="64">
        <v>34457</v>
      </c>
      <c r="D1" s="65"/>
      <c r="E1" s="65"/>
      <c r="F1" s="66">
        <v>35921</v>
      </c>
      <c r="G1" s="65"/>
      <c r="H1" s="67"/>
      <c r="I1" s="64">
        <v>37391</v>
      </c>
      <c r="J1" s="65"/>
      <c r="K1" s="65"/>
      <c r="L1" s="66">
        <v>37643</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c r="BS9" s="67"/>
      <c r="BT9" s="66"/>
      <c r="BU9" s="65"/>
      <c r="BV9" s="67"/>
      <c r="BW9" s="66"/>
      <c r="BX9" s="65"/>
      <c r="BY9" s="67"/>
    </row>
    <row r="10" spans="1:77" ht="31.5" customHeight="1">
      <c r="A10" s="40" t="s">
        <v>131</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c r="BO10" s="40"/>
      <c r="BP10" s="70"/>
      <c r="BQ10" s="41"/>
      <c r="BR10" s="40"/>
      <c r="BS10" s="70"/>
      <c r="BT10" s="41"/>
      <c r="BU10" s="40"/>
      <c r="BV10" s="70"/>
      <c r="BW10" s="41"/>
      <c r="BX10" s="40"/>
      <c r="BY10" s="70"/>
    </row>
    <row r="11" spans="1:77" ht="13.5" customHeight="1">
      <c r="A11" s="71" t="s">
        <v>297</v>
      </c>
      <c r="B11" s="2" t="s">
        <v>429</v>
      </c>
      <c r="C11" s="2" t="s">
        <v>429</v>
      </c>
      <c r="D11" s="2">
        <v>34</v>
      </c>
      <c r="F11" s="19" t="s">
        <v>429</v>
      </c>
      <c r="G11" s="2">
        <v>29</v>
      </c>
      <c r="H11" s="72"/>
      <c r="I11" s="2" t="s">
        <v>429</v>
      </c>
      <c r="J11" s="2">
        <v>43</v>
      </c>
      <c r="L11" s="19" t="s">
        <v>429</v>
      </c>
      <c r="M11" s="2">
        <v>44</v>
      </c>
      <c r="N11" s="72"/>
      <c r="O11" s="19" t="s">
        <v>429</v>
      </c>
      <c r="P11" s="2">
        <v>41</v>
      </c>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C12" s="2" t="s">
        <v>430</v>
      </c>
      <c r="D12" s="2">
        <v>37</v>
      </c>
      <c r="F12" s="19" t="s">
        <v>430</v>
      </c>
      <c r="G12" s="2">
        <v>45</v>
      </c>
      <c r="H12" s="72"/>
      <c r="I12" s="2" t="s">
        <v>430</v>
      </c>
      <c r="J12" s="2">
        <v>23</v>
      </c>
      <c r="L12" s="19" t="s">
        <v>430</v>
      </c>
      <c r="M12" s="2">
        <v>42</v>
      </c>
      <c r="N12" s="72"/>
      <c r="O12" s="19" t="s">
        <v>430</v>
      </c>
      <c r="P12" s="2">
        <v>33</v>
      </c>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732</v>
      </c>
      <c r="C13" s="2" t="s">
        <v>732</v>
      </c>
      <c r="D13" s="2">
        <v>31</v>
      </c>
      <c r="F13" s="19" t="s">
        <v>732</v>
      </c>
      <c r="G13" s="2">
        <v>38</v>
      </c>
      <c r="H13" s="72"/>
      <c r="I13" s="2" t="s">
        <v>732</v>
      </c>
      <c r="J13" s="2">
        <v>24</v>
      </c>
      <c r="L13" s="19" t="s">
        <v>732</v>
      </c>
      <c r="M13" s="2">
        <v>28</v>
      </c>
      <c r="N13" s="72"/>
      <c r="O13" s="19" t="s">
        <v>733</v>
      </c>
      <c r="P13" s="2">
        <v>22</v>
      </c>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432</v>
      </c>
      <c r="C14" s="2" t="s">
        <v>432</v>
      </c>
      <c r="D14" s="2">
        <v>24</v>
      </c>
      <c r="F14" s="19" t="s">
        <v>432</v>
      </c>
      <c r="G14" s="2">
        <v>14</v>
      </c>
      <c r="H14" s="72"/>
      <c r="I14" s="2" t="s">
        <v>432</v>
      </c>
      <c r="J14" s="2">
        <v>7</v>
      </c>
      <c r="L14" s="19" t="s">
        <v>432</v>
      </c>
      <c r="M14" s="2">
        <v>6</v>
      </c>
      <c r="N14" s="72"/>
      <c r="O14" s="19" t="s">
        <v>432</v>
      </c>
      <c r="P14" s="2">
        <v>3</v>
      </c>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740</v>
      </c>
      <c r="C15" s="2" t="s">
        <v>740</v>
      </c>
      <c r="D15" s="2">
        <v>5</v>
      </c>
      <c r="F15" s="19" t="s">
        <v>740</v>
      </c>
      <c r="G15" s="2">
        <v>11</v>
      </c>
      <c r="H15" s="72"/>
      <c r="I15" s="2" t="s">
        <v>740</v>
      </c>
      <c r="J15" s="2">
        <v>10</v>
      </c>
      <c r="L15" s="19" t="s">
        <v>740</v>
      </c>
      <c r="M15" s="2">
        <v>8</v>
      </c>
      <c r="N15" s="72"/>
      <c r="O15" s="19" t="s">
        <v>740</v>
      </c>
      <c r="P15" s="2">
        <v>7</v>
      </c>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C16" s="2" t="s">
        <v>744</v>
      </c>
      <c r="D16" s="2">
        <v>2</v>
      </c>
      <c r="F16" s="19" t="s">
        <v>744</v>
      </c>
      <c r="G16" s="2">
        <v>3</v>
      </c>
      <c r="H16" s="72"/>
      <c r="I16" s="2" t="s">
        <v>744</v>
      </c>
      <c r="J16" s="2">
        <v>2</v>
      </c>
      <c r="L16" s="19" t="s">
        <v>744</v>
      </c>
      <c r="M16" s="2">
        <v>2</v>
      </c>
      <c r="N16" s="72"/>
      <c r="O16" s="19" t="s">
        <v>744</v>
      </c>
      <c r="P16" s="2">
        <v>2</v>
      </c>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C17" s="2" t="s">
        <v>748</v>
      </c>
      <c r="D17" s="2">
        <v>2</v>
      </c>
      <c r="F17" s="19" t="s">
        <v>748</v>
      </c>
      <c r="G17" s="2">
        <v>2</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749</v>
      </c>
      <c r="C18" s="2" t="s">
        <v>749</v>
      </c>
      <c r="D18" s="2">
        <v>3</v>
      </c>
      <c r="F18" s="19" t="s">
        <v>749</v>
      </c>
      <c r="G18" s="2">
        <v>3</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328</v>
      </c>
      <c r="B19" s="2" t="s">
        <v>750</v>
      </c>
      <c r="C19" s="2" t="s">
        <v>750</v>
      </c>
      <c r="D19" s="2">
        <v>3</v>
      </c>
      <c r="F19" s="19" t="s">
        <v>750</v>
      </c>
      <c r="G19" s="2">
        <v>0</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316</v>
      </c>
      <c r="B20" s="2" t="s">
        <v>751</v>
      </c>
      <c r="C20" s="2" t="s">
        <v>751</v>
      </c>
      <c r="D20" s="2">
        <v>6</v>
      </c>
      <c r="F20" s="19"/>
      <c r="H20" s="72"/>
      <c r="L20" s="19"/>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317</v>
      </c>
      <c r="B21" s="2" t="s">
        <v>753</v>
      </c>
      <c r="C21" s="2" t="s">
        <v>753</v>
      </c>
      <c r="D21" s="2">
        <v>2</v>
      </c>
      <c r="F21" s="19" t="s">
        <v>753</v>
      </c>
      <c r="G21" s="2">
        <v>5</v>
      </c>
      <c r="H21" s="72"/>
      <c r="I21" s="2" t="s">
        <v>753</v>
      </c>
      <c r="J21" s="2">
        <v>9</v>
      </c>
      <c r="L21" s="19" t="s">
        <v>753</v>
      </c>
      <c r="M21" s="2">
        <v>9</v>
      </c>
      <c r="N21" s="72"/>
      <c r="O21" s="19" t="s">
        <v>753</v>
      </c>
      <c r="P21" s="2">
        <v>25</v>
      </c>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319</v>
      </c>
      <c r="B22" s="2" t="s">
        <v>757</v>
      </c>
      <c r="C22" s="2" t="s">
        <v>757</v>
      </c>
      <c r="D22" s="2">
        <v>1</v>
      </c>
      <c r="F22" s="19"/>
      <c r="H22" s="72"/>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322</v>
      </c>
      <c r="B23" s="2" t="s">
        <v>762</v>
      </c>
      <c r="F23" s="19" t="s">
        <v>762</v>
      </c>
      <c r="G23" s="2">
        <v>0</v>
      </c>
      <c r="H23" s="72"/>
      <c r="L23" s="19"/>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433</v>
      </c>
      <c r="F24" s="19"/>
      <c r="H24" s="72"/>
      <c r="I24" s="2" t="s">
        <v>433</v>
      </c>
      <c r="J24" s="2">
        <v>26</v>
      </c>
      <c r="L24" s="19" t="s">
        <v>433</v>
      </c>
      <c r="M24" s="2">
        <v>8</v>
      </c>
      <c r="N24" s="72"/>
      <c r="O24" s="19"/>
      <c r="P24" s="2">
        <v>0</v>
      </c>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309</v>
      </c>
      <c r="B25" s="2" t="s">
        <v>776</v>
      </c>
      <c r="F25" s="19"/>
      <c r="H25" s="72"/>
      <c r="I25" s="2" t="s">
        <v>776</v>
      </c>
      <c r="J25" s="2">
        <v>4</v>
      </c>
      <c r="L25" s="19" t="s">
        <v>776</v>
      </c>
      <c r="M25" s="2">
        <v>3</v>
      </c>
      <c r="N25" s="72"/>
      <c r="O25" s="19" t="s">
        <v>776</v>
      </c>
      <c r="P25" s="2">
        <v>6</v>
      </c>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323</v>
      </c>
      <c r="B26" s="2" t="s">
        <v>768</v>
      </c>
      <c r="F26" s="19"/>
      <c r="H26" s="72"/>
      <c r="I26" s="2" t="s">
        <v>768</v>
      </c>
      <c r="J26" s="2">
        <v>2</v>
      </c>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t="s">
        <v>324</v>
      </c>
      <c r="B27" s="2" t="s">
        <v>769</v>
      </c>
      <c r="F27" s="19"/>
      <c r="H27" s="72"/>
      <c r="J27" s="58"/>
      <c r="L27" s="19"/>
      <c r="N27" s="72"/>
      <c r="O27" s="19" t="s">
        <v>769</v>
      </c>
      <c r="P27" s="2">
        <v>9</v>
      </c>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t="s">
        <v>325</v>
      </c>
      <c r="B28" s="2" t="s">
        <v>772</v>
      </c>
      <c r="F28" s="19"/>
      <c r="H28" s="72"/>
      <c r="L28" s="19"/>
      <c r="N28" s="72"/>
      <c r="O28" s="19" t="s">
        <v>772</v>
      </c>
      <c r="P28" s="2">
        <v>2</v>
      </c>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info_parties!$A$1:$A$95</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BED2BE"/>
  </sheetPr>
  <dimension ref="A1:JB207"/>
  <sheetViews>
    <sheetView zoomScaleNormal="100" workbookViewId="0">
      <pane xSplit="2" ySplit="10" topLeftCell="DV11" activePane="bottomRight" state="frozen"/>
      <selection activeCell="B9" sqref="B9"/>
      <selection pane="topRight" activeCell="B9" sqref="B9"/>
      <selection pane="bottomLeft" activeCell="B9" sqref="B9"/>
      <selection pane="bottomRight" activeCell="EQ33" sqref="A1:XFD1048576"/>
    </sheetView>
  </sheetViews>
  <sheetFormatPr defaultColWidth="5.6328125" defaultRowHeight="13.5" customHeight="1"/>
  <cols>
    <col min="1" max="1" width="11.453125" style="2" customWidth="1"/>
    <col min="2" max="2" width="50" style="2" customWidth="1"/>
    <col min="3" max="3" width="11.453125" style="2" customWidth="1"/>
    <col min="4" max="4" width="5.6328125" style="2"/>
    <col min="5" max="5" width="11.453125" style="2" customWidth="1"/>
    <col min="6" max="8" width="5.6328125" style="2"/>
    <col min="9" max="9" width="6" style="2" bestFit="1" customWidth="1"/>
    <col min="10" max="10" width="6.453125" style="2" bestFit="1" customWidth="1"/>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 style="2" bestFit="1" customWidth="1"/>
    <col min="30" max="30" width="6.453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88" width="5.6328125" style="2"/>
    <col min="89" max="89" width="6" style="2" bestFit="1" customWidth="1"/>
    <col min="90" max="90" width="5.6328125" style="2"/>
    <col min="91" max="102" width="0.81640625" style="2" customWidth="1"/>
    <col min="103" max="103" width="11.453125" style="2" customWidth="1"/>
    <col min="104" max="104" width="5.6328125" style="2"/>
    <col min="105" max="105" width="11.453125" style="2" customWidth="1"/>
    <col min="106" max="110" width="5.6328125" style="2"/>
    <col min="111" max="122" width="0.90625" style="2" customWidth="1"/>
    <col min="123" max="123" width="11.453125" style="2" customWidth="1"/>
    <col min="124" max="124" width="5.6328125" style="2"/>
    <col min="125" max="125" width="11.453125" style="2" customWidth="1"/>
    <col min="126" max="130" width="5.6328125" style="2"/>
    <col min="131" max="142" width="1.36328125" style="2" customWidth="1"/>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33385</v>
      </c>
      <c r="D1" s="14"/>
      <c r="E1" s="14"/>
      <c r="F1" s="14"/>
      <c r="G1" s="14"/>
      <c r="H1" s="14"/>
      <c r="I1" s="14"/>
      <c r="J1" s="14"/>
      <c r="K1" s="15"/>
      <c r="L1" s="14"/>
      <c r="M1" s="14"/>
      <c r="N1" s="14"/>
      <c r="O1" s="14"/>
      <c r="P1" s="16"/>
      <c r="Q1" s="14"/>
      <c r="R1" s="14"/>
      <c r="S1" s="14"/>
      <c r="T1" s="14"/>
      <c r="U1" s="14"/>
      <c r="V1" s="14"/>
      <c r="W1" s="13">
        <v>34848</v>
      </c>
      <c r="X1" s="14"/>
      <c r="Y1" s="14"/>
      <c r="Z1" s="14"/>
      <c r="AA1" s="14"/>
      <c r="AB1" s="14"/>
      <c r="AC1" s="14"/>
      <c r="AD1" s="14"/>
      <c r="AE1" s="15"/>
      <c r="AF1" s="14"/>
      <c r="AG1" s="14"/>
      <c r="AH1" s="14"/>
      <c r="AI1" s="14"/>
      <c r="AJ1" s="16"/>
      <c r="AK1" s="14"/>
      <c r="AL1" s="14"/>
      <c r="AM1" s="14"/>
      <c r="AN1" s="14"/>
      <c r="AO1" s="14"/>
      <c r="AP1" s="14"/>
      <c r="AQ1" s="13">
        <v>36305</v>
      </c>
      <c r="AR1" s="14"/>
      <c r="AS1" s="14"/>
      <c r="AT1" s="14"/>
      <c r="AU1" s="14"/>
      <c r="AV1" s="14"/>
      <c r="AW1" s="14"/>
      <c r="AX1" s="14"/>
      <c r="AY1" s="15"/>
      <c r="AZ1" s="14"/>
      <c r="BA1" s="14"/>
      <c r="BB1" s="14"/>
      <c r="BC1" s="14"/>
      <c r="BD1" s="16"/>
      <c r="BE1" s="14"/>
      <c r="BF1" s="14"/>
      <c r="BG1" s="14"/>
      <c r="BH1" s="14"/>
      <c r="BI1" s="14"/>
      <c r="BJ1" s="14"/>
      <c r="BK1" s="13">
        <v>37767</v>
      </c>
      <c r="BL1" s="14"/>
      <c r="BM1" s="14"/>
      <c r="BN1" s="14"/>
      <c r="BO1" s="14"/>
      <c r="BP1" s="14"/>
      <c r="BQ1" s="14"/>
      <c r="BR1" s="14" t="s">
        <v>118</v>
      </c>
      <c r="BS1" s="15"/>
      <c r="BT1" s="14"/>
      <c r="BU1" s="14"/>
      <c r="BV1" s="14"/>
      <c r="BW1" s="14"/>
      <c r="BX1" s="16"/>
      <c r="BY1" s="14"/>
      <c r="BZ1" s="14"/>
      <c r="CA1" s="14"/>
      <c r="CB1" s="14"/>
      <c r="CC1" s="14" t="s">
        <v>118</v>
      </c>
      <c r="CD1" s="14"/>
      <c r="CE1" s="13">
        <v>39231</v>
      </c>
      <c r="CF1" s="14"/>
      <c r="CG1" s="14"/>
      <c r="CH1" s="14"/>
      <c r="CI1" s="14"/>
      <c r="CJ1" s="14"/>
      <c r="CK1" s="14"/>
      <c r="CL1" s="14" t="s">
        <v>118</v>
      </c>
      <c r="CM1" s="15"/>
      <c r="CN1" s="14"/>
      <c r="CO1" s="14"/>
      <c r="CP1" s="14"/>
      <c r="CQ1" s="14"/>
      <c r="CR1" s="16"/>
      <c r="CS1" s="14"/>
      <c r="CT1" s="14"/>
      <c r="CU1" s="14"/>
      <c r="CV1" s="14"/>
      <c r="CW1" s="14" t="s">
        <v>118</v>
      </c>
      <c r="CX1" s="14"/>
      <c r="CY1" s="13">
        <v>40686</v>
      </c>
      <c r="CZ1" s="14"/>
      <c r="DA1" s="14"/>
      <c r="DB1" s="14"/>
      <c r="DC1" s="14"/>
      <c r="DD1" s="14"/>
      <c r="DE1" s="14"/>
      <c r="DF1" s="14" t="s">
        <v>118</v>
      </c>
      <c r="DG1" s="15"/>
      <c r="DH1" s="14"/>
      <c r="DI1" s="14"/>
      <c r="DJ1" s="14"/>
      <c r="DK1" s="14"/>
      <c r="DL1" s="16"/>
      <c r="DM1" s="14"/>
      <c r="DN1" s="14"/>
      <c r="DO1" s="14"/>
      <c r="DP1" s="14"/>
      <c r="DQ1" s="14" t="s">
        <v>118</v>
      </c>
      <c r="DR1" s="14"/>
      <c r="DS1" s="13">
        <v>42151</v>
      </c>
      <c r="DT1" s="14"/>
      <c r="DU1" s="14"/>
      <c r="DV1" s="14"/>
      <c r="DW1" s="14"/>
      <c r="DX1" s="14"/>
      <c r="DY1" s="14"/>
      <c r="DZ1" s="14" t="s">
        <v>118</v>
      </c>
      <c r="EA1" s="15"/>
      <c r="EB1" s="14"/>
      <c r="EC1" s="14"/>
      <c r="ED1" s="14"/>
      <c r="EE1" s="14"/>
      <c r="EF1" s="16"/>
      <c r="EG1" s="14"/>
      <c r="EH1" s="14"/>
      <c r="EI1" s="14"/>
      <c r="EJ1" s="14"/>
      <c r="EK1" s="14" t="s">
        <v>118</v>
      </c>
      <c r="EL1" s="14"/>
      <c r="EM1" s="13">
        <v>43612</v>
      </c>
      <c r="EN1" s="14"/>
      <c r="EO1" s="14"/>
      <c r="EP1" s="14"/>
      <c r="EQ1" s="14"/>
      <c r="ER1" s="14"/>
      <c r="ES1" s="14"/>
      <c r="ET1" s="14" t="s">
        <v>118</v>
      </c>
      <c r="EU1" s="15"/>
      <c r="EV1" s="14"/>
      <c r="EW1" s="14"/>
      <c r="EX1" s="14"/>
      <c r="EY1" s="14"/>
      <c r="EZ1" s="16"/>
      <c r="FA1" s="14"/>
      <c r="FB1" s="14"/>
      <c r="FC1" s="14"/>
      <c r="FD1" s="14"/>
      <c r="FE1" s="14" t="s">
        <v>118</v>
      </c>
      <c r="FF1" s="14"/>
      <c r="FG1" s="13"/>
      <c r="FH1" s="14"/>
      <c r="FI1" s="14"/>
      <c r="FJ1" s="14"/>
      <c r="FK1" s="14"/>
      <c r="FL1" s="14"/>
      <c r="FM1" s="14"/>
      <c r="FN1" s="14" t="s">
        <v>118</v>
      </c>
      <c r="FO1" s="15"/>
      <c r="FP1" s="14"/>
      <c r="FQ1" s="14"/>
      <c r="FR1" s="14"/>
      <c r="FS1" s="14"/>
      <c r="FT1" s="16"/>
      <c r="FU1" s="14"/>
      <c r="FV1" s="14"/>
      <c r="FW1" s="14"/>
      <c r="FX1" s="14"/>
      <c r="FY1" s="14" t="s">
        <v>118</v>
      </c>
      <c r="FZ1" s="14"/>
      <c r="GA1" s="13"/>
      <c r="GB1" s="14"/>
      <c r="GC1" s="14"/>
      <c r="GD1" s="14"/>
      <c r="GE1" s="14"/>
      <c r="GF1" s="14"/>
      <c r="GG1" s="14"/>
      <c r="GH1" s="14" t="s">
        <v>118</v>
      </c>
      <c r="GI1" s="15"/>
      <c r="GJ1" s="14"/>
      <c r="GK1" s="14"/>
      <c r="GL1" s="14"/>
      <c r="GM1" s="14"/>
      <c r="GN1" s="16"/>
      <c r="GO1" s="14"/>
      <c r="GP1" s="14"/>
      <c r="GQ1" s="14"/>
      <c r="GR1" s="14"/>
      <c r="GS1" s="14" t="s">
        <v>118</v>
      </c>
      <c r="GT1" s="14"/>
      <c r="GU1" s="13"/>
      <c r="GV1" s="14"/>
      <c r="GW1" s="14"/>
      <c r="GX1" s="14"/>
      <c r="GY1" s="14"/>
      <c r="GZ1" s="14"/>
      <c r="HA1" s="14"/>
      <c r="HB1" s="14" t="s">
        <v>118</v>
      </c>
      <c r="HC1" s="15"/>
      <c r="HD1" s="14"/>
      <c r="HE1" s="14"/>
      <c r="HF1" s="14"/>
      <c r="HG1" s="14"/>
      <c r="HH1" s="16"/>
      <c r="HI1" s="14"/>
      <c r="HJ1" s="14"/>
      <c r="HK1" s="14"/>
      <c r="HL1" s="14"/>
      <c r="HM1" s="14" t="s">
        <v>118</v>
      </c>
      <c r="HN1" s="14"/>
      <c r="HO1" s="13"/>
      <c r="HP1" s="14"/>
      <c r="HQ1" s="14"/>
      <c r="HR1" s="14"/>
      <c r="HS1" s="14"/>
      <c r="HT1" s="14"/>
      <c r="HU1" s="14"/>
      <c r="HV1" s="14" t="s">
        <v>118</v>
      </c>
      <c r="HW1" s="15"/>
      <c r="HX1" s="14"/>
      <c r="HY1" s="14"/>
      <c r="HZ1" s="14"/>
      <c r="IA1" s="14"/>
      <c r="IB1" s="16"/>
      <c r="IC1" s="14"/>
      <c r="ID1" s="14"/>
      <c r="IE1" s="14"/>
      <c r="IF1" s="14"/>
      <c r="IG1" s="14" t="s">
        <v>118</v>
      </c>
      <c r="IH1" s="14"/>
      <c r="II1" s="13"/>
      <c r="IJ1" s="14"/>
      <c r="IK1" s="14"/>
      <c r="IL1" s="14"/>
      <c r="IM1" s="14"/>
      <c r="IN1" s="14"/>
      <c r="IO1" s="14"/>
      <c r="IP1" s="14" t="s">
        <v>118</v>
      </c>
      <c r="IQ1" s="15"/>
      <c r="IR1" s="14"/>
      <c r="IS1" s="14"/>
      <c r="IT1" s="14"/>
      <c r="IU1" s="14"/>
      <c r="IV1" s="16"/>
      <c r="IW1" s="14"/>
      <c r="IX1" s="14"/>
      <c r="IY1" s="14"/>
      <c r="IZ1" s="14"/>
      <c r="JA1" s="14" t="s">
        <v>118</v>
      </c>
      <c r="JB1" s="14"/>
    </row>
    <row r="2" spans="1:262" s="17" customFormat="1" ht="13.5" customHeight="1">
      <c r="A2" s="12" t="s">
        <v>129</v>
      </c>
      <c r="B2" s="12"/>
      <c r="C2" s="13">
        <v>33385</v>
      </c>
      <c r="D2" s="14"/>
      <c r="E2" s="14"/>
      <c r="F2" s="14"/>
      <c r="G2" s="14"/>
      <c r="H2" s="14"/>
      <c r="I2" s="14"/>
      <c r="J2" s="14"/>
      <c r="K2" s="15"/>
      <c r="L2" s="14"/>
      <c r="M2" s="14"/>
      <c r="N2" s="14"/>
      <c r="O2" s="14"/>
      <c r="P2" s="16"/>
      <c r="Q2" s="14"/>
      <c r="R2" s="14"/>
      <c r="S2" s="14"/>
      <c r="T2" s="14"/>
      <c r="U2" s="14"/>
      <c r="V2" s="14"/>
      <c r="W2" s="13">
        <v>34848</v>
      </c>
      <c r="X2" s="14"/>
      <c r="Y2" s="14"/>
      <c r="Z2" s="14"/>
      <c r="AA2" s="14"/>
      <c r="AB2" s="14"/>
      <c r="AC2" s="14"/>
      <c r="AD2" s="14"/>
      <c r="AE2" s="15"/>
      <c r="AF2" s="14"/>
      <c r="AG2" s="14"/>
      <c r="AH2" s="14"/>
      <c r="AI2" s="14"/>
      <c r="AJ2" s="16"/>
      <c r="AK2" s="14"/>
      <c r="AL2" s="14"/>
      <c r="AM2" s="14"/>
      <c r="AN2" s="14"/>
      <c r="AO2" s="14"/>
      <c r="AP2" s="14"/>
      <c r="AQ2" s="13">
        <v>36305</v>
      </c>
      <c r="AR2" s="14"/>
      <c r="AS2" s="14"/>
      <c r="AT2" s="14"/>
      <c r="AU2" s="14"/>
      <c r="AV2" s="14"/>
      <c r="AW2" s="14"/>
      <c r="AX2" s="14"/>
      <c r="AY2" s="15"/>
      <c r="AZ2" s="14"/>
      <c r="BA2" s="14"/>
      <c r="BB2" s="14"/>
      <c r="BC2" s="14"/>
      <c r="BD2" s="16"/>
      <c r="BE2" s="14"/>
      <c r="BF2" s="14"/>
      <c r="BG2" s="14"/>
      <c r="BH2" s="14"/>
      <c r="BI2" s="14"/>
      <c r="BJ2" s="14"/>
      <c r="BK2" s="13">
        <v>37767</v>
      </c>
      <c r="BL2" s="14"/>
      <c r="BM2" s="14"/>
      <c r="BN2" s="14"/>
      <c r="BO2" s="14"/>
      <c r="BP2" s="14"/>
      <c r="BQ2" s="14"/>
      <c r="BR2" s="14"/>
      <c r="BS2" s="15"/>
      <c r="BT2" s="14"/>
      <c r="BU2" s="14"/>
      <c r="BV2" s="14"/>
      <c r="BW2" s="14"/>
      <c r="BX2" s="16"/>
      <c r="BY2" s="14"/>
      <c r="BZ2" s="14"/>
      <c r="CA2" s="14"/>
      <c r="CB2" s="14"/>
      <c r="CC2" s="14"/>
      <c r="CD2" s="14"/>
      <c r="CE2" s="13">
        <v>39231</v>
      </c>
      <c r="CF2" s="14"/>
      <c r="CG2" s="14"/>
      <c r="CH2" s="14"/>
      <c r="CI2" s="14"/>
      <c r="CJ2" s="14"/>
      <c r="CK2" s="14"/>
      <c r="CL2" s="14"/>
      <c r="CM2" s="15"/>
      <c r="CN2" s="14"/>
      <c r="CO2" s="14"/>
      <c r="CP2" s="14"/>
      <c r="CQ2" s="14"/>
      <c r="CR2" s="16"/>
      <c r="CS2" s="14"/>
      <c r="CT2" s="14"/>
      <c r="CU2" s="14"/>
      <c r="CV2" s="14"/>
      <c r="CW2" s="14"/>
      <c r="CX2" s="14"/>
      <c r="CY2" s="13">
        <v>40686</v>
      </c>
      <c r="CZ2" s="14"/>
      <c r="DA2" s="14"/>
      <c r="DB2" s="14"/>
      <c r="DC2" s="14"/>
      <c r="DD2" s="14"/>
      <c r="DE2" s="14"/>
      <c r="DF2" s="14"/>
      <c r="DG2" s="15"/>
      <c r="DH2" s="14"/>
      <c r="DI2" s="14"/>
      <c r="DJ2" s="14"/>
      <c r="DK2" s="14"/>
      <c r="DL2" s="16"/>
      <c r="DM2" s="14"/>
      <c r="DN2" s="14"/>
      <c r="DO2" s="14"/>
      <c r="DP2" s="14"/>
      <c r="DQ2" s="14"/>
      <c r="DR2" s="14"/>
      <c r="DS2" s="13">
        <v>42151</v>
      </c>
      <c r="DT2" s="14"/>
      <c r="DU2" s="14"/>
      <c r="DV2" s="14"/>
      <c r="DW2" s="14"/>
      <c r="DX2" s="14"/>
      <c r="DY2" s="14"/>
      <c r="DZ2" s="14"/>
      <c r="EA2" s="15"/>
      <c r="EB2" s="14"/>
      <c r="EC2" s="14"/>
      <c r="ED2" s="14"/>
      <c r="EE2" s="14"/>
      <c r="EF2" s="16"/>
      <c r="EG2" s="14"/>
      <c r="EH2" s="14"/>
      <c r="EI2" s="14"/>
      <c r="EJ2" s="14"/>
      <c r="EK2" s="14"/>
      <c r="EL2" s="14"/>
      <c r="EM2" s="13">
        <v>43612</v>
      </c>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75</v>
      </c>
      <c r="D3" s="20"/>
      <c r="E3" s="20"/>
      <c r="F3" s="20"/>
      <c r="G3" s="20"/>
      <c r="H3" s="20"/>
      <c r="I3" s="20"/>
      <c r="J3" s="20"/>
      <c r="K3" s="21"/>
      <c r="L3" s="20"/>
      <c r="M3" s="20"/>
      <c r="N3" s="20"/>
      <c r="O3" s="20"/>
      <c r="P3" s="22"/>
      <c r="Q3" s="20"/>
      <c r="R3" s="20"/>
      <c r="S3" s="20"/>
      <c r="T3" s="20"/>
      <c r="U3" s="20"/>
      <c r="V3" s="20"/>
      <c r="W3" s="19">
        <v>75</v>
      </c>
      <c r="X3" s="20"/>
      <c r="Y3" s="20"/>
      <c r="Z3" s="20"/>
      <c r="AA3" s="20"/>
      <c r="AB3" s="20"/>
      <c r="AC3" s="20"/>
      <c r="AD3" s="20"/>
      <c r="AE3" s="21"/>
      <c r="AF3" s="20"/>
      <c r="AG3" s="20"/>
      <c r="AH3" s="20"/>
      <c r="AI3" s="20"/>
      <c r="AJ3" s="22"/>
      <c r="AK3" s="20"/>
      <c r="AL3" s="20"/>
      <c r="AM3" s="20"/>
      <c r="AN3" s="20"/>
      <c r="AO3" s="20"/>
      <c r="AP3" s="20"/>
      <c r="AQ3" s="19">
        <v>75</v>
      </c>
      <c r="AR3" s="20"/>
      <c r="AS3" s="20"/>
      <c r="AT3" s="20"/>
      <c r="AU3" s="20"/>
      <c r="AV3" s="20"/>
      <c r="AW3" s="20"/>
      <c r="AX3" s="20"/>
      <c r="AY3" s="21"/>
      <c r="AZ3" s="20"/>
      <c r="BA3" s="20"/>
      <c r="BB3" s="20"/>
      <c r="BC3" s="20"/>
      <c r="BD3" s="22"/>
      <c r="BE3" s="20"/>
      <c r="BF3" s="20"/>
      <c r="BG3" s="20"/>
      <c r="BH3" s="20"/>
      <c r="BI3" s="20"/>
      <c r="BJ3" s="20"/>
      <c r="BK3" s="19">
        <v>75</v>
      </c>
      <c r="BL3" s="20"/>
      <c r="BM3" s="20"/>
      <c r="BN3" s="20"/>
      <c r="BO3" s="20"/>
      <c r="BP3" s="20"/>
      <c r="BQ3" s="20"/>
      <c r="BR3" s="20"/>
      <c r="BS3" s="21"/>
      <c r="BT3" s="20"/>
      <c r="BU3" s="20"/>
      <c r="BV3" s="20"/>
      <c r="BW3" s="20"/>
      <c r="BX3" s="22"/>
      <c r="BY3" s="20"/>
      <c r="BZ3" s="20"/>
      <c r="CA3" s="20"/>
      <c r="CB3" s="20"/>
      <c r="CC3" s="20"/>
      <c r="CD3" s="20"/>
      <c r="CE3" s="19">
        <v>75</v>
      </c>
      <c r="CF3" s="20"/>
      <c r="CG3" s="20"/>
      <c r="CH3" s="20"/>
      <c r="CI3" s="20"/>
      <c r="CJ3" s="20"/>
      <c r="CK3" s="20"/>
      <c r="CL3" s="20"/>
      <c r="CM3" s="21"/>
      <c r="CN3" s="20"/>
      <c r="CO3" s="20"/>
      <c r="CP3" s="20"/>
      <c r="CQ3" s="20"/>
      <c r="CR3" s="22"/>
      <c r="CS3" s="20"/>
      <c r="CT3" s="20"/>
      <c r="CU3" s="20"/>
      <c r="CV3" s="20"/>
      <c r="CW3" s="20"/>
      <c r="CX3" s="20"/>
      <c r="CY3" s="19">
        <v>75</v>
      </c>
      <c r="CZ3" s="20"/>
      <c r="DA3" s="20"/>
      <c r="DB3" s="20"/>
      <c r="DC3" s="20"/>
      <c r="DD3" s="20"/>
      <c r="DE3" s="20"/>
      <c r="DF3" s="20"/>
      <c r="DG3" s="21"/>
      <c r="DH3" s="20"/>
      <c r="DI3" s="20"/>
      <c r="DJ3" s="20"/>
      <c r="DK3" s="20"/>
      <c r="DL3" s="22"/>
      <c r="DM3" s="20"/>
      <c r="DN3" s="20"/>
      <c r="DO3" s="20"/>
      <c r="DP3" s="20"/>
      <c r="DQ3" s="20"/>
      <c r="DR3" s="20"/>
      <c r="DS3" s="19">
        <v>75</v>
      </c>
      <c r="DT3" s="20"/>
      <c r="DU3" s="20"/>
      <c r="DV3" s="20"/>
      <c r="DW3" s="20"/>
      <c r="DX3" s="20"/>
      <c r="DY3" s="20"/>
      <c r="DZ3" s="20"/>
      <c r="EA3" s="21"/>
      <c r="EB3" s="20"/>
      <c r="EC3" s="20"/>
      <c r="ED3" s="20"/>
      <c r="EE3" s="20"/>
      <c r="EF3" s="22"/>
      <c r="EG3" s="20"/>
      <c r="EH3" s="20"/>
      <c r="EI3" s="20"/>
      <c r="EJ3" s="20"/>
      <c r="EK3" s="20"/>
      <c r="EL3" s="20"/>
      <c r="EM3" s="19">
        <v>76</v>
      </c>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11455924</v>
      </c>
      <c r="X4" s="26"/>
      <c r="Y4" s="26"/>
      <c r="Z4" s="26"/>
      <c r="AA4" s="26"/>
      <c r="AB4" s="26"/>
      <c r="AC4" s="26"/>
      <c r="AD4" s="26"/>
      <c r="AE4" s="27"/>
      <c r="AF4" s="26"/>
      <c r="AG4" s="26"/>
      <c r="AH4" s="26"/>
      <c r="AI4" s="26"/>
      <c r="AJ4" s="28"/>
      <c r="AK4" s="26"/>
      <c r="AL4" s="26"/>
      <c r="AM4" s="26"/>
      <c r="AN4" s="26"/>
      <c r="AO4" s="26"/>
      <c r="AP4" s="26"/>
      <c r="AQ4" s="25">
        <v>11755132</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566</v>
      </c>
      <c r="CZ4" s="26"/>
      <c r="DA4" s="26"/>
      <c r="DB4" s="26"/>
      <c r="DC4" s="26"/>
      <c r="DD4" s="26"/>
      <c r="DE4" s="26"/>
      <c r="DF4" s="26"/>
      <c r="DG4" s="27"/>
      <c r="DH4" s="26"/>
      <c r="DI4" s="26"/>
      <c r="DJ4" s="26"/>
      <c r="DK4" s="26"/>
      <c r="DL4" s="28"/>
      <c r="DM4" s="26"/>
      <c r="DN4" s="26"/>
      <c r="DO4" s="26"/>
      <c r="DP4" s="26"/>
      <c r="DQ4" s="26"/>
      <c r="DR4" s="26"/>
      <c r="DS4" s="25">
        <v>570</v>
      </c>
      <c r="DT4" s="26"/>
      <c r="DU4" s="26"/>
      <c r="DV4" s="26"/>
      <c r="DW4" s="26"/>
      <c r="DX4" s="26"/>
      <c r="DY4" s="26"/>
      <c r="DZ4" s="26"/>
      <c r="EA4" s="27"/>
      <c r="EB4" s="26"/>
      <c r="EC4" s="26"/>
      <c r="ED4" s="26"/>
      <c r="EE4" s="26"/>
      <c r="EF4" s="28"/>
      <c r="EG4" s="26"/>
      <c r="EH4" s="26"/>
      <c r="EI4" s="26"/>
      <c r="EJ4" s="26"/>
      <c r="EK4" s="26"/>
      <c r="EL4" s="26"/>
      <c r="EM4" s="25">
        <v>589</v>
      </c>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0</v>
      </c>
      <c r="D5" s="26"/>
      <c r="E5" s="26"/>
      <c r="F5" s="26"/>
      <c r="G5" s="26"/>
      <c r="H5" s="26"/>
      <c r="I5" s="26"/>
      <c r="J5" s="26"/>
      <c r="K5" s="27"/>
      <c r="L5" s="26"/>
      <c r="M5" s="26"/>
      <c r="N5" s="26"/>
      <c r="O5" s="26"/>
      <c r="P5" s="28"/>
      <c r="Q5" s="26"/>
      <c r="R5" s="26"/>
      <c r="S5" s="26"/>
      <c r="T5" s="26"/>
      <c r="U5" s="26"/>
      <c r="V5" s="26"/>
      <c r="W5" s="25">
        <v>0</v>
      </c>
      <c r="X5" s="26"/>
      <c r="Y5" s="26"/>
      <c r="Z5" s="26"/>
      <c r="AA5" s="26"/>
      <c r="AB5" s="26"/>
      <c r="AC5" s="26"/>
      <c r="AD5" s="26"/>
      <c r="AE5" s="27"/>
      <c r="AF5" s="26"/>
      <c r="AG5" s="26"/>
      <c r="AH5" s="26"/>
      <c r="AI5" s="26"/>
      <c r="AJ5" s="28"/>
      <c r="AK5" s="26"/>
      <c r="AL5" s="26"/>
      <c r="AM5" s="26"/>
      <c r="AN5" s="26"/>
      <c r="AO5" s="26"/>
      <c r="AP5" s="26"/>
      <c r="AQ5" s="25">
        <v>0</v>
      </c>
      <c r="AR5" s="26"/>
      <c r="AS5" s="26"/>
      <c r="AT5" s="26"/>
      <c r="AU5" s="26"/>
      <c r="AV5" s="26"/>
      <c r="AW5" s="26"/>
      <c r="AX5" s="26"/>
      <c r="AY5" s="27"/>
      <c r="AZ5" s="26"/>
      <c r="BA5" s="26"/>
      <c r="BB5" s="26"/>
      <c r="BC5" s="26"/>
      <c r="BD5" s="28"/>
      <c r="BE5" s="26"/>
      <c r="BF5" s="26"/>
      <c r="BG5" s="26"/>
      <c r="BH5" s="26"/>
      <c r="BI5" s="26"/>
      <c r="BJ5" s="26"/>
      <c r="BK5" s="25">
        <v>0</v>
      </c>
      <c r="BL5" s="26"/>
      <c r="BM5" s="26"/>
      <c r="BN5" s="26"/>
      <c r="BO5" s="26"/>
      <c r="BP5" s="26"/>
      <c r="BQ5" s="26"/>
      <c r="BR5" s="26"/>
      <c r="BS5" s="27"/>
      <c r="BT5" s="26"/>
      <c r="BU5" s="26"/>
      <c r="BV5" s="26"/>
      <c r="BW5" s="26"/>
      <c r="BX5" s="28"/>
      <c r="BY5" s="26"/>
      <c r="BZ5" s="26"/>
      <c r="CA5" s="26"/>
      <c r="CB5" s="26"/>
      <c r="CC5" s="26"/>
      <c r="CD5" s="26"/>
      <c r="CE5" s="25">
        <v>0</v>
      </c>
      <c r="CF5" s="26"/>
      <c r="CG5" s="26"/>
      <c r="CH5" s="26"/>
      <c r="CI5" s="26"/>
      <c r="CJ5" s="26"/>
      <c r="CK5" s="26"/>
      <c r="CL5" s="26"/>
      <c r="CM5" s="27"/>
      <c r="CN5" s="26"/>
      <c r="CO5" s="26"/>
      <c r="CP5" s="26"/>
      <c r="CQ5" s="26"/>
      <c r="CR5" s="28"/>
      <c r="CS5" s="26"/>
      <c r="CT5" s="26"/>
      <c r="CU5" s="26"/>
      <c r="CV5" s="26"/>
      <c r="CW5" s="26"/>
      <c r="CX5" s="26"/>
      <c r="CY5" s="25">
        <v>0</v>
      </c>
      <c r="CZ5" s="26"/>
      <c r="DA5" s="26"/>
      <c r="DB5" s="26"/>
      <c r="DC5" s="26"/>
      <c r="DD5" s="26"/>
      <c r="DE5" s="26"/>
      <c r="DF5" s="26"/>
      <c r="DG5" s="27"/>
      <c r="DH5" s="26"/>
      <c r="DI5" s="26"/>
      <c r="DJ5" s="26"/>
      <c r="DK5" s="26"/>
      <c r="DL5" s="28"/>
      <c r="DM5" s="26"/>
      <c r="DN5" s="26"/>
      <c r="DO5" s="26"/>
      <c r="DP5" s="26"/>
      <c r="DQ5" s="26"/>
      <c r="DR5" s="26"/>
      <c r="DS5" s="25">
        <v>0</v>
      </c>
      <c r="DT5" s="26"/>
      <c r="DU5" s="26"/>
      <c r="DV5" s="26"/>
      <c r="DW5" s="26"/>
      <c r="DX5" s="26"/>
      <c r="DY5" s="26"/>
      <c r="DZ5" s="26"/>
      <c r="EA5" s="27"/>
      <c r="EB5" s="26"/>
      <c r="EC5" s="26"/>
      <c r="ED5" s="26"/>
      <c r="EE5" s="26"/>
      <c r="EF5" s="28"/>
      <c r="EG5" s="26"/>
      <c r="EH5" s="26"/>
      <c r="EI5" s="26"/>
      <c r="EJ5" s="26"/>
      <c r="EK5" s="26"/>
      <c r="EL5" s="26"/>
      <c r="EM5" s="25">
        <v>588</v>
      </c>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v>
      </c>
      <c r="D6" s="33"/>
      <c r="E6" s="33"/>
      <c r="F6" s="33"/>
      <c r="G6" s="33"/>
      <c r="H6" s="33"/>
      <c r="I6" s="33"/>
      <c r="J6" s="33"/>
      <c r="K6" s="34"/>
      <c r="L6" s="33"/>
      <c r="M6" s="33"/>
      <c r="N6" s="33"/>
      <c r="O6" s="33"/>
      <c r="P6" s="35"/>
      <c r="Q6" s="33"/>
      <c r="R6" s="33"/>
      <c r="S6" s="33"/>
      <c r="T6" s="33"/>
      <c r="U6" s="33"/>
      <c r="V6" s="33"/>
      <c r="W6" s="36">
        <v>0</v>
      </c>
      <c r="X6" s="33"/>
      <c r="Y6" s="33"/>
      <c r="Z6" s="33"/>
      <c r="AA6" s="33"/>
      <c r="AB6" s="33"/>
      <c r="AC6" s="33"/>
      <c r="AD6" s="33"/>
      <c r="AE6" s="34"/>
      <c r="AF6" s="33"/>
      <c r="AG6" s="33"/>
      <c r="AH6" s="33"/>
      <c r="AI6" s="33"/>
      <c r="AJ6" s="35"/>
      <c r="AK6" s="33"/>
      <c r="AL6" s="33"/>
      <c r="AM6" s="33"/>
      <c r="AN6" s="33"/>
      <c r="AO6" s="33"/>
      <c r="AP6" s="33"/>
      <c r="AQ6" s="37">
        <v>0</v>
      </c>
      <c r="AR6" s="33"/>
      <c r="AS6" s="33"/>
      <c r="AT6" s="33"/>
      <c r="AU6" s="33"/>
      <c r="AV6" s="33"/>
      <c r="AW6" s="33"/>
      <c r="AX6" s="33"/>
      <c r="AY6" s="34"/>
      <c r="AZ6" s="33"/>
      <c r="BA6" s="33"/>
      <c r="BB6" s="33"/>
      <c r="BC6" s="33"/>
      <c r="BD6" s="35"/>
      <c r="BE6" s="33"/>
      <c r="BF6" s="33"/>
      <c r="BG6" s="33"/>
      <c r="BH6" s="33"/>
      <c r="BI6" s="33"/>
      <c r="BJ6" s="33"/>
      <c r="BK6" s="37">
        <v>0</v>
      </c>
      <c r="BL6" s="33"/>
      <c r="BM6" s="33"/>
      <c r="BN6" s="33"/>
      <c r="BO6" s="33"/>
      <c r="BP6" s="33"/>
      <c r="BQ6" s="33"/>
      <c r="BR6" s="33"/>
      <c r="BS6" s="34"/>
      <c r="BT6" s="33"/>
      <c r="BU6" s="33"/>
      <c r="BV6" s="33"/>
      <c r="BW6" s="33"/>
      <c r="BX6" s="35"/>
      <c r="BY6" s="33"/>
      <c r="BZ6" s="33"/>
      <c r="CA6" s="33"/>
      <c r="CB6" s="33"/>
      <c r="CC6" s="33"/>
      <c r="CD6" s="33"/>
      <c r="CE6" s="32">
        <v>0</v>
      </c>
      <c r="CF6" s="33"/>
      <c r="CG6" s="33"/>
      <c r="CH6" s="33"/>
      <c r="CI6" s="33"/>
      <c r="CJ6" s="33"/>
      <c r="CK6" s="33"/>
      <c r="CL6" s="33"/>
      <c r="CM6" s="34"/>
      <c r="CN6" s="33"/>
      <c r="CO6" s="33"/>
      <c r="CP6" s="33"/>
      <c r="CQ6" s="33"/>
      <c r="CR6" s="35"/>
      <c r="CS6" s="33"/>
      <c r="CT6" s="33"/>
      <c r="CU6" s="33"/>
      <c r="CV6" s="33"/>
      <c r="CW6" s="33"/>
      <c r="CX6" s="33"/>
      <c r="CY6" s="32">
        <v>0</v>
      </c>
      <c r="CZ6" s="33"/>
      <c r="DA6" s="33"/>
      <c r="DB6" s="33"/>
      <c r="DC6" s="33"/>
      <c r="DD6" s="33"/>
      <c r="DE6" s="33"/>
      <c r="DF6" s="33"/>
      <c r="DG6" s="34"/>
      <c r="DH6" s="33"/>
      <c r="DI6" s="33"/>
      <c r="DJ6" s="33"/>
      <c r="DK6" s="33"/>
      <c r="DL6" s="35"/>
      <c r="DM6" s="33"/>
      <c r="DN6" s="33"/>
      <c r="DO6" s="33"/>
      <c r="DP6" s="33"/>
      <c r="DQ6" s="33"/>
      <c r="DR6" s="33"/>
      <c r="DS6" s="32">
        <v>0</v>
      </c>
      <c r="DT6" s="33"/>
      <c r="DU6" s="33"/>
      <c r="DV6" s="33"/>
      <c r="DW6" s="33"/>
      <c r="DX6" s="33"/>
      <c r="DY6" s="33"/>
      <c r="DZ6" s="33"/>
      <c r="EA6" s="34"/>
      <c r="EB6" s="33"/>
      <c r="EC6" s="33"/>
      <c r="ED6" s="33"/>
      <c r="EE6" s="33"/>
      <c r="EF6" s="35"/>
      <c r="EG6" s="33"/>
      <c r="EH6" s="33"/>
      <c r="EI6" s="33"/>
      <c r="EJ6" s="33"/>
      <c r="EK6" s="33"/>
      <c r="EL6" s="33"/>
      <c r="EM6" s="32">
        <f>EM5/EM4</f>
        <v>0.99830220713073003</v>
      </c>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0</v>
      </c>
      <c r="D7" s="26"/>
      <c r="E7" s="26"/>
      <c r="F7" s="26"/>
      <c r="G7" s="26"/>
      <c r="H7" s="26"/>
      <c r="I7" s="26"/>
      <c r="J7" s="26"/>
      <c r="K7" s="27"/>
      <c r="L7" s="26"/>
      <c r="M7" s="26"/>
      <c r="N7" s="26"/>
      <c r="O7" s="26"/>
      <c r="P7" s="28"/>
      <c r="Q7" s="26"/>
      <c r="R7" s="26"/>
      <c r="S7" s="26"/>
      <c r="T7" s="26"/>
      <c r="U7" s="26"/>
      <c r="V7" s="26"/>
      <c r="W7" s="25">
        <v>0</v>
      </c>
      <c r="X7" s="26"/>
      <c r="Y7" s="26"/>
      <c r="Z7" s="26"/>
      <c r="AA7" s="26"/>
      <c r="AB7" s="26"/>
      <c r="AC7" s="26"/>
      <c r="AD7" s="26"/>
      <c r="AE7" s="27"/>
      <c r="AF7" s="26"/>
      <c r="AG7" s="26"/>
      <c r="AH7" s="26"/>
      <c r="AI7" s="26"/>
      <c r="AJ7" s="28"/>
      <c r="AK7" s="26"/>
      <c r="AL7" s="26"/>
      <c r="AM7" s="26"/>
      <c r="AN7" s="26"/>
      <c r="AO7" s="26"/>
      <c r="AP7" s="26"/>
      <c r="AQ7" s="25">
        <v>0</v>
      </c>
      <c r="AR7" s="26"/>
      <c r="AS7" s="26"/>
      <c r="AT7" s="26"/>
      <c r="AU7" s="26"/>
      <c r="AV7" s="26"/>
      <c r="AW7" s="26"/>
      <c r="AX7" s="26"/>
      <c r="AY7" s="27"/>
      <c r="AZ7" s="26"/>
      <c r="BA7" s="26"/>
      <c r="BB7" s="26"/>
      <c r="BC7" s="26"/>
      <c r="BD7" s="28"/>
      <c r="BE7" s="26"/>
      <c r="BF7" s="26"/>
      <c r="BG7" s="26"/>
      <c r="BH7" s="26"/>
      <c r="BI7" s="26"/>
      <c r="BJ7" s="26"/>
      <c r="BK7" s="25">
        <v>0</v>
      </c>
      <c r="BL7" s="26"/>
      <c r="BM7" s="26"/>
      <c r="BN7" s="26"/>
      <c r="BO7" s="26"/>
      <c r="BP7" s="26"/>
      <c r="BQ7" s="26"/>
      <c r="BR7" s="26"/>
      <c r="BS7" s="27"/>
      <c r="BT7" s="26"/>
      <c r="BU7" s="26"/>
      <c r="BV7" s="26"/>
      <c r="BW7" s="26"/>
      <c r="BX7" s="28"/>
      <c r="BY7" s="26"/>
      <c r="BZ7" s="26"/>
      <c r="CA7" s="26"/>
      <c r="CB7" s="26"/>
      <c r="CC7" s="26"/>
      <c r="CD7" s="26"/>
      <c r="CE7" s="25">
        <v>0</v>
      </c>
      <c r="CF7" s="26"/>
      <c r="CG7" s="26"/>
      <c r="CH7" s="26"/>
      <c r="CI7" s="26"/>
      <c r="CJ7" s="26"/>
      <c r="CK7" s="26"/>
      <c r="CL7" s="26"/>
      <c r="CM7" s="27"/>
      <c r="CN7" s="26"/>
      <c r="CO7" s="26"/>
      <c r="CP7" s="26"/>
      <c r="CQ7" s="26"/>
      <c r="CR7" s="28"/>
      <c r="CS7" s="26"/>
      <c r="CT7" s="26"/>
      <c r="CU7" s="26"/>
      <c r="CV7" s="26"/>
      <c r="CW7" s="26"/>
      <c r="CX7" s="26"/>
      <c r="CY7" s="25">
        <v>0</v>
      </c>
      <c r="CZ7" s="26"/>
      <c r="DA7" s="26"/>
      <c r="DB7" s="26"/>
      <c r="DC7" s="26"/>
      <c r="DD7" s="26"/>
      <c r="DE7" s="26"/>
      <c r="DF7" s="26"/>
      <c r="DG7" s="27"/>
      <c r="DH7" s="26"/>
      <c r="DI7" s="26"/>
      <c r="DJ7" s="26"/>
      <c r="DK7" s="26"/>
      <c r="DL7" s="28"/>
      <c r="DM7" s="26"/>
      <c r="DN7" s="26"/>
      <c r="DO7" s="26"/>
      <c r="DP7" s="26"/>
      <c r="DQ7" s="26"/>
      <c r="DR7" s="26"/>
      <c r="DS7" s="25">
        <v>0</v>
      </c>
      <c r="DT7" s="26"/>
      <c r="DU7" s="26"/>
      <c r="DV7" s="26"/>
      <c r="DW7" s="26"/>
      <c r="DX7" s="26"/>
      <c r="DY7" s="26"/>
      <c r="DZ7" s="26"/>
      <c r="EA7" s="27"/>
      <c r="EB7" s="26"/>
      <c r="EC7" s="26"/>
      <c r="ED7" s="26"/>
      <c r="EE7" s="26"/>
      <c r="EF7" s="28"/>
      <c r="EG7" s="26"/>
      <c r="EH7" s="26"/>
      <c r="EI7" s="26"/>
      <c r="EJ7" s="26"/>
      <c r="EK7" s="26"/>
      <c r="EL7" s="26"/>
      <c r="EM7" s="25">
        <v>588</v>
      </c>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v>
      </c>
      <c r="D8" s="33"/>
      <c r="E8" s="33"/>
      <c r="F8" s="33"/>
      <c r="G8" s="33"/>
      <c r="H8" s="33"/>
      <c r="I8" s="33"/>
      <c r="J8" s="33"/>
      <c r="K8" s="34"/>
      <c r="L8" s="33"/>
      <c r="M8" s="33"/>
      <c r="N8" s="33"/>
      <c r="O8" s="33"/>
      <c r="P8" s="35"/>
      <c r="Q8" s="33"/>
      <c r="R8" s="33"/>
      <c r="S8" s="33"/>
      <c r="T8" s="33"/>
      <c r="U8" s="33"/>
      <c r="V8" s="33"/>
      <c r="W8" s="36">
        <v>0</v>
      </c>
      <c r="X8" s="33"/>
      <c r="Y8" s="33"/>
      <c r="Z8" s="33"/>
      <c r="AA8" s="33"/>
      <c r="AB8" s="33"/>
      <c r="AC8" s="33"/>
      <c r="AD8" s="33"/>
      <c r="AE8" s="34"/>
      <c r="AF8" s="33"/>
      <c r="AG8" s="33"/>
      <c r="AH8" s="33"/>
      <c r="AI8" s="33"/>
      <c r="AJ8" s="35"/>
      <c r="AK8" s="33"/>
      <c r="AL8" s="33"/>
      <c r="AM8" s="33"/>
      <c r="AN8" s="33"/>
      <c r="AO8" s="33"/>
      <c r="AP8" s="33"/>
      <c r="AQ8" s="37">
        <v>0</v>
      </c>
      <c r="AR8" s="33"/>
      <c r="AS8" s="33"/>
      <c r="AT8" s="33"/>
      <c r="AU8" s="33"/>
      <c r="AV8" s="33"/>
      <c r="AW8" s="33"/>
      <c r="AX8" s="33"/>
      <c r="AY8" s="34"/>
      <c r="AZ8" s="33"/>
      <c r="BA8" s="33"/>
      <c r="BB8" s="33"/>
      <c r="BC8" s="33"/>
      <c r="BD8" s="35"/>
      <c r="BE8" s="33"/>
      <c r="BF8" s="33"/>
      <c r="BG8" s="33"/>
      <c r="BH8" s="33"/>
      <c r="BI8" s="33"/>
      <c r="BJ8" s="33"/>
      <c r="BK8" s="37">
        <v>0</v>
      </c>
      <c r="BL8" s="33"/>
      <c r="BM8" s="33"/>
      <c r="BN8" s="33"/>
      <c r="BO8" s="33"/>
      <c r="BP8" s="33"/>
      <c r="BQ8" s="33"/>
      <c r="BR8" s="33"/>
      <c r="BS8" s="34"/>
      <c r="BT8" s="33"/>
      <c r="BU8" s="33"/>
      <c r="BV8" s="33"/>
      <c r="BW8" s="33"/>
      <c r="BX8" s="35"/>
      <c r="BY8" s="33"/>
      <c r="BZ8" s="33"/>
      <c r="CA8" s="33"/>
      <c r="CB8" s="33"/>
      <c r="CC8" s="33"/>
      <c r="CD8" s="33"/>
      <c r="CE8" s="32">
        <v>0</v>
      </c>
      <c r="CF8" s="33"/>
      <c r="CG8" s="33"/>
      <c r="CH8" s="33"/>
      <c r="CI8" s="33"/>
      <c r="CJ8" s="33"/>
      <c r="CK8" s="33"/>
      <c r="CL8" s="33"/>
      <c r="CM8" s="34"/>
      <c r="CN8" s="33"/>
      <c r="CO8" s="33"/>
      <c r="CP8" s="33"/>
      <c r="CQ8" s="33"/>
      <c r="CR8" s="35"/>
      <c r="CS8" s="33"/>
      <c r="CT8" s="33"/>
      <c r="CU8" s="33"/>
      <c r="CV8" s="33"/>
      <c r="CW8" s="33"/>
      <c r="CX8" s="33"/>
      <c r="CY8" s="32">
        <v>0</v>
      </c>
      <c r="CZ8" s="33"/>
      <c r="DA8" s="33"/>
      <c r="DB8" s="33"/>
      <c r="DC8" s="33"/>
      <c r="DD8" s="33"/>
      <c r="DE8" s="33"/>
      <c r="DF8" s="33"/>
      <c r="DG8" s="34"/>
      <c r="DH8" s="33"/>
      <c r="DI8" s="33"/>
      <c r="DJ8" s="33"/>
      <c r="DK8" s="33"/>
      <c r="DL8" s="35"/>
      <c r="DM8" s="33"/>
      <c r="DN8" s="33"/>
      <c r="DO8" s="33"/>
      <c r="DP8" s="33"/>
      <c r="DQ8" s="33"/>
      <c r="DR8" s="33"/>
      <c r="DS8" s="32">
        <v>0</v>
      </c>
      <c r="DT8" s="33"/>
      <c r="DU8" s="33"/>
      <c r="DV8" s="33"/>
      <c r="DW8" s="33"/>
      <c r="DX8" s="33"/>
      <c r="DY8" s="33"/>
      <c r="DZ8" s="33"/>
      <c r="EA8" s="34"/>
      <c r="EB8" s="33"/>
      <c r="EC8" s="33"/>
      <c r="ED8" s="33"/>
      <c r="EE8" s="33"/>
      <c r="EF8" s="35"/>
      <c r="EG8" s="33"/>
      <c r="EH8" s="33"/>
      <c r="EI8" s="33"/>
      <c r="EJ8" s="33"/>
      <c r="EK8" s="33"/>
      <c r="EL8" s="33"/>
      <c r="EM8" s="32">
        <f>EM7/EM5</f>
        <v>1</v>
      </c>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t="s">
        <v>777</v>
      </c>
      <c r="D9" s="20"/>
      <c r="E9" s="20"/>
      <c r="F9" s="20"/>
      <c r="G9" s="20"/>
      <c r="H9" s="20"/>
      <c r="I9" s="20"/>
      <c r="J9" s="20"/>
      <c r="K9" s="21"/>
      <c r="L9" s="20"/>
      <c r="M9" s="20"/>
      <c r="N9" s="20"/>
      <c r="O9" s="20"/>
      <c r="P9" s="22"/>
      <c r="Q9" s="20"/>
      <c r="R9" s="20"/>
      <c r="S9" s="20"/>
      <c r="T9" s="20"/>
      <c r="U9" s="20"/>
      <c r="V9" s="20"/>
      <c r="W9" s="7" t="s">
        <v>777</v>
      </c>
      <c r="X9" s="20"/>
      <c r="Y9" s="20"/>
      <c r="Z9" s="20"/>
      <c r="AA9" s="20"/>
      <c r="AB9" s="20"/>
      <c r="AC9" s="20"/>
      <c r="AD9" s="20"/>
      <c r="AE9" s="21"/>
      <c r="AF9" s="20"/>
      <c r="AG9" s="20"/>
      <c r="AH9" s="20"/>
      <c r="AI9" s="20"/>
      <c r="AJ9" s="22"/>
      <c r="AK9" s="20"/>
      <c r="AL9" s="20"/>
      <c r="AM9" s="20"/>
      <c r="AN9" s="20"/>
      <c r="AO9" s="20"/>
      <c r="AP9" s="20"/>
      <c r="AQ9" s="39" t="s">
        <v>777</v>
      </c>
      <c r="AR9" s="20"/>
      <c r="AS9" s="20"/>
      <c r="AT9" s="20"/>
      <c r="AU9" s="20"/>
      <c r="AV9" s="20"/>
      <c r="AW9" s="20"/>
      <c r="AX9" s="20"/>
      <c r="AY9" s="21"/>
      <c r="AZ9" s="20"/>
      <c r="BA9" s="20"/>
      <c r="BB9" s="20"/>
      <c r="BC9" s="20"/>
      <c r="BD9" s="22"/>
      <c r="BE9" s="20"/>
      <c r="BF9" s="20"/>
      <c r="BG9" s="20"/>
      <c r="BH9" s="20"/>
      <c r="BI9" s="20"/>
      <c r="BJ9" s="20"/>
      <c r="BK9" s="39" t="s">
        <v>777</v>
      </c>
      <c r="BL9" s="20"/>
      <c r="BM9" s="20"/>
      <c r="BN9" s="20"/>
      <c r="BO9" s="20"/>
      <c r="BP9" s="20"/>
      <c r="BQ9" s="20"/>
      <c r="BR9" s="20"/>
      <c r="BS9" s="21"/>
      <c r="BT9" s="20"/>
      <c r="BU9" s="20"/>
      <c r="BV9" s="20"/>
      <c r="BW9" s="20"/>
      <c r="BX9" s="22"/>
      <c r="BY9" s="20"/>
      <c r="BZ9" s="20"/>
      <c r="CA9" s="20"/>
      <c r="CB9" s="20"/>
      <c r="CC9" s="20"/>
      <c r="CD9" s="20"/>
      <c r="CE9" s="7"/>
      <c r="CF9" s="20"/>
      <c r="CG9" s="20"/>
      <c r="CH9" s="20"/>
      <c r="CI9" s="20"/>
      <c r="CJ9" s="20"/>
      <c r="CK9" s="20"/>
      <c r="CL9" s="20"/>
      <c r="CM9" s="21"/>
      <c r="CN9" s="20"/>
      <c r="CO9" s="20"/>
      <c r="CP9" s="20"/>
      <c r="CQ9" s="20"/>
      <c r="CR9" s="22"/>
      <c r="CS9" s="20"/>
      <c r="CT9" s="20"/>
      <c r="CU9" s="20"/>
      <c r="CV9" s="20"/>
      <c r="CW9" s="20"/>
      <c r="CX9" s="20"/>
      <c r="CY9" s="7"/>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0</v>
      </c>
      <c r="F11" s="47">
        <v>0</v>
      </c>
      <c r="G11" s="48"/>
      <c r="H11" s="2">
        <v>27</v>
      </c>
      <c r="I11" s="164">
        <v>0.36</v>
      </c>
      <c r="J11" s="163">
        <v>1.3000000000000001E-2</v>
      </c>
      <c r="K11" s="48"/>
      <c r="L11" s="48"/>
      <c r="M11" s="48"/>
      <c r="P11" s="49"/>
      <c r="Q11" s="29"/>
      <c r="R11" s="48"/>
      <c r="S11" s="48"/>
      <c r="U11" s="48"/>
      <c r="V11" s="48"/>
      <c r="W11" s="7"/>
      <c r="Y11" s="29">
        <v>0</v>
      </c>
      <c r="Z11" s="47">
        <v>0</v>
      </c>
      <c r="AA11" s="47"/>
      <c r="AB11" s="2">
        <v>19</v>
      </c>
      <c r="AC11" s="164">
        <v>0.253</v>
      </c>
      <c r="AD11" s="164">
        <v>-0.107</v>
      </c>
      <c r="AE11" s="29"/>
      <c r="AF11" s="48"/>
      <c r="AG11" s="48"/>
      <c r="AJ11" s="49"/>
      <c r="AK11" s="29"/>
      <c r="AM11" s="48"/>
      <c r="AO11" s="48"/>
      <c r="AP11" s="48"/>
      <c r="AQ11" s="7"/>
      <c r="AS11" s="29">
        <v>0</v>
      </c>
      <c r="AT11" s="47">
        <v>0</v>
      </c>
      <c r="AU11" s="47"/>
      <c r="AV11" s="2">
        <v>20</v>
      </c>
      <c r="AW11" s="164">
        <v>0.26700000000000002</v>
      </c>
      <c r="AX11" s="164">
        <v>1.3999999999999999E-2</v>
      </c>
      <c r="AY11" s="29"/>
      <c r="AZ11" s="48"/>
      <c r="BA11" s="48"/>
      <c r="BD11" s="49"/>
      <c r="BE11" s="29"/>
      <c r="BF11" s="48"/>
      <c r="BG11" s="48"/>
      <c r="BI11" s="48"/>
      <c r="BJ11" s="48"/>
      <c r="BK11" s="7"/>
      <c r="BM11" s="29">
        <v>0</v>
      </c>
      <c r="BN11" s="47">
        <v>0</v>
      </c>
      <c r="BO11" s="47"/>
      <c r="BP11" s="2">
        <v>23</v>
      </c>
      <c r="BQ11" s="164">
        <v>0.307</v>
      </c>
      <c r="BR11" s="164">
        <v>0.04</v>
      </c>
      <c r="BS11" s="29"/>
      <c r="BT11" s="48"/>
      <c r="BU11" s="48"/>
      <c r="BX11" s="49"/>
      <c r="BY11" s="29"/>
      <c r="BZ11" s="48"/>
      <c r="CA11" s="48"/>
      <c r="CC11" s="48"/>
      <c r="CD11" s="48"/>
      <c r="CE11" s="29"/>
      <c r="CG11" s="29">
        <v>0</v>
      </c>
      <c r="CH11" s="47">
        <v>0</v>
      </c>
      <c r="CI11" s="47"/>
      <c r="CJ11" s="2">
        <v>21</v>
      </c>
      <c r="CK11" s="164">
        <v>0.28000000000000003</v>
      </c>
      <c r="CL11" s="164">
        <v>-0.02</v>
      </c>
      <c r="CM11" s="29"/>
      <c r="CN11" s="48"/>
      <c r="CO11" s="48"/>
      <c r="CR11" s="49"/>
      <c r="CS11" s="29"/>
      <c r="CT11" s="48"/>
      <c r="CU11" s="48"/>
      <c r="CW11" s="48"/>
      <c r="CX11" s="48"/>
      <c r="CY11" s="7"/>
      <c r="DA11" s="29">
        <v>0</v>
      </c>
      <c r="DB11" s="47">
        <v>0</v>
      </c>
      <c r="DC11" s="47"/>
      <c r="DD11" s="2">
        <v>11</v>
      </c>
      <c r="DE11" s="47">
        <f t="shared" ref="DE11:DE16" si="0">DD11/$CY$3</f>
        <v>0.14666666666666667</v>
      </c>
      <c r="DF11" s="47">
        <f t="shared" ref="DF11:DF16" si="1">DE11-CK11</f>
        <v>-0.13333333333333336</v>
      </c>
      <c r="DG11" s="29"/>
      <c r="DH11" s="48"/>
      <c r="DI11" s="48"/>
      <c r="DL11" s="49"/>
      <c r="DM11" s="29"/>
      <c r="DN11" s="48"/>
      <c r="DO11" s="48"/>
      <c r="DQ11" s="48"/>
      <c r="DR11" s="48"/>
      <c r="DS11" s="7"/>
      <c r="DU11" s="29">
        <v>89</v>
      </c>
      <c r="DV11" s="47">
        <f t="shared" ref="DV11:DV16" si="2">DU11/$DS$4</f>
        <v>0.156140350877193</v>
      </c>
      <c r="DW11" s="47"/>
      <c r="DX11" s="2">
        <v>12</v>
      </c>
      <c r="DY11" s="47">
        <f t="shared" ref="DY11:DY16" si="3">DX11/$CY$3</f>
        <v>0.16</v>
      </c>
      <c r="DZ11" s="47">
        <f t="shared" ref="DZ11:DZ16" si="4">DY11-DE11</f>
        <v>1.3333333333333336E-2</v>
      </c>
      <c r="EA11" s="29"/>
      <c r="EC11" s="50"/>
      <c r="EF11" s="49"/>
      <c r="EG11" s="29"/>
      <c r="EH11" s="48"/>
      <c r="EI11" s="48"/>
      <c r="EK11" s="48"/>
      <c r="EL11" s="48"/>
      <c r="EM11" s="7"/>
      <c r="EO11" s="29">
        <v>76</v>
      </c>
      <c r="EP11" s="47">
        <f>EO11/$EM$7</f>
        <v>0.12925170068027211</v>
      </c>
      <c r="EQ11" s="47">
        <f>EP11-DV11</f>
        <v>-2.6888650196920882E-2</v>
      </c>
      <c r="ER11" s="2">
        <v>9</v>
      </c>
      <c r="ES11" s="47">
        <f>ER11/$EM$3</f>
        <v>0.11842105263157894</v>
      </c>
      <c r="ET11" s="47">
        <f>ES11-DY11</f>
        <v>-4.1578947368421063E-2</v>
      </c>
      <c r="EU11" s="29"/>
      <c r="EV11" s="48"/>
      <c r="EW11" s="48"/>
      <c r="EZ11" s="49"/>
      <c r="FA11" s="29"/>
      <c r="FB11" s="48"/>
      <c r="FC11" s="48"/>
      <c r="FE11" s="48"/>
      <c r="FF11" s="48"/>
      <c r="FG11" s="7"/>
      <c r="FI11" s="29"/>
      <c r="FJ11" s="47"/>
      <c r="FK11" s="47"/>
      <c r="FL11" s="2"/>
      <c r="FM11" s="47"/>
      <c r="FN11" s="47"/>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0</v>
      </c>
      <c r="F12" s="47">
        <v>0</v>
      </c>
      <c r="G12" s="48"/>
      <c r="H12" s="2">
        <v>16</v>
      </c>
      <c r="I12" s="164">
        <v>0.21300000000000002</v>
      </c>
      <c r="J12" s="163">
        <v>-0.13300000000000001</v>
      </c>
      <c r="K12" s="48"/>
      <c r="L12" s="48"/>
      <c r="M12" s="48"/>
      <c r="P12" s="49"/>
      <c r="Q12" s="29"/>
      <c r="R12" s="48"/>
      <c r="S12" s="48"/>
      <c r="U12" s="48"/>
      <c r="V12" s="48"/>
      <c r="W12" s="7"/>
      <c r="Y12" s="29">
        <v>0</v>
      </c>
      <c r="Z12" s="47">
        <v>0</v>
      </c>
      <c r="AA12" s="47"/>
      <c r="AB12" s="2">
        <v>14</v>
      </c>
      <c r="AC12" s="164">
        <v>0.187</v>
      </c>
      <c r="AD12" s="164">
        <v>-2.6000000000000002E-2</v>
      </c>
      <c r="AE12" s="29"/>
      <c r="AF12" s="48"/>
      <c r="AG12" s="48"/>
      <c r="AJ12" s="49"/>
      <c r="AK12" s="29"/>
      <c r="AM12" s="48"/>
      <c r="AO12" s="48"/>
      <c r="AP12" s="48"/>
      <c r="AQ12" s="7"/>
      <c r="AS12" s="29">
        <v>0</v>
      </c>
      <c r="AT12" s="47">
        <v>0</v>
      </c>
      <c r="AU12" s="47"/>
      <c r="AV12" s="2">
        <v>15</v>
      </c>
      <c r="AW12" s="164">
        <v>0.2</v>
      </c>
      <c r="AX12" s="164">
        <v>1.3999999999999999E-2</v>
      </c>
      <c r="AY12" s="29"/>
      <c r="AZ12" s="48"/>
      <c r="BA12" s="48"/>
      <c r="BD12" s="49"/>
      <c r="BE12" s="29"/>
      <c r="BF12" s="48"/>
      <c r="BG12" s="48"/>
      <c r="BI12" s="48"/>
      <c r="BJ12" s="48"/>
      <c r="BK12" s="7"/>
      <c r="BM12" s="29">
        <v>0</v>
      </c>
      <c r="BN12" s="47">
        <v>0</v>
      </c>
      <c r="BO12" s="47"/>
      <c r="BP12" s="2">
        <v>19</v>
      </c>
      <c r="BQ12" s="164">
        <v>0.253</v>
      </c>
      <c r="BR12" s="164">
        <v>5.2999999999999999E-2</v>
      </c>
      <c r="BS12" s="29"/>
      <c r="BT12" s="48"/>
      <c r="BU12" s="48"/>
      <c r="BX12" s="49"/>
      <c r="BY12" s="29"/>
      <c r="BZ12" s="48"/>
      <c r="CA12" s="48"/>
      <c r="CC12" s="48"/>
      <c r="CD12" s="48"/>
      <c r="CE12" s="29"/>
      <c r="CG12" s="29">
        <v>0</v>
      </c>
      <c r="CH12" s="47">
        <v>0</v>
      </c>
      <c r="CI12" s="47"/>
      <c r="CJ12" s="2">
        <v>14</v>
      </c>
      <c r="CK12" s="164">
        <v>0.187</v>
      </c>
      <c r="CL12" s="164">
        <v>-0.05</v>
      </c>
      <c r="CM12" s="29"/>
      <c r="CN12" s="48"/>
      <c r="CO12" s="48"/>
      <c r="CR12" s="49"/>
      <c r="CS12" s="29"/>
      <c r="CT12" s="48"/>
      <c r="CU12" s="48"/>
      <c r="CW12" s="48"/>
      <c r="CX12" s="48"/>
      <c r="CY12" s="7"/>
      <c r="DA12" s="29">
        <v>0</v>
      </c>
      <c r="DB12" s="47">
        <v>0</v>
      </c>
      <c r="DC12" s="47"/>
      <c r="DD12" s="2">
        <v>14</v>
      </c>
      <c r="DE12" s="47">
        <f t="shared" si="0"/>
        <v>0.18666666666666668</v>
      </c>
      <c r="DF12" s="47">
        <f t="shared" si="1"/>
        <v>-3.3333333333332438E-4</v>
      </c>
      <c r="DG12" s="29"/>
      <c r="DH12" s="48"/>
      <c r="DI12" s="48"/>
      <c r="DL12" s="49"/>
      <c r="DM12" s="29"/>
      <c r="DN12" s="48"/>
      <c r="DO12" s="48"/>
      <c r="DQ12" s="48"/>
      <c r="DR12" s="48"/>
      <c r="DS12" s="7"/>
      <c r="DU12" s="29">
        <v>63</v>
      </c>
      <c r="DV12" s="47">
        <f t="shared" si="2"/>
        <v>0.11052631578947368</v>
      </c>
      <c r="DW12" s="47"/>
      <c r="DX12" s="2">
        <v>8</v>
      </c>
      <c r="DY12" s="47">
        <f t="shared" si="3"/>
        <v>0.10666666666666667</v>
      </c>
      <c r="DZ12" s="47">
        <f t="shared" si="4"/>
        <v>-0.08</v>
      </c>
      <c r="EA12" s="29"/>
      <c r="EC12" s="50"/>
      <c r="EF12" s="49"/>
      <c r="EG12" s="29"/>
      <c r="EH12" s="48"/>
      <c r="EI12" s="48"/>
      <c r="EK12" s="48"/>
      <c r="EL12" s="48"/>
      <c r="EM12" s="7"/>
      <c r="EO12" s="29">
        <v>56</v>
      </c>
      <c r="EP12" s="47">
        <f t="shared" ref="EP12:EP16" si="5">EO12/$EM$7</f>
        <v>9.5238095238095233E-2</v>
      </c>
      <c r="EQ12" s="47">
        <f t="shared" ref="EQ12:EQ16" si="6">EP12-DV12</f>
        <v>-1.5288220551378448E-2</v>
      </c>
      <c r="ER12" s="2">
        <v>6</v>
      </c>
      <c r="ES12" s="47">
        <f t="shared" ref="ES12:ES16" si="7">ER12/$EM$3</f>
        <v>7.8947368421052627E-2</v>
      </c>
      <c r="ET12" s="47">
        <f t="shared" ref="ET12:ET16" si="8">ES12-DY12</f>
        <v>-2.7719298245614046E-2</v>
      </c>
      <c r="EU12" s="29"/>
      <c r="EV12" s="48"/>
      <c r="EW12" s="48"/>
      <c r="EZ12" s="49"/>
      <c r="FA12" s="29"/>
      <c r="FB12" s="48"/>
      <c r="FC12" s="48"/>
      <c r="FE12" s="48"/>
      <c r="FF12" s="48"/>
      <c r="FG12" s="7"/>
      <c r="FI12" s="29"/>
      <c r="FJ12" s="47"/>
      <c r="FK12" s="47"/>
      <c r="FL12" s="2"/>
      <c r="FM12" s="47"/>
      <c r="FN12" s="47"/>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778</v>
      </c>
      <c r="C13" s="7"/>
      <c r="E13" s="29">
        <v>0</v>
      </c>
      <c r="F13" s="47">
        <v>0</v>
      </c>
      <c r="G13" s="48"/>
      <c r="H13" s="2">
        <v>12</v>
      </c>
      <c r="I13" s="164">
        <v>0.16</v>
      </c>
      <c r="J13" s="163">
        <v>0</v>
      </c>
      <c r="K13" s="48"/>
      <c r="L13" s="48"/>
      <c r="M13" s="48"/>
      <c r="P13" s="49"/>
      <c r="Q13" s="29"/>
      <c r="R13" s="48"/>
      <c r="S13" s="48"/>
      <c r="U13" s="48"/>
      <c r="V13" s="48"/>
      <c r="W13" s="7"/>
      <c r="Y13" s="29">
        <v>0</v>
      </c>
      <c r="Z13" s="47">
        <v>0</v>
      </c>
      <c r="AA13" s="47"/>
      <c r="AB13" s="2">
        <v>23</v>
      </c>
      <c r="AC13" s="164">
        <v>0.307</v>
      </c>
      <c r="AD13" s="164">
        <v>0.14699999999999999</v>
      </c>
      <c r="AE13" s="29"/>
      <c r="AF13" s="48"/>
      <c r="AG13" s="48"/>
      <c r="AJ13" s="49"/>
      <c r="AK13" s="29"/>
      <c r="AM13" s="48"/>
      <c r="AO13" s="48"/>
      <c r="AP13" s="48"/>
      <c r="AQ13" s="7"/>
      <c r="AS13" s="29">
        <v>0</v>
      </c>
      <c r="AT13" s="47">
        <v>0</v>
      </c>
      <c r="AU13" s="47"/>
      <c r="AV13" s="2">
        <v>19</v>
      </c>
      <c r="AW13" s="164">
        <v>0.253</v>
      </c>
      <c r="AX13" s="164">
        <v>-5.2999999999999999E-2</v>
      </c>
      <c r="AY13" s="29"/>
      <c r="AZ13" s="48"/>
      <c r="BA13" s="48"/>
      <c r="BD13" s="49"/>
      <c r="BE13" s="29"/>
      <c r="BF13" s="48"/>
      <c r="BG13" s="48"/>
      <c r="BI13" s="48"/>
      <c r="BJ13" s="48"/>
      <c r="BK13" s="7"/>
      <c r="BM13" s="29">
        <v>0</v>
      </c>
      <c r="BN13" s="47">
        <v>0</v>
      </c>
      <c r="BO13" s="47"/>
      <c r="BP13" s="2">
        <v>15</v>
      </c>
      <c r="BQ13" s="164">
        <v>0.2</v>
      </c>
      <c r="BR13" s="164">
        <v>-5.2999999999999999E-2</v>
      </c>
      <c r="BS13" s="29"/>
      <c r="BT13" s="48"/>
      <c r="BU13" s="48"/>
      <c r="BX13" s="49"/>
      <c r="BY13" s="29"/>
      <c r="BZ13" s="48"/>
      <c r="CA13" s="48"/>
      <c r="CC13" s="48"/>
      <c r="CD13" s="48"/>
      <c r="CE13" s="29"/>
      <c r="CG13" s="29">
        <v>0</v>
      </c>
      <c r="CH13" s="47">
        <v>0</v>
      </c>
      <c r="CI13" s="47"/>
      <c r="CJ13" s="2">
        <v>14</v>
      </c>
      <c r="CK13" s="164">
        <v>0.187</v>
      </c>
      <c r="CL13" s="164">
        <v>-0.01</v>
      </c>
      <c r="CM13" s="29"/>
      <c r="CN13" s="48"/>
      <c r="CO13" s="48"/>
      <c r="CR13" s="49"/>
      <c r="CS13" s="29"/>
      <c r="CT13" s="48"/>
      <c r="CU13" s="48"/>
      <c r="CW13" s="48"/>
      <c r="CX13" s="48"/>
      <c r="CY13" s="7"/>
      <c r="DA13" s="29">
        <v>0</v>
      </c>
      <c r="DB13" s="47">
        <v>0</v>
      </c>
      <c r="DC13" s="47"/>
      <c r="DD13" s="2">
        <v>16</v>
      </c>
      <c r="DE13" s="47">
        <f t="shared" si="0"/>
        <v>0.21333333333333335</v>
      </c>
      <c r="DF13" s="47">
        <f t="shared" si="1"/>
        <v>2.6333333333333347E-2</v>
      </c>
      <c r="DG13" s="29"/>
      <c r="DH13" s="48"/>
      <c r="DI13" s="48"/>
      <c r="DL13" s="49"/>
      <c r="DM13" s="29"/>
      <c r="DN13" s="48"/>
      <c r="DO13" s="48"/>
      <c r="DQ13" s="48"/>
      <c r="DR13" s="48"/>
      <c r="DS13" s="7"/>
      <c r="DU13" s="29">
        <v>90</v>
      </c>
      <c r="DV13" s="47">
        <f t="shared" si="2"/>
        <v>0.15789473684210525</v>
      </c>
      <c r="DW13" s="47"/>
      <c r="DX13" s="2">
        <v>13</v>
      </c>
      <c r="DY13" s="47">
        <f t="shared" si="3"/>
        <v>0.17333333333333334</v>
      </c>
      <c r="DZ13" s="47">
        <f t="shared" si="4"/>
        <v>-4.0000000000000008E-2</v>
      </c>
      <c r="EA13" s="29"/>
      <c r="EC13" s="50"/>
      <c r="EF13" s="49"/>
      <c r="EG13" s="29"/>
      <c r="EH13" s="48"/>
      <c r="EI13" s="48"/>
      <c r="EK13" s="48"/>
      <c r="EL13" s="48"/>
      <c r="EM13" s="7"/>
      <c r="EO13" s="29">
        <v>78</v>
      </c>
      <c r="EP13" s="47">
        <f t="shared" si="5"/>
        <v>0.1326530612244898</v>
      </c>
      <c r="EQ13" s="47">
        <f t="shared" si="6"/>
        <v>-2.524167561761545E-2</v>
      </c>
      <c r="ER13" s="2">
        <v>12</v>
      </c>
      <c r="ES13" s="47">
        <f t="shared" si="7"/>
        <v>0.15789473684210525</v>
      </c>
      <c r="ET13" s="47">
        <f t="shared" si="8"/>
        <v>-1.5438596491228085E-2</v>
      </c>
      <c r="EU13" s="29"/>
      <c r="EV13" s="48"/>
      <c r="EW13" s="48"/>
      <c r="EZ13" s="49"/>
      <c r="FA13" s="29"/>
      <c r="FB13" s="48"/>
      <c r="FC13" s="48"/>
      <c r="FE13" s="48"/>
      <c r="FF13" s="48"/>
      <c r="FG13" s="7"/>
      <c r="FI13" s="29"/>
      <c r="FJ13" s="47"/>
      <c r="FK13" s="47"/>
      <c r="FL13" s="2"/>
      <c r="FM13" s="47"/>
      <c r="FN13" s="47"/>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779</v>
      </c>
      <c r="C14" s="7"/>
      <c r="E14" s="29">
        <v>0</v>
      </c>
      <c r="F14" s="47">
        <v>0</v>
      </c>
      <c r="G14" s="48"/>
      <c r="H14" s="2">
        <v>12</v>
      </c>
      <c r="I14" s="164">
        <v>0.16</v>
      </c>
      <c r="J14" s="163">
        <v>9.3000000000000013E-2</v>
      </c>
      <c r="K14" s="48"/>
      <c r="L14" s="48"/>
      <c r="M14" s="48"/>
      <c r="P14" s="49"/>
      <c r="Q14" s="29"/>
      <c r="R14" s="48"/>
      <c r="S14" s="48"/>
      <c r="U14" s="48"/>
      <c r="V14" s="48"/>
      <c r="W14" s="7"/>
      <c r="Y14" s="29">
        <v>0</v>
      </c>
      <c r="Z14" s="47">
        <v>0</v>
      </c>
      <c r="AA14" s="47"/>
      <c r="AB14" s="2">
        <v>7</v>
      </c>
      <c r="AC14" s="164">
        <v>9.3000000000000013E-2</v>
      </c>
      <c r="AD14" s="164">
        <v>-6.7000000000000004E-2</v>
      </c>
      <c r="AE14" s="29"/>
      <c r="AF14" s="48"/>
      <c r="AG14" s="48"/>
      <c r="AJ14" s="49"/>
      <c r="AK14" s="29"/>
      <c r="AM14" s="48"/>
      <c r="AO14" s="48"/>
      <c r="AP14" s="48"/>
      <c r="AQ14" s="7"/>
      <c r="AS14" s="29">
        <v>0</v>
      </c>
      <c r="AT14" s="47">
        <v>0</v>
      </c>
      <c r="AU14" s="47"/>
      <c r="AV14" s="2">
        <v>4</v>
      </c>
      <c r="AW14" s="164">
        <v>5.2999999999999999E-2</v>
      </c>
      <c r="AX14" s="164">
        <v>-0.04</v>
      </c>
      <c r="AY14" s="29"/>
      <c r="AZ14" s="48"/>
      <c r="BA14" s="48"/>
      <c r="BD14" s="49"/>
      <c r="BE14" s="29"/>
      <c r="BF14" s="48"/>
      <c r="BG14" s="48"/>
      <c r="BI14" s="48"/>
      <c r="BJ14" s="48"/>
      <c r="BK14" s="7"/>
      <c r="BM14" s="29">
        <v>0</v>
      </c>
      <c r="BN14" s="47">
        <v>0</v>
      </c>
      <c r="BO14" s="47"/>
      <c r="BP14" s="2">
        <v>3</v>
      </c>
      <c r="BQ14" s="164">
        <v>0.04</v>
      </c>
      <c r="BR14" s="164">
        <v>-1.3000000000000001E-2</v>
      </c>
      <c r="BS14" s="29"/>
      <c r="BT14" s="48"/>
      <c r="BU14" s="48"/>
      <c r="BX14" s="49"/>
      <c r="BY14" s="29"/>
      <c r="BZ14" s="48"/>
      <c r="CA14" s="48"/>
      <c r="CC14" s="48"/>
      <c r="CD14" s="48"/>
      <c r="CE14" s="29"/>
      <c r="CG14" s="29">
        <v>0</v>
      </c>
      <c r="CH14" s="47">
        <v>0</v>
      </c>
      <c r="CI14" s="47"/>
      <c r="CJ14" s="2">
        <v>2</v>
      </c>
      <c r="CK14" s="164">
        <v>2.7000000000000003E-2</v>
      </c>
      <c r="CL14" s="164">
        <v>-0.01</v>
      </c>
      <c r="CM14" s="29"/>
      <c r="CN14" s="48"/>
      <c r="CO14" s="48"/>
      <c r="CR14" s="49"/>
      <c r="CS14" s="29"/>
      <c r="CT14" s="48"/>
      <c r="CU14" s="48"/>
      <c r="CW14" s="48"/>
      <c r="CX14" s="48"/>
      <c r="CY14" s="7"/>
      <c r="DA14" s="29">
        <v>0</v>
      </c>
      <c r="DB14" s="47">
        <v>0</v>
      </c>
      <c r="DC14" s="47"/>
      <c r="DD14" s="2">
        <v>5</v>
      </c>
      <c r="DE14" s="47">
        <f t="shared" si="0"/>
        <v>6.6666666666666666E-2</v>
      </c>
      <c r="DF14" s="47">
        <f t="shared" si="1"/>
        <v>3.9666666666666663E-2</v>
      </c>
      <c r="DG14" s="29"/>
      <c r="DH14" s="48"/>
      <c r="DI14" s="48"/>
      <c r="DL14" s="49"/>
      <c r="DM14" s="29"/>
      <c r="DN14" s="48"/>
      <c r="DO14" s="48"/>
      <c r="DQ14" s="48"/>
      <c r="DR14" s="48"/>
      <c r="DS14" s="7"/>
      <c r="DU14" s="29">
        <v>67</v>
      </c>
      <c r="DV14" s="47">
        <f t="shared" si="2"/>
        <v>0.11754385964912281</v>
      </c>
      <c r="DW14" s="47"/>
      <c r="DX14" s="2">
        <v>10</v>
      </c>
      <c r="DY14" s="47">
        <f t="shared" si="3"/>
        <v>0.13333333333333333</v>
      </c>
      <c r="DZ14" s="47">
        <f t="shared" si="4"/>
        <v>6.6666666666666666E-2</v>
      </c>
      <c r="EA14" s="29"/>
      <c r="EC14" s="50"/>
      <c r="EF14" s="49"/>
      <c r="EG14" s="29"/>
      <c r="EH14" s="48"/>
      <c r="EI14" s="48"/>
      <c r="EK14" s="48"/>
      <c r="EL14" s="48"/>
      <c r="EM14" s="7"/>
      <c r="EO14" s="29">
        <v>50</v>
      </c>
      <c r="EP14" s="47">
        <f t="shared" si="5"/>
        <v>8.5034013605442174E-2</v>
      </c>
      <c r="EQ14" s="47">
        <f t="shared" si="6"/>
        <v>-3.2509846043680637E-2</v>
      </c>
      <c r="ER14" s="2">
        <v>7</v>
      </c>
      <c r="ES14" s="47">
        <f t="shared" si="7"/>
        <v>9.2105263157894732E-2</v>
      </c>
      <c r="ET14" s="47">
        <f t="shared" si="8"/>
        <v>-4.12280701754386E-2</v>
      </c>
      <c r="EU14" s="29"/>
      <c r="EV14" s="48"/>
      <c r="EW14" s="48"/>
      <c r="EZ14" s="49"/>
      <c r="FA14" s="29"/>
      <c r="FB14" s="48"/>
      <c r="FC14" s="48"/>
      <c r="FE14" s="48"/>
      <c r="FF14" s="48"/>
      <c r="FG14" s="7"/>
      <c r="FI14" s="29"/>
      <c r="FJ14" s="47"/>
      <c r="FK14" s="47"/>
      <c r="FL14" s="2"/>
      <c r="FM14" s="47"/>
      <c r="FN14" s="47"/>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780</v>
      </c>
      <c r="C15" s="7"/>
      <c r="E15" s="29">
        <v>0</v>
      </c>
      <c r="F15" s="47">
        <v>0</v>
      </c>
      <c r="G15" s="48"/>
      <c r="H15" s="2">
        <v>4</v>
      </c>
      <c r="I15" s="164">
        <v>5.2999999999999999E-2</v>
      </c>
      <c r="J15" s="163">
        <v>1.3000000000000001E-2</v>
      </c>
      <c r="K15" s="48"/>
      <c r="L15" s="48"/>
      <c r="M15" s="48"/>
      <c r="P15" s="49"/>
      <c r="Q15" s="29"/>
      <c r="R15" s="48"/>
      <c r="S15" s="48"/>
      <c r="U15" s="48"/>
      <c r="V15" s="48"/>
      <c r="W15" s="7"/>
      <c r="Y15" s="29">
        <v>0</v>
      </c>
      <c r="Z15" s="47">
        <v>0</v>
      </c>
      <c r="AA15" s="47"/>
      <c r="AB15" s="2">
        <v>4</v>
      </c>
      <c r="AC15" s="164">
        <v>5.2999999999999999E-2</v>
      </c>
      <c r="AD15" s="164">
        <v>0</v>
      </c>
      <c r="AE15" s="29"/>
      <c r="AF15" s="48"/>
      <c r="AG15" s="48"/>
      <c r="AJ15" s="49"/>
      <c r="AK15" s="29"/>
      <c r="AM15" s="48"/>
      <c r="AO15" s="48"/>
      <c r="AP15" s="48"/>
      <c r="AQ15" s="7"/>
      <c r="AS15" s="29">
        <v>0</v>
      </c>
      <c r="AT15" s="47">
        <v>0</v>
      </c>
      <c r="AU15" s="47"/>
      <c r="AV15" s="2">
        <v>8</v>
      </c>
      <c r="AW15" s="164">
        <v>0.107</v>
      </c>
      <c r="AX15" s="164">
        <v>5.2999999999999999E-2</v>
      </c>
      <c r="AY15" s="29"/>
      <c r="AZ15" s="48"/>
      <c r="BA15" s="48"/>
      <c r="BD15" s="49"/>
      <c r="BE15" s="29"/>
      <c r="BF15" s="48"/>
      <c r="BG15" s="48"/>
      <c r="BI15" s="48"/>
      <c r="BJ15" s="48"/>
      <c r="BK15" s="7"/>
      <c r="BM15" s="29">
        <v>0</v>
      </c>
      <c r="BN15" s="47">
        <v>0</v>
      </c>
      <c r="BO15" s="47"/>
      <c r="BP15" s="2">
        <v>5</v>
      </c>
      <c r="BQ15" s="164">
        <v>6.7000000000000004E-2</v>
      </c>
      <c r="BR15" s="164">
        <v>-0.04</v>
      </c>
      <c r="BS15" s="29"/>
      <c r="BT15" s="48"/>
      <c r="BU15" s="48"/>
      <c r="BX15" s="49"/>
      <c r="BY15" s="29"/>
      <c r="BZ15" s="48"/>
      <c r="CA15" s="48"/>
      <c r="CC15" s="48"/>
      <c r="CD15" s="48"/>
      <c r="CE15" s="29"/>
      <c r="CG15" s="29">
        <v>0</v>
      </c>
      <c r="CH15" s="47">
        <v>0</v>
      </c>
      <c r="CI15" s="47"/>
      <c r="CJ15" s="2">
        <v>4</v>
      </c>
      <c r="CK15" s="164">
        <v>5.2999999999999999E-2</v>
      </c>
      <c r="CL15" s="164">
        <v>-0.01</v>
      </c>
      <c r="CM15" s="29"/>
      <c r="CN15" s="48"/>
      <c r="CO15" s="48"/>
      <c r="CR15" s="49"/>
      <c r="CS15" s="29"/>
      <c r="CT15" s="48"/>
      <c r="CU15" s="48"/>
      <c r="CW15" s="48"/>
      <c r="CX15" s="48"/>
      <c r="CY15" s="7"/>
      <c r="DA15" s="29">
        <v>0</v>
      </c>
      <c r="DB15" s="47">
        <v>0</v>
      </c>
      <c r="DC15" s="47"/>
      <c r="DD15" s="2">
        <v>5</v>
      </c>
      <c r="DE15" s="47">
        <f t="shared" si="0"/>
        <v>6.6666666666666666E-2</v>
      </c>
      <c r="DF15" s="47">
        <f t="shared" si="1"/>
        <v>1.3666666666666667E-2</v>
      </c>
      <c r="DG15" s="29"/>
      <c r="DH15" s="48"/>
      <c r="DI15" s="48"/>
      <c r="DL15" s="49"/>
      <c r="DM15" s="29"/>
      <c r="DN15" s="48"/>
      <c r="DO15" s="48"/>
      <c r="DQ15" s="48"/>
      <c r="DR15" s="48"/>
      <c r="DS15" s="7"/>
      <c r="DU15" s="29">
        <v>30</v>
      </c>
      <c r="DV15" s="47">
        <f t="shared" si="2"/>
        <v>5.2631578947368418E-2</v>
      </c>
      <c r="DW15" s="47"/>
      <c r="DX15" s="2">
        <v>4</v>
      </c>
      <c r="DY15" s="47">
        <f t="shared" si="3"/>
        <v>5.3333333333333337E-2</v>
      </c>
      <c r="DZ15" s="47">
        <f t="shared" si="4"/>
        <v>-1.3333333333333329E-2</v>
      </c>
      <c r="EA15" s="29"/>
      <c r="EC15" s="50"/>
      <c r="EF15" s="49"/>
      <c r="EG15" s="29"/>
      <c r="EH15" s="48"/>
      <c r="EI15" s="48"/>
      <c r="EK15" s="48"/>
      <c r="EL15" s="48"/>
      <c r="EM15" s="7"/>
      <c r="EO15" s="29">
        <v>65</v>
      </c>
      <c r="EP15" s="47">
        <f t="shared" si="5"/>
        <v>0.11054421768707483</v>
      </c>
      <c r="EQ15" s="47">
        <f t="shared" si="6"/>
        <v>5.791263873970641E-2</v>
      </c>
      <c r="ER15" s="2">
        <v>8</v>
      </c>
      <c r="ES15" s="47">
        <f t="shared" si="7"/>
        <v>0.10526315789473684</v>
      </c>
      <c r="ET15" s="47">
        <f t="shared" si="8"/>
        <v>5.19298245614035E-2</v>
      </c>
      <c r="EU15" s="29"/>
      <c r="EV15" s="48"/>
      <c r="EW15" s="48"/>
      <c r="EZ15" s="49"/>
      <c r="FA15" s="29"/>
      <c r="FB15" s="48"/>
      <c r="FC15" s="48"/>
      <c r="FE15" s="48"/>
      <c r="FF15" s="48"/>
      <c r="FG15" s="7"/>
      <c r="FI15" s="29"/>
      <c r="FJ15" s="47"/>
      <c r="FK15" s="47"/>
      <c r="FL15" s="2"/>
      <c r="FM15" s="47"/>
      <c r="FN15" s="47"/>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0</v>
      </c>
      <c r="F16" s="47">
        <v>0</v>
      </c>
      <c r="G16" s="48"/>
      <c r="H16" s="2">
        <v>2</v>
      </c>
      <c r="I16" s="164">
        <v>2.7000000000000003E-2</v>
      </c>
      <c r="J16" s="163">
        <v>1.3000000000000001E-2</v>
      </c>
      <c r="K16" s="48"/>
      <c r="L16" s="48"/>
      <c r="M16" s="48"/>
      <c r="P16" s="49"/>
      <c r="Q16" s="29"/>
      <c r="R16" s="48"/>
      <c r="S16" s="48"/>
      <c r="U16" s="48"/>
      <c r="V16" s="48"/>
      <c r="W16" s="7"/>
      <c r="Y16" s="29">
        <v>0</v>
      </c>
      <c r="Z16" s="47">
        <v>0</v>
      </c>
      <c r="AA16" s="47"/>
      <c r="AB16" s="2">
        <v>2</v>
      </c>
      <c r="AC16" s="164">
        <v>2.7000000000000003E-2</v>
      </c>
      <c r="AD16" s="164">
        <v>0</v>
      </c>
      <c r="AE16" s="29"/>
      <c r="AF16" s="48"/>
      <c r="AG16" s="48"/>
      <c r="AJ16" s="49"/>
      <c r="AK16" s="29"/>
      <c r="AM16" s="48"/>
      <c r="AO16" s="48"/>
      <c r="AP16" s="48"/>
      <c r="AQ16" s="7"/>
      <c r="AS16" s="29">
        <v>0</v>
      </c>
      <c r="AT16" s="47">
        <v>0</v>
      </c>
      <c r="AU16" s="47"/>
      <c r="AV16" s="2">
        <v>2</v>
      </c>
      <c r="AW16" s="164">
        <v>2.7000000000000003E-2</v>
      </c>
      <c r="AX16" s="164">
        <v>0</v>
      </c>
      <c r="AY16" s="29"/>
      <c r="AZ16" s="48"/>
      <c r="BA16" s="48"/>
      <c r="BD16" s="49"/>
      <c r="BE16" s="29"/>
      <c r="BF16" s="48"/>
      <c r="BG16" s="48"/>
      <c r="BI16" s="48"/>
      <c r="BJ16" s="48"/>
      <c r="BK16" s="7"/>
      <c r="BM16" s="29">
        <v>0</v>
      </c>
      <c r="BN16" s="47">
        <v>0</v>
      </c>
      <c r="BO16" s="47"/>
      <c r="BP16" s="2">
        <v>2</v>
      </c>
      <c r="BQ16" s="164">
        <v>2.7000000000000003E-2</v>
      </c>
      <c r="BR16" s="164">
        <v>0</v>
      </c>
      <c r="BS16" s="29"/>
      <c r="BT16" s="48"/>
      <c r="BU16" s="48"/>
      <c r="BX16" s="49"/>
      <c r="BY16" s="29"/>
      <c r="BZ16" s="48"/>
      <c r="CA16" s="48"/>
      <c r="CC16" s="48"/>
      <c r="CD16" s="48"/>
      <c r="CE16" s="29"/>
      <c r="CG16" s="29">
        <v>0</v>
      </c>
      <c r="CH16" s="47">
        <v>0</v>
      </c>
      <c r="CI16" s="47"/>
      <c r="CJ16" s="2">
        <v>2</v>
      </c>
      <c r="CK16" s="164">
        <v>2.7000000000000003E-2</v>
      </c>
      <c r="CL16" s="164">
        <v>0</v>
      </c>
      <c r="CM16" s="29"/>
      <c r="CN16" s="48"/>
      <c r="CO16" s="48"/>
      <c r="CR16" s="49"/>
      <c r="CS16" s="29"/>
      <c r="CT16" s="48"/>
      <c r="CU16" s="48"/>
      <c r="CW16" s="48"/>
      <c r="CX16" s="48"/>
      <c r="CY16" s="7"/>
      <c r="DA16" s="29">
        <v>0</v>
      </c>
      <c r="DB16" s="47">
        <v>0</v>
      </c>
      <c r="DC16" s="47"/>
      <c r="DD16" s="2">
        <v>1</v>
      </c>
      <c r="DE16" s="47">
        <f t="shared" si="0"/>
        <v>1.3333333333333334E-2</v>
      </c>
      <c r="DF16" s="47">
        <f t="shared" si="1"/>
        <v>-1.3666666666666669E-2</v>
      </c>
      <c r="DG16" s="29"/>
      <c r="DH16" s="48"/>
      <c r="DI16" s="48"/>
      <c r="DL16" s="49"/>
      <c r="DM16" s="29"/>
      <c r="DN16" s="48"/>
      <c r="DO16" s="48"/>
      <c r="DQ16" s="48"/>
      <c r="DR16" s="48"/>
      <c r="DS16" s="7"/>
      <c r="DU16" s="29">
        <v>17</v>
      </c>
      <c r="DV16" s="47">
        <f t="shared" si="2"/>
        <v>2.9824561403508771E-2</v>
      </c>
      <c r="DW16" s="47"/>
      <c r="DX16" s="2">
        <v>2</v>
      </c>
      <c r="DY16" s="47">
        <f t="shared" si="3"/>
        <v>2.6666666666666668E-2</v>
      </c>
      <c r="DZ16" s="47">
        <f t="shared" si="4"/>
        <v>1.3333333333333334E-2</v>
      </c>
      <c r="EA16" s="29"/>
      <c r="EC16" s="50"/>
      <c r="EF16" s="49"/>
      <c r="EG16" s="29"/>
      <c r="EH16" s="48"/>
      <c r="EI16" s="48"/>
      <c r="EK16" s="48"/>
      <c r="EL16" s="48"/>
      <c r="EM16" s="7"/>
      <c r="EO16" s="29">
        <v>15</v>
      </c>
      <c r="EP16" s="47">
        <f t="shared" si="5"/>
        <v>2.5510204081632654E-2</v>
      </c>
      <c r="EQ16" s="47">
        <f t="shared" si="6"/>
        <v>-4.3143573218761173E-3</v>
      </c>
      <c r="ER16" s="2">
        <v>2</v>
      </c>
      <c r="ES16" s="47">
        <f t="shared" si="7"/>
        <v>2.6315789473684209E-2</v>
      </c>
      <c r="ET16" s="47">
        <f t="shared" si="8"/>
        <v>-3.5087719298245931E-4</v>
      </c>
      <c r="EU16" s="29"/>
      <c r="EV16" s="48"/>
      <c r="EW16" s="48"/>
      <c r="EZ16" s="49"/>
      <c r="FA16" s="29"/>
      <c r="FB16" s="48"/>
      <c r="FC16" s="48"/>
      <c r="FE16" s="48"/>
      <c r="FF16" s="48"/>
      <c r="FG16" s="7"/>
      <c r="FI16" s="29"/>
      <c r="FJ16" s="47"/>
      <c r="FK16" s="47"/>
      <c r="FL16" s="2"/>
      <c r="FM16" s="47"/>
      <c r="FN16" s="47"/>
      <c r="FO16" s="29"/>
      <c r="FP16" s="48"/>
      <c r="FQ16" s="48"/>
      <c r="FT16" s="49"/>
      <c r="FU16" s="29"/>
      <c r="FV16" s="48"/>
      <c r="FW16" s="48"/>
      <c r="FY16" s="48"/>
      <c r="FZ16" s="48"/>
      <c r="GA16" s="7"/>
      <c r="GC16" s="29"/>
      <c r="GD16" s="47"/>
      <c r="GE16" s="47"/>
      <c r="GF16" s="2"/>
      <c r="GG16" s="47"/>
      <c r="GH16" s="47"/>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0</v>
      </c>
      <c r="F17" s="47">
        <v>0</v>
      </c>
      <c r="G17" s="48"/>
      <c r="H17" s="2">
        <v>1</v>
      </c>
      <c r="I17" s="164">
        <v>1.3000000000000001E-2</v>
      </c>
      <c r="J17" s="163">
        <v>0</v>
      </c>
      <c r="K17" s="48"/>
      <c r="L17" s="48"/>
      <c r="M17" s="48"/>
      <c r="P17" s="49"/>
      <c r="Q17" s="29"/>
      <c r="R17" s="48"/>
      <c r="S17" s="48"/>
      <c r="U17" s="48"/>
      <c r="V17" s="48"/>
      <c r="W17" s="7"/>
      <c r="Y17" s="29">
        <v>0</v>
      </c>
      <c r="Z17" s="47">
        <v>0</v>
      </c>
      <c r="AA17" s="47"/>
      <c r="AB17" s="2">
        <v>1</v>
      </c>
      <c r="AC17" s="164">
        <v>1.3000000000000001E-2</v>
      </c>
      <c r="AD17" s="164">
        <v>0</v>
      </c>
      <c r="AE17" s="29"/>
      <c r="AF17" s="48"/>
      <c r="AG17" s="48"/>
      <c r="AJ17" s="49"/>
      <c r="AK17" s="29"/>
      <c r="AM17" s="48"/>
      <c r="AO17" s="48"/>
      <c r="AP17" s="48"/>
      <c r="AQ17" s="7" t="s">
        <v>781</v>
      </c>
      <c r="AS17" s="29"/>
      <c r="AT17" s="47"/>
      <c r="AU17" s="47"/>
      <c r="AV17" s="2"/>
      <c r="AW17" s="164"/>
      <c r="AX17" s="164"/>
      <c r="AY17" s="29"/>
      <c r="AZ17" s="48"/>
      <c r="BA17" s="48"/>
      <c r="BD17" s="49"/>
      <c r="BE17" s="29"/>
      <c r="BF17" s="48"/>
      <c r="BG17" s="48"/>
      <c r="BI17" s="48"/>
      <c r="BJ17" s="48"/>
      <c r="BK17" s="7"/>
      <c r="BM17" s="29"/>
      <c r="BN17" s="47"/>
      <c r="BO17" s="47"/>
      <c r="BP17" s="2"/>
      <c r="BQ17" s="164"/>
      <c r="BR17" s="164"/>
      <c r="BS17" s="29"/>
      <c r="BT17" s="48"/>
      <c r="BU17" s="48"/>
      <c r="BX17" s="49"/>
      <c r="BY17" s="29"/>
      <c r="BZ17" s="48"/>
      <c r="CA17" s="48"/>
      <c r="CC17" s="48"/>
      <c r="CD17" s="48"/>
      <c r="CE17" s="29"/>
      <c r="CG17" s="29"/>
      <c r="CH17" s="47"/>
      <c r="CI17" s="47"/>
      <c r="CJ17" s="2"/>
      <c r="CK17" s="164"/>
      <c r="CL17" s="164"/>
      <c r="CM17" s="29"/>
      <c r="CN17" s="48"/>
      <c r="CO17" s="48"/>
      <c r="CR17" s="49"/>
      <c r="CS17" s="29"/>
      <c r="CT17" s="48"/>
      <c r="CU17" s="48"/>
      <c r="CW17" s="48"/>
      <c r="CX17" s="48"/>
      <c r="CY17" s="7"/>
      <c r="DA17" s="29"/>
      <c r="DB17" s="47"/>
      <c r="DC17" s="47"/>
      <c r="DD17" s="2"/>
      <c r="DE17" s="47"/>
      <c r="DF17" s="47"/>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782</v>
      </c>
      <c r="C18" s="7"/>
      <c r="E18" s="29">
        <v>0</v>
      </c>
      <c r="F18" s="47">
        <v>0</v>
      </c>
      <c r="G18" s="48"/>
      <c r="H18" s="2">
        <v>1</v>
      </c>
      <c r="I18" s="164">
        <v>1.3000000000000001E-2</v>
      </c>
      <c r="J18" s="163">
        <v>0</v>
      </c>
      <c r="K18" s="48"/>
      <c r="L18" s="48"/>
      <c r="M18" s="48"/>
      <c r="P18" s="49"/>
      <c r="Q18" s="29"/>
      <c r="R18" s="48"/>
      <c r="S18" s="48"/>
      <c r="U18" s="48"/>
      <c r="V18" s="48"/>
      <c r="W18" s="7"/>
      <c r="Y18" s="29">
        <v>0</v>
      </c>
      <c r="Z18" s="47">
        <v>0</v>
      </c>
      <c r="AA18" s="47"/>
      <c r="AB18" s="2">
        <v>1</v>
      </c>
      <c r="AC18" s="164">
        <v>1.3000000000000001E-2</v>
      </c>
      <c r="AD18" s="164">
        <v>0</v>
      </c>
      <c r="AE18" s="29"/>
      <c r="AF18" s="48"/>
      <c r="AG18" s="48"/>
      <c r="AJ18" s="49"/>
      <c r="AK18" s="29"/>
      <c r="AM18" s="48"/>
      <c r="AO18" s="48"/>
      <c r="AP18" s="48"/>
      <c r="AQ18" s="7" t="s">
        <v>781</v>
      </c>
      <c r="AS18" s="29"/>
      <c r="AT18" s="47"/>
      <c r="AU18" s="47"/>
      <c r="AV18" s="2"/>
      <c r="AW18" s="164"/>
      <c r="AX18" s="164"/>
      <c r="AY18" s="29"/>
      <c r="AZ18" s="48"/>
      <c r="BA18" s="48"/>
      <c r="BD18" s="49"/>
      <c r="BE18" s="29"/>
      <c r="BF18" s="48"/>
      <c r="BG18" s="48"/>
      <c r="BI18" s="48"/>
      <c r="BJ18" s="48"/>
      <c r="BK18" s="7"/>
      <c r="BM18" s="29"/>
      <c r="BN18" s="47"/>
      <c r="BO18" s="47"/>
      <c r="BP18" s="2"/>
      <c r="BQ18" s="164"/>
      <c r="BR18" s="164"/>
      <c r="BS18" s="29"/>
      <c r="BT18" s="48"/>
      <c r="BU18" s="48"/>
      <c r="BX18" s="49"/>
      <c r="BY18" s="29"/>
      <c r="BZ18" s="48"/>
      <c r="CA18" s="48"/>
      <c r="CC18" s="48"/>
      <c r="CD18" s="48"/>
      <c r="CE18" s="29"/>
      <c r="CG18" s="29"/>
      <c r="CH18" s="47"/>
      <c r="CI18" s="47"/>
      <c r="CJ18" s="2"/>
      <c r="CK18" s="164"/>
      <c r="CL18" s="164"/>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316</v>
      </c>
      <c r="B19" s="2" t="s">
        <v>783</v>
      </c>
      <c r="C19" s="7"/>
      <c r="E19" s="29"/>
      <c r="F19" s="47"/>
      <c r="G19" s="48"/>
      <c r="H19" s="2"/>
      <c r="I19" s="164"/>
      <c r="J19" s="163"/>
      <c r="K19" s="48"/>
      <c r="L19" s="48"/>
      <c r="M19" s="48"/>
      <c r="P19" s="49"/>
      <c r="Q19" s="29"/>
      <c r="R19" s="48"/>
      <c r="S19" s="48"/>
      <c r="U19" s="48"/>
      <c r="V19" s="48"/>
      <c r="W19" s="7" t="s">
        <v>783</v>
      </c>
      <c r="Y19" s="29">
        <v>0</v>
      </c>
      <c r="Z19" s="47">
        <v>0</v>
      </c>
      <c r="AA19" s="47"/>
      <c r="AB19" s="2">
        <v>2</v>
      </c>
      <c r="AC19" s="164">
        <v>2.7000000000000003E-2</v>
      </c>
      <c r="AD19" s="164">
        <v>2.7000000000000003E-2</v>
      </c>
      <c r="AE19" s="29"/>
      <c r="AF19" s="48"/>
      <c r="AG19" s="48"/>
      <c r="AJ19" s="49"/>
      <c r="AK19" s="29"/>
      <c r="AM19" s="48"/>
      <c r="AO19" s="48"/>
      <c r="AP19" s="48"/>
      <c r="AQ19" s="7"/>
      <c r="AS19" s="29"/>
      <c r="AT19" s="47"/>
      <c r="AU19" s="47"/>
      <c r="AV19" s="2"/>
      <c r="AW19" s="164"/>
      <c r="AX19" s="164"/>
      <c r="AY19" s="29"/>
      <c r="AZ19" s="48"/>
      <c r="BA19" s="48"/>
      <c r="BD19" s="49"/>
      <c r="BE19" s="29"/>
      <c r="BF19" s="48"/>
      <c r="BG19" s="48"/>
      <c r="BI19" s="48"/>
      <c r="BJ19" s="48"/>
      <c r="BK19" s="7"/>
      <c r="BM19" s="29"/>
      <c r="BN19" s="47"/>
      <c r="BO19" s="47"/>
      <c r="BP19" s="2"/>
      <c r="BQ19" s="164"/>
      <c r="BR19" s="164"/>
      <c r="BS19" s="29"/>
      <c r="BT19" s="48"/>
      <c r="BU19" s="48"/>
      <c r="BX19" s="49"/>
      <c r="BY19" s="29"/>
      <c r="BZ19" s="48"/>
      <c r="CA19" s="48"/>
      <c r="CC19" s="48"/>
      <c r="CD19" s="48"/>
      <c r="CE19" s="29"/>
      <c r="CG19" s="29"/>
      <c r="CH19" s="47"/>
      <c r="CI19" s="47"/>
      <c r="CJ19" s="2"/>
      <c r="CK19" s="164"/>
      <c r="CL19" s="164"/>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317</v>
      </c>
      <c r="B20" s="2" t="s">
        <v>753</v>
      </c>
      <c r="C20" s="7"/>
      <c r="E20" s="29"/>
      <c r="F20" s="47"/>
      <c r="G20" s="48"/>
      <c r="H20" s="2"/>
      <c r="I20" s="164"/>
      <c r="J20" s="163"/>
      <c r="K20" s="48"/>
      <c r="L20" s="48"/>
      <c r="M20" s="48"/>
      <c r="P20" s="49"/>
      <c r="Q20" s="29"/>
      <c r="R20" s="48"/>
      <c r="S20" s="48"/>
      <c r="U20" s="48"/>
      <c r="V20" s="48"/>
      <c r="W20" s="7" t="s">
        <v>753</v>
      </c>
      <c r="Y20" s="29">
        <v>0</v>
      </c>
      <c r="Z20" s="47">
        <v>0</v>
      </c>
      <c r="AA20" s="47"/>
      <c r="AB20" s="2">
        <v>1</v>
      </c>
      <c r="AC20" s="164">
        <v>1.3000000000000001E-2</v>
      </c>
      <c r="AD20" s="164">
        <v>1.3000000000000001E-2</v>
      </c>
      <c r="AE20" s="29"/>
      <c r="AF20" s="48"/>
      <c r="AG20" s="48"/>
      <c r="AJ20" s="49"/>
      <c r="AK20" s="29"/>
      <c r="AM20" s="48"/>
      <c r="AO20" s="48"/>
      <c r="AP20" s="48"/>
      <c r="AQ20" s="7"/>
      <c r="AS20" s="29">
        <v>0</v>
      </c>
      <c r="AT20" s="47">
        <v>0</v>
      </c>
      <c r="AU20" s="47"/>
      <c r="AV20" s="2">
        <v>2</v>
      </c>
      <c r="AW20" s="164">
        <v>2.7000000000000003E-2</v>
      </c>
      <c r="AX20" s="164">
        <v>1.3000000000000001E-2</v>
      </c>
      <c r="AY20" s="29"/>
      <c r="AZ20" s="48"/>
      <c r="BA20" s="48"/>
      <c r="BD20" s="49"/>
      <c r="BE20" s="29"/>
      <c r="BF20" s="48"/>
      <c r="BG20" s="48"/>
      <c r="BI20" s="48"/>
      <c r="BJ20" s="48"/>
      <c r="BK20" s="7"/>
      <c r="BM20" s="29">
        <v>0</v>
      </c>
      <c r="BN20" s="47">
        <v>0</v>
      </c>
      <c r="BO20" s="47"/>
      <c r="BP20" s="2">
        <v>4</v>
      </c>
      <c r="BQ20" s="164">
        <v>5.2999999999999999E-2</v>
      </c>
      <c r="BR20" s="164">
        <v>2.7000000000000003E-2</v>
      </c>
      <c r="BS20" s="29"/>
      <c r="BT20" s="48"/>
      <c r="BU20" s="48"/>
      <c r="BX20" s="49"/>
      <c r="BY20" s="29"/>
      <c r="BZ20" s="48"/>
      <c r="CA20" s="48"/>
      <c r="CC20" s="48"/>
      <c r="CD20" s="48"/>
      <c r="CE20" s="29"/>
      <c r="CG20" s="29">
        <v>0</v>
      </c>
      <c r="CH20" s="47">
        <v>0</v>
      </c>
      <c r="CI20" s="47"/>
      <c r="CJ20" s="2">
        <v>12</v>
      </c>
      <c r="CK20" s="164">
        <v>0.16</v>
      </c>
      <c r="CL20" s="164">
        <v>0.08</v>
      </c>
      <c r="CM20" s="29"/>
      <c r="CN20" s="48"/>
      <c r="CO20" s="48"/>
      <c r="CR20" s="49"/>
      <c r="CS20" s="29"/>
      <c r="CT20" s="48"/>
      <c r="CU20" s="48"/>
      <c r="CW20" s="48"/>
      <c r="CX20" s="48"/>
      <c r="CY20" s="7"/>
      <c r="DA20" s="29">
        <v>0</v>
      </c>
      <c r="DB20" s="47">
        <v>0</v>
      </c>
      <c r="DC20" s="47"/>
      <c r="DD20" s="2">
        <v>8</v>
      </c>
      <c r="DE20" s="47">
        <f>DD20/$CY$3</f>
        <v>0.10666666666666667</v>
      </c>
      <c r="DF20" s="47">
        <f>DE20-CK20</f>
        <v>-5.333333333333333E-2</v>
      </c>
      <c r="DG20" s="29"/>
      <c r="DH20" s="48"/>
      <c r="DI20" s="48"/>
      <c r="DL20" s="49"/>
      <c r="DM20" s="29"/>
      <c r="DN20" s="48"/>
      <c r="DO20" s="48"/>
      <c r="DQ20" s="48"/>
      <c r="DR20" s="48"/>
      <c r="DS20" s="7"/>
      <c r="DU20" s="29">
        <v>70</v>
      </c>
      <c r="DV20" s="47">
        <f>DU20/$DS$4</f>
        <v>0.12280701754385964</v>
      </c>
      <c r="DW20" s="47"/>
      <c r="DX20" s="2">
        <v>9</v>
      </c>
      <c r="DY20" s="47">
        <f>DX20/$CY$3</f>
        <v>0.12</v>
      </c>
      <c r="DZ20" s="47">
        <f>DY20-DE20</f>
        <v>1.3333333333333322E-2</v>
      </c>
      <c r="EA20" s="29"/>
      <c r="EC20" s="50"/>
      <c r="EF20" s="49"/>
      <c r="EG20" s="29"/>
      <c r="EH20" s="48"/>
      <c r="EI20" s="48"/>
      <c r="EK20" s="48"/>
      <c r="EL20" s="48"/>
      <c r="EM20" s="7"/>
      <c r="EO20" s="29">
        <v>35</v>
      </c>
      <c r="EP20" s="47">
        <f t="shared" ref="EP20" si="9">EO20/$EM$7</f>
        <v>5.9523809523809521E-2</v>
      </c>
      <c r="EQ20" s="47">
        <f t="shared" ref="EQ20" si="10">EP20-DV20</f>
        <v>-6.3283208020050122E-2</v>
      </c>
      <c r="ER20" s="2">
        <v>5</v>
      </c>
      <c r="ES20" s="47">
        <f t="shared" ref="ES20" si="11">ER20/$EM$3</f>
        <v>6.5789473684210523E-2</v>
      </c>
      <c r="ET20" s="47">
        <f t="shared" ref="ET20" si="12">ES20-DY20</f>
        <v>-5.4210526315789473E-2</v>
      </c>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329</v>
      </c>
      <c r="B21" s="2" t="s">
        <v>784</v>
      </c>
      <c r="C21" s="7"/>
      <c r="E21" s="29"/>
      <c r="F21" s="47"/>
      <c r="G21" s="48"/>
      <c r="H21" s="2"/>
      <c r="I21" s="164"/>
      <c r="J21" s="163"/>
      <c r="K21" s="48"/>
      <c r="L21" s="48"/>
      <c r="M21" s="48"/>
      <c r="P21" s="49"/>
      <c r="Q21" s="29"/>
      <c r="R21" s="48"/>
      <c r="S21" s="48"/>
      <c r="U21" s="48"/>
      <c r="V21" s="48"/>
      <c r="W21" s="7" t="s">
        <v>785</v>
      </c>
      <c r="Y21" s="29">
        <v>0</v>
      </c>
      <c r="Z21" s="47">
        <v>0</v>
      </c>
      <c r="AA21" s="47"/>
      <c r="AB21" s="2">
        <v>1</v>
      </c>
      <c r="AC21" s="164">
        <v>1.3000000000000001E-2</v>
      </c>
      <c r="AD21" s="164">
        <v>1.3000000000000001E-2</v>
      </c>
      <c r="AE21" s="29"/>
      <c r="AF21" s="48"/>
      <c r="AG21" s="48"/>
      <c r="AJ21" s="49"/>
      <c r="AK21" s="29"/>
      <c r="AM21" s="48"/>
      <c r="AO21" s="48"/>
      <c r="AP21" s="48"/>
      <c r="AQ21" s="7" t="s">
        <v>786</v>
      </c>
      <c r="AS21" s="29">
        <v>0</v>
      </c>
      <c r="AT21" s="47">
        <v>0</v>
      </c>
      <c r="AU21" s="47"/>
      <c r="AV21" s="2">
        <v>1</v>
      </c>
      <c r="AW21" s="164">
        <v>1.3000000000000001E-2</v>
      </c>
      <c r="AX21" s="164">
        <v>0</v>
      </c>
      <c r="AY21" s="29"/>
      <c r="AZ21" s="48"/>
      <c r="BA21" s="48"/>
      <c r="BD21" s="49"/>
      <c r="BE21" s="29"/>
      <c r="BF21" s="48"/>
      <c r="BG21" s="48"/>
      <c r="BI21" s="48"/>
      <c r="BJ21" s="48"/>
      <c r="BK21" s="7"/>
      <c r="BM21" s="29"/>
      <c r="BN21" s="47"/>
      <c r="BO21" s="47"/>
      <c r="BP21" s="2"/>
      <c r="BQ21" s="164"/>
      <c r="BR21" s="164"/>
      <c r="BS21" s="29"/>
      <c r="BT21" s="48"/>
      <c r="BU21" s="48"/>
      <c r="BX21" s="49"/>
      <c r="BY21" s="29"/>
      <c r="BZ21" s="48"/>
      <c r="CA21" s="48"/>
      <c r="CC21" s="48"/>
      <c r="CD21" s="48"/>
      <c r="CE21" s="29"/>
      <c r="CG21" s="29"/>
      <c r="CH21" s="47"/>
      <c r="CI21" s="47"/>
      <c r="CJ21" s="2"/>
      <c r="CK21" s="164"/>
      <c r="CL21" s="164"/>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330</v>
      </c>
      <c r="B22" s="2" t="s">
        <v>781</v>
      </c>
      <c r="C22" s="7"/>
      <c r="E22" s="29"/>
      <c r="F22" s="47"/>
      <c r="G22" s="48"/>
      <c r="H22" s="2"/>
      <c r="I22" s="164"/>
      <c r="J22" s="163"/>
      <c r="K22" s="48"/>
      <c r="L22" s="48"/>
      <c r="M22" s="48"/>
      <c r="P22" s="49"/>
      <c r="Q22" s="29"/>
      <c r="R22" s="48"/>
      <c r="S22" s="48"/>
      <c r="U22" s="48"/>
      <c r="V22" s="48"/>
      <c r="W22" s="7"/>
      <c r="Y22" s="29"/>
      <c r="Z22" s="47"/>
      <c r="AA22" s="47"/>
      <c r="AB22" s="2"/>
      <c r="AC22" s="164"/>
      <c r="AD22" s="164"/>
      <c r="AE22" s="29"/>
      <c r="AF22" s="48"/>
      <c r="AG22" s="48"/>
      <c r="AJ22" s="49"/>
      <c r="AK22" s="29"/>
      <c r="AM22" s="48"/>
      <c r="AO22" s="48"/>
      <c r="AP22" s="48"/>
      <c r="AQ22" s="7" t="s">
        <v>781</v>
      </c>
      <c r="AS22" s="29">
        <v>0</v>
      </c>
      <c r="AT22" s="47">
        <v>0</v>
      </c>
      <c r="AU22" s="47"/>
      <c r="AV22" s="2">
        <v>4</v>
      </c>
      <c r="AW22" s="164">
        <v>5.2999999999999999E-2</v>
      </c>
      <c r="AX22" s="164">
        <v>2.7000000000000003E-2</v>
      </c>
      <c r="AY22" s="29"/>
      <c r="AZ22" s="48"/>
      <c r="BA22" s="48"/>
      <c r="BD22" s="49"/>
      <c r="BE22" s="29"/>
      <c r="BF22" s="48"/>
      <c r="BG22" s="48"/>
      <c r="BI22" s="48"/>
      <c r="BJ22" s="48"/>
      <c r="BK22" s="7"/>
      <c r="BM22" s="29"/>
      <c r="BN22" s="47"/>
      <c r="BO22" s="47"/>
      <c r="BP22" s="2"/>
      <c r="BQ22" s="164"/>
      <c r="BR22" s="164"/>
      <c r="BS22" s="29"/>
      <c r="BT22" s="48"/>
      <c r="BU22" s="48"/>
      <c r="BX22" s="49"/>
      <c r="BY22" s="29"/>
      <c r="BZ22" s="48"/>
      <c r="CA22" s="48"/>
      <c r="CC22" s="48"/>
      <c r="CD22" s="48"/>
      <c r="CE22" s="29"/>
      <c r="CG22" s="29"/>
      <c r="CH22" s="47"/>
      <c r="CI22" s="47"/>
      <c r="CJ22" s="2"/>
      <c r="CK22" s="164"/>
      <c r="CL22" s="164"/>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9"/>
      <c r="GD22" s="47"/>
      <c r="GE22" s="2"/>
      <c r="GF22" s="2"/>
      <c r="GG22" s="47"/>
      <c r="GH22" s="2"/>
      <c r="GI22" s="51"/>
      <c r="GN22" s="49"/>
      <c r="GU22" s="7"/>
      <c r="GW22" s="29"/>
      <c r="GX22" s="47"/>
      <c r="GY22" s="2"/>
      <c r="GZ22" s="2"/>
      <c r="HA22" s="47"/>
      <c r="HB22" s="2"/>
      <c r="HC22" s="51"/>
      <c r="HH22" s="49"/>
      <c r="HO22" s="7"/>
      <c r="HQ22" s="29"/>
      <c r="HR22" s="47"/>
      <c r="HS22" s="2"/>
      <c r="HT22" s="2"/>
      <c r="HU22" s="47"/>
      <c r="HV22" s="2"/>
      <c r="HW22" s="51"/>
      <c r="IB22" s="49"/>
      <c r="II22" s="7"/>
      <c r="IK22" s="29"/>
      <c r="IL22" s="47"/>
      <c r="IM22" s="2"/>
      <c r="IN22" s="2"/>
      <c r="IO22" s="47"/>
      <c r="IP22" s="2"/>
      <c r="IQ22" s="51"/>
      <c r="IV22" s="49"/>
    </row>
    <row r="23" spans="1:262" s="4" customFormat="1" ht="13.5" customHeight="1">
      <c r="A23" s="46" t="s">
        <v>309</v>
      </c>
      <c r="B23" s="2" t="s">
        <v>776</v>
      </c>
      <c r="C23" s="7"/>
      <c r="E23" s="29"/>
      <c r="F23" s="47"/>
      <c r="G23" s="48"/>
      <c r="H23" s="2"/>
      <c r="I23" s="47"/>
      <c r="J23" s="48"/>
      <c r="K23" s="48"/>
      <c r="L23" s="48"/>
      <c r="M23" s="48"/>
      <c r="P23" s="49"/>
      <c r="Q23" s="29"/>
      <c r="R23" s="48"/>
      <c r="S23" s="48"/>
      <c r="U23" s="48"/>
      <c r="V23" s="48"/>
      <c r="W23" s="7"/>
      <c r="Y23" s="29"/>
      <c r="Z23" s="47"/>
      <c r="AA23" s="47"/>
      <c r="AB23" s="2"/>
      <c r="AC23" s="47"/>
      <c r="AD23" s="47"/>
      <c r="AE23" s="29"/>
      <c r="AF23" s="48"/>
      <c r="AG23" s="48"/>
      <c r="AJ23" s="49"/>
      <c r="AK23" s="29"/>
      <c r="AM23" s="48"/>
      <c r="AO23" s="48"/>
      <c r="AP23" s="48"/>
      <c r="AQ23" s="7"/>
      <c r="AS23" s="29"/>
      <c r="AT23" s="47"/>
      <c r="AU23" s="47"/>
      <c r="AV23" s="2"/>
      <c r="AW23" s="164"/>
      <c r="AX23" s="164"/>
      <c r="AY23" s="29"/>
      <c r="AZ23" s="48"/>
      <c r="BA23" s="48"/>
      <c r="BD23" s="49"/>
      <c r="BE23" s="29"/>
      <c r="BF23" s="48"/>
      <c r="BG23" s="48"/>
      <c r="BI23" s="48"/>
      <c r="BJ23" s="48"/>
      <c r="BK23" s="7"/>
      <c r="BM23" s="29">
        <v>0</v>
      </c>
      <c r="BN23" s="47">
        <v>0</v>
      </c>
      <c r="BO23" s="47"/>
      <c r="BP23" s="2">
        <v>2</v>
      </c>
      <c r="BQ23" s="164">
        <v>2.7000000000000003E-2</v>
      </c>
      <c r="BR23" s="164">
        <v>-2.7000000000000003E-2</v>
      </c>
      <c r="BS23" s="29"/>
      <c r="BT23" s="48"/>
      <c r="BU23" s="48"/>
      <c r="BX23" s="49"/>
      <c r="BY23" s="29"/>
      <c r="BZ23" s="48"/>
      <c r="CA23" s="48"/>
      <c r="CC23" s="48"/>
      <c r="CD23" s="48"/>
      <c r="CE23" s="29"/>
      <c r="CG23" s="29">
        <v>0</v>
      </c>
      <c r="CH23" s="47">
        <v>0</v>
      </c>
      <c r="CI23" s="47"/>
      <c r="CJ23" s="2">
        <v>4</v>
      </c>
      <c r="CK23" s="164">
        <v>5.2999999999999999E-2</v>
      </c>
      <c r="CL23" s="164">
        <v>0.02</v>
      </c>
      <c r="CM23" s="29"/>
      <c r="CN23" s="48"/>
      <c r="CO23" s="48"/>
      <c r="CR23" s="49"/>
      <c r="CS23" s="29"/>
      <c r="CT23" s="48"/>
      <c r="CU23" s="48"/>
      <c r="CW23" s="48"/>
      <c r="CX23" s="48"/>
      <c r="CY23" s="7"/>
      <c r="DA23" s="29">
        <v>0</v>
      </c>
      <c r="DB23" s="47">
        <v>0</v>
      </c>
      <c r="DC23" s="47"/>
      <c r="DD23" s="2">
        <v>2</v>
      </c>
      <c r="DE23" s="47">
        <f>DD23/$CY$3</f>
        <v>2.6666666666666668E-2</v>
      </c>
      <c r="DF23" s="47">
        <f>DE23-CK23</f>
        <v>-2.633333333333333E-2</v>
      </c>
      <c r="DG23" s="29"/>
      <c r="DH23" s="48"/>
      <c r="DI23" s="48"/>
      <c r="DL23" s="49"/>
      <c r="DM23" s="29"/>
      <c r="DN23" s="48"/>
      <c r="DO23" s="48"/>
      <c r="DQ23" s="48"/>
      <c r="DR23" s="48"/>
      <c r="DS23" s="7"/>
      <c r="DU23" s="29">
        <v>32</v>
      </c>
      <c r="DV23" s="47">
        <f>DU23/$DS$4</f>
        <v>5.6140350877192984E-2</v>
      </c>
      <c r="DW23" s="47"/>
      <c r="DX23" s="2">
        <v>3</v>
      </c>
      <c r="DY23" s="47">
        <f>DX23/$CY$3</f>
        <v>0.04</v>
      </c>
      <c r="DZ23" s="47">
        <f>DY23-DE23</f>
        <v>1.3333333333333332E-2</v>
      </c>
      <c r="EA23" s="29"/>
      <c r="EC23" s="50"/>
      <c r="EF23" s="49"/>
      <c r="EG23" s="29"/>
      <c r="EH23" s="48"/>
      <c r="EI23" s="48"/>
      <c r="EK23" s="48"/>
      <c r="EL23" s="48"/>
      <c r="EM23" s="7"/>
      <c r="EO23" s="29">
        <v>33</v>
      </c>
      <c r="EP23" s="47">
        <f t="shared" ref="EP23" si="13">EO23/$EM$7</f>
        <v>5.6122448979591837E-2</v>
      </c>
      <c r="EQ23" s="47">
        <f t="shared" ref="EQ23" si="14">EP23-DV23</f>
        <v>-1.790189760114691E-5</v>
      </c>
      <c r="ER23" s="2">
        <v>4</v>
      </c>
      <c r="ES23" s="47">
        <f t="shared" ref="ES23" si="15">ER23/$EM$3</f>
        <v>5.2631578947368418E-2</v>
      </c>
      <c r="ET23" s="47">
        <f t="shared" ref="ET23" si="16">ES23-DY23</f>
        <v>1.2631578947368417E-2</v>
      </c>
      <c r="EU23" s="29"/>
      <c r="EV23" s="48"/>
      <c r="EW23" s="48"/>
      <c r="EZ23" s="49"/>
      <c r="FA23" s="29"/>
      <c r="FB23" s="48"/>
      <c r="FC23" s="48"/>
      <c r="FE23" s="48"/>
      <c r="FF23" s="48"/>
      <c r="FG23" s="7"/>
      <c r="FI23" s="29"/>
      <c r="FJ23" s="47"/>
      <c r="FK23" s="47"/>
      <c r="FL23" s="2"/>
      <c r="FM23" s="47"/>
      <c r="FN23" s="47"/>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306</v>
      </c>
      <c r="B24" s="2" t="s">
        <v>787</v>
      </c>
      <c r="C24" s="7"/>
      <c r="E24" s="29"/>
      <c r="F24" s="47"/>
      <c r="G24" s="48"/>
      <c r="H24" s="2"/>
      <c r="I24" s="47"/>
      <c r="J24" s="48"/>
      <c r="K24" s="48"/>
      <c r="L24" s="48"/>
      <c r="M24" s="48"/>
      <c r="P24" s="49"/>
      <c r="Q24" s="29"/>
      <c r="R24" s="48"/>
      <c r="S24" s="48"/>
      <c r="U24" s="48"/>
      <c r="V24" s="48"/>
      <c r="W24" s="7"/>
      <c r="Y24" s="29"/>
      <c r="Z24" s="47"/>
      <c r="AA24" s="47"/>
      <c r="AB24" s="2"/>
      <c r="AC24" s="47"/>
      <c r="AD24" s="47"/>
      <c r="AE24" s="29"/>
      <c r="AF24" s="48"/>
      <c r="AG24" s="48"/>
      <c r="AJ24" s="49"/>
      <c r="AK24" s="29"/>
      <c r="AM24" s="48"/>
      <c r="AO24" s="48"/>
      <c r="AP24" s="48"/>
      <c r="AQ24" s="7"/>
      <c r="AS24" s="29"/>
      <c r="AT24" s="47"/>
      <c r="AU24" s="47"/>
      <c r="AV24" s="2"/>
      <c r="AW24" s="164"/>
      <c r="AX24" s="164"/>
      <c r="AY24" s="29"/>
      <c r="AZ24" s="48"/>
      <c r="BA24" s="48"/>
      <c r="BD24" s="49"/>
      <c r="BE24" s="29"/>
      <c r="BF24" s="48"/>
      <c r="BG24" s="48"/>
      <c r="BI24" s="48"/>
      <c r="BJ24" s="48"/>
      <c r="BK24" s="7"/>
      <c r="BM24" s="29">
        <v>0</v>
      </c>
      <c r="BN24" s="47">
        <v>0</v>
      </c>
      <c r="BO24" s="47"/>
      <c r="BP24" s="2">
        <v>1</v>
      </c>
      <c r="BQ24" s="164">
        <v>1.3000000000000001E-2</v>
      </c>
      <c r="BR24" s="164">
        <v>1.3000000000000001E-2</v>
      </c>
      <c r="BS24" s="29"/>
      <c r="BT24" s="48"/>
      <c r="BU24" s="48"/>
      <c r="BX24" s="49"/>
      <c r="BY24" s="29"/>
      <c r="BZ24" s="48"/>
      <c r="CA24" s="48"/>
      <c r="CC24" s="48"/>
      <c r="CD24" s="48"/>
      <c r="CE24" s="29"/>
      <c r="CG24" s="29">
        <v>0</v>
      </c>
      <c r="CH24" s="47">
        <v>0</v>
      </c>
      <c r="CI24" s="47"/>
      <c r="CJ24" s="2">
        <v>0</v>
      </c>
      <c r="CK24" s="164">
        <v>0</v>
      </c>
      <c r="CL24" s="164">
        <v>-0.01</v>
      </c>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331</v>
      </c>
      <c r="B25" s="2" t="s">
        <v>788</v>
      </c>
      <c r="C25" s="7"/>
      <c r="E25" s="29"/>
      <c r="F25" s="47"/>
      <c r="G25" s="48"/>
      <c r="H25" s="2"/>
      <c r="I25" s="47"/>
      <c r="J25" s="48"/>
      <c r="K25" s="48"/>
      <c r="L25" s="48"/>
      <c r="M25" s="48"/>
      <c r="P25" s="49"/>
      <c r="Q25" s="29"/>
      <c r="R25" s="48"/>
      <c r="S25" s="48"/>
      <c r="U25" s="48"/>
      <c r="V25" s="48"/>
      <c r="W25" s="7"/>
      <c r="Y25" s="29"/>
      <c r="Z25" s="47"/>
      <c r="AA25" s="47"/>
      <c r="AB25" s="2"/>
      <c r="AC25" s="47"/>
      <c r="AD25" s="47"/>
      <c r="AE25" s="29"/>
      <c r="AF25" s="48"/>
      <c r="AG25" s="48"/>
      <c r="AJ25" s="49"/>
      <c r="AK25" s="29"/>
      <c r="AM25" s="48"/>
      <c r="AO25" s="48"/>
      <c r="AP25" s="48"/>
      <c r="AQ25" s="7"/>
      <c r="AS25" s="29"/>
      <c r="AT25" s="47"/>
      <c r="AU25" s="47"/>
      <c r="AV25" s="2"/>
      <c r="AW25" s="164"/>
      <c r="AX25" s="164"/>
      <c r="AY25" s="29"/>
      <c r="AZ25" s="48"/>
      <c r="BA25" s="48"/>
      <c r="BD25" s="49"/>
      <c r="BE25" s="29"/>
      <c r="BF25" s="48"/>
      <c r="BG25" s="48"/>
      <c r="BI25" s="48"/>
      <c r="BJ25" s="48"/>
      <c r="BK25" s="7"/>
      <c r="BM25" s="29">
        <v>0</v>
      </c>
      <c r="BN25" s="47">
        <v>0</v>
      </c>
      <c r="BO25" s="47"/>
      <c r="BP25" s="2">
        <v>1</v>
      </c>
      <c r="BQ25" s="164">
        <v>1.3000000000000001E-2</v>
      </c>
      <c r="BR25" s="164">
        <v>0</v>
      </c>
      <c r="BS25" s="29"/>
      <c r="BT25" s="48"/>
      <c r="BU25" s="48"/>
      <c r="BX25" s="49"/>
      <c r="BY25" s="29"/>
      <c r="BZ25" s="48"/>
      <c r="CA25" s="48"/>
      <c r="CC25" s="48"/>
      <c r="CD25" s="48"/>
      <c r="CE25" s="29"/>
      <c r="CG25" s="29">
        <v>0</v>
      </c>
      <c r="CH25" s="47">
        <v>0</v>
      </c>
      <c r="CI25" s="47"/>
      <c r="CJ25" s="2">
        <v>1</v>
      </c>
      <c r="CK25" s="164">
        <v>1.3000000000000001E-2</v>
      </c>
      <c r="CL25" s="164">
        <v>0</v>
      </c>
      <c r="CM25" s="29"/>
      <c r="CN25" s="48"/>
      <c r="CO25" s="48"/>
      <c r="CR25" s="49"/>
      <c r="CS25" s="29"/>
      <c r="CT25" s="48"/>
      <c r="CU25" s="48"/>
      <c r="CW25" s="48"/>
      <c r="CX25" s="48"/>
      <c r="CY25" s="7"/>
      <c r="DA25" s="29">
        <v>0</v>
      </c>
      <c r="DB25" s="47">
        <v>0</v>
      </c>
      <c r="DC25" s="47"/>
      <c r="DD25" s="2">
        <v>1</v>
      </c>
      <c r="DE25" s="47">
        <f>DD25/$CY$3</f>
        <v>1.3333333333333334E-2</v>
      </c>
      <c r="DF25" s="47">
        <f>DE25-CK25</f>
        <v>3.3333333333333305E-4</v>
      </c>
      <c r="DG25" s="29"/>
      <c r="DH25" s="48"/>
      <c r="DI25" s="48"/>
      <c r="DL25" s="49"/>
      <c r="DM25" s="29"/>
      <c r="DN25" s="48"/>
      <c r="DO25" s="48"/>
      <c r="DQ25" s="48"/>
      <c r="DR25" s="48"/>
      <c r="DS25" s="7"/>
      <c r="DU25" s="29">
        <v>14</v>
      </c>
      <c r="DV25" s="47">
        <f>DU25/$DS$4</f>
        <v>2.456140350877193E-2</v>
      </c>
      <c r="DW25" s="47"/>
      <c r="DX25" s="2">
        <v>1</v>
      </c>
      <c r="DY25" s="47">
        <f>DX25/$CY$3</f>
        <v>1.3333333333333334E-2</v>
      </c>
      <c r="DZ25" s="47">
        <f>DY25-DE25</f>
        <v>0</v>
      </c>
      <c r="EA25" s="29"/>
      <c r="EC25" s="50"/>
      <c r="EF25" s="49"/>
      <c r="EG25" s="29"/>
      <c r="EH25" s="48"/>
      <c r="EI25" s="48"/>
      <c r="EK25" s="48"/>
      <c r="EL25" s="48"/>
      <c r="EM25" s="7"/>
      <c r="EO25" s="29">
        <v>13</v>
      </c>
      <c r="EP25" s="47">
        <f t="shared" ref="EP25:EP26" si="17">EO25/$EM$7</f>
        <v>2.2108843537414966E-2</v>
      </c>
      <c r="EQ25" s="47">
        <f t="shared" ref="EQ25:EQ26" si="18">EP25-DV25</f>
        <v>-2.4525599713569636E-3</v>
      </c>
      <c r="ER25" s="2">
        <v>2</v>
      </c>
      <c r="ES25" s="47">
        <f t="shared" ref="ES25:ES26" si="19">ER25/$EM$3</f>
        <v>2.6315789473684209E-2</v>
      </c>
      <c r="ET25" s="47">
        <f t="shared" ref="ET25:ET26" si="20">ES25-DY25</f>
        <v>1.2982456140350875E-2</v>
      </c>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325</v>
      </c>
      <c r="B26" s="2" t="s">
        <v>789</v>
      </c>
      <c r="C26" s="7"/>
      <c r="E26" s="29"/>
      <c r="F26" s="47"/>
      <c r="G26" s="48"/>
      <c r="H26" s="2"/>
      <c r="I26" s="47"/>
      <c r="J26" s="48"/>
      <c r="K26" s="48"/>
      <c r="L26" s="48"/>
      <c r="M26" s="48"/>
      <c r="P26" s="49"/>
      <c r="Q26" s="29"/>
      <c r="R26" s="48"/>
      <c r="S26" s="48"/>
      <c r="U26" s="48"/>
      <c r="V26" s="48"/>
      <c r="W26" s="7"/>
      <c r="Y26" s="29"/>
      <c r="Z26" s="47"/>
      <c r="AA26" s="47"/>
      <c r="AB26" s="2"/>
      <c r="AC26" s="47"/>
      <c r="AD26" s="47"/>
      <c r="AE26" s="29"/>
      <c r="AF26" s="48"/>
      <c r="AG26" s="48"/>
      <c r="AJ26" s="49"/>
      <c r="AK26" s="29"/>
      <c r="AM26" s="48"/>
      <c r="AO26" s="48"/>
      <c r="AP26" s="48"/>
      <c r="AQ26" s="7"/>
      <c r="AS26" s="29"/>
      <c r="AT26" s="47"/>
      <c r="AU26" s="47"/>
      <c r="AV26" s="2"/>
      <c r="AW26" s="164"/>
      <c r="AX26" s="164"/>
      <c r="AY26" s="29"/>
      <c r="AZ26" s="48"/>
      <c r="BA26" s="48"/>
      <c r="BD26" s="49"/>
      <c r="BE26" s="29"/>
      <c r="BF26" s="48"/>
      <c r="BG26" s="48"/>
      <c r="BI26" s="48"/>
      <c r="BJ26" s="48"/>
      <c r="BK26" s="7"/>
      <c r="BM26" s="29">
        <v>0</v>
      </c>
      <c r="BN26" s="47">
        <v>0</v>
      </c>
      <c r="BO26" s="47"/>
      <c r="BP26" s="2">
        <v>0</v>
      </c>
      <c r="BQ26" s="164">
        <v>0</v>
      </c>
      <c r="BR26" s="164">
        <v>0</v>
      </c>
      <c r="BS26" s="29"/>
      <c r="BT26" s="48"/>
      <c r="BU26" s="48"/>
      <c r="BX26" s="49"/>
      <c r="BY26" s="29"/>
      <c r="BZ26" s="48"/>
      <c r="CA26" s="48"/>
      <c r="CC26" s="48"/>
      <c r="CD26" s="48"/>
      <c r="CE26" s="29"/>
      <c r="CG26" s="29">
        <v>0</v>
      </c>
      <c r="CH26" s="47">
        <v>0</v>
      </c>
      <c r="CI26" s="47"/>
      <c r="CJ26" s="2">
        <v>1</v>
      </c>
      <c r="CK26" s="164">
        <v>1.3000000000000001E-2</v>
      </c>
      <c r="CL26" s="164">
        <v>0.01</v>
      </c>
      <c r="CM26" s="29"/>
      <c r="CN26" s="48"/>
      <c r="CO26" s="48"/>
      <c r="CR26" s="49"/>
      <c r="CS26" s="29"/>
      <c r="CT26" s="48"/>
      <c r="CU26" s="48"/>
      <c r="CW26" s="48"/>
      <c r="CX26" s="48"/>
      <c r="CY26" s="7"/>
      <c r="DA26" s="29">
        <v>0</v>
      </c>
      <c r="DB26" s="47">
        <v>0</v>
      </c>
      <c r="DC26" s="47"/>
      <c r="DD26" s="2">
        <v>1</v>
      </c>
      <c r="DE26" s="47">
        <f>DD26/$CY$3</f>
        <v>1.3333333333333334E-2</v>
      </c>
      <c r="DF26" s="47">
        <f>DE26-CK26</f>
        <v>3.3333333333333305E-4</v>
      </c>
      <c r="DG26" s="29"/>
      <c r="DH26" s="48"/>
      <c r="DI26" s="48"/>
      <c r="DL26" s="49"/>
      <c r="DM26" s="29"/>
      <c r="DN26" s="48"/>
      <c r="DO26" s="48"/>
      <c r="DQ26" s="48"/>
      <c r="DR26" s="48"/>
      <c r="DS26" s="7"/>
      <c r="DU26" s="29">
        <v>18</v>
      </c>
      <c r="DV26" s="47">
        <f>DU26/$DS$4</f>
        <v>3.1578947368421054E-2</v>
      </c>
      <c r="DW26" s="47"/>
      <c r="DX26" s="2">
        <v>2</v>
      </c>
      <c r="DY26" s="47">
        <f>DX26/$CY$3</f>
        <v>2.6666666666666668E-2</v>
      </c>
      <c r="DZ26" s="47">
        <f>DY26-DE26</f>
        <v>1.3333333333333334E-2</v>
      </c>
      <c r="EA26" s="29"/>
      <c r="EC26" s="50"/>
      <c r="EF26" s="49"/>
      <c r="EG26" s="29"/>
      <c r="EH26" s="48"/>
      <c r="EI26" s="48"/>
      <c r="EK26" s="48"/>
      <c r="EL26" s="48"/>
      <c r="EM26" s="7"/>
      <c r="EO26" s="29">
        <v>20</v>
      </c>
      <c r="EP26" s="47">
        <f t="shared" si="17"/>
        <v>3.4013605442176874E-2</v>
      </c>
      <c r="EQ26" s="47">
        <f t="shared" si="18"/>
        <v>2.4346580737558202E-3</v>
      </c>
      <c r="ER26" s="2">
        <v>4</v>
      </c>
      <c r="ES26" s="47">
        <f t="shared" si="19"/>
        <v>5.2631578947368418E-2</v>
      </c>
      <c r="ET26" s="47">
        <f t="shared" si="20"/>
        <v>2.596491228070175E-2</v>
      </c>
      <c r="EU26" s="29"/>
      <c r="EV26" s="48"/>
      <c r="EW26" s="48"/>
      <c r="EZ26" s="49"/>
      <c r="FA26" s="29"/>
      <c r="FB26" s="48"/>
      <c r="FC26" s="48"/>
      <c r="FE26" s="48"/>
      <c r="FF26" s="48"/>
      <c r="FG26" s="7"/>
      <c r="FI26" s="29"/>
      <c r="FJ26" s="47"/>
      <c r="FK26" s="47"/>
      <c r="FL26" s="2"/>
      <c r="FM26" s="47"/>
      <c r="FN26" s="47"/>
      <c r="FO26" s="29"/>
      <c r="FP26" s="48"/>
      <c r="FQ26" s="48"/>
      <c r="FT26" s="49"/>
      <c r="FU26" s="29"/>
      <c r="FV26" s="48"/>
      <c r="FW26" s="48"/>
      <c r="FY26" s="48"/>
      <c r="FZ26" s="48"/>
      <c r="GA26" s="7"/>
      <c r="GC26" s="2"/>
      <c r="GD26" s="47"/>
      <c r="GE26" s="2"/>
      <c r="GF26" s="2"/>
      <c r="GG26" s="47"/>
      <c r="GH26" s="2"/>
      <c r="GI26" s="51"/>
      <c r="GN26" s="49"/>
      <c r="GU26" s="7"/>
      <c r="GW26" s="2"/>
      <c r="GX26" s="47"/>
      <c r="GY26" s="2"/>
      <c r="GZ26" s="2"/>
      <c r="HA26" s="47"/>
      <c r="HB26" s="2"/>
      <c r="HC26" s="51"/>
      <c r="HH26" s="49"/>
      <c r="HO26" s="7"/>
      <c r="HQ26" s="2"/>
      <c r="HR26" s="47"/>
      <c r="HS26" s="2"/>
      <c r="HT26" s="2"/>
      <c r="HU26" s="47"/>
      <c r="HV26" s="2"/>
      <c r="HW26" s="51"/>
      <c r="IB26" s="49"/>
      <c r="II26" s="7"/>
      <c r="IK26" s="2"/>
      <c r="IL26" s="47"/>
      <c r="IM26" s="2"/>
      <c r="IN26" s="2"/>
      <c r="IO26" s="47"/>
      <c r="IP26" s="2"/>
      <c r="IQ26" s="51"/>
      <c r="IV26" s="49"/>
    </row>
    <row r="27" spans="1:262" s="4" customFormat="1" ht="13.5" customHeight="1">
      <c r="A27" s="46" t="s">
        <v>963</v>
      </c>
      <c r="B27" s="2" t="s">
        <v>775</v>
      </c>
      <c r="C27" s="7"/>
      <c r="E27" s="29"/>
      <c r="F27" s="47"/>
      <c r="G27" s="48"/>
      <c r="H27" s="2"/>
      <c r="I27" s="47"/>
      <c r="J27" s="48"/>
      <c r="K27" s="48"/>
      <c r="L27" s="48"/>
      <c r="M27" s="48"/>
      <c r="P27" s="49"/>
      <c r="Q27" s="29"/>
      <c r="R27" s="48"/>
      <c r="S27" s="48"/>
      <c r="U27" s="48"/>
      <c r="V27" s="48"/>
      <c r="W27" s="7"/>
      <c r="Y27" s="29"/>
      <c r="Z27" s="47"/>
      <c r="AA27" s="47"/>
      <c r="AB27" s="2"/>
      <c r="AC27" s="47"/>
      <c r="AD27" s="47"/>
      <c r="AE27" s="29"/>
      <c r="AF27" s="48"/>
      <c r="AG27" s="48"/>
      <c r="AJ27" s="49"/>
      <c r="AK27" s="29"/>
      <c r="AM27" s="48"/>
      <c r="AO27" s="48"/>
      <c r="AP27" s="48"/>
      <c r="AQ27" s="7"/>
      <c r="AS27" s="29"/>
      <c r="AT27" s="47"/>
      <c r="AU27" s="47"/>
      <c r="AV27" s="2"/>
      <c r="AW27" s="47"/>
      <c r="AX27" s="47"/>
      <c r="AY27" s="29"/>
      <c r="AZ27" s="48"/>
      <c r="BA27" s="48"/>
      <c r="BD27" s="49"/>
      <c r="BE27" s="29"/>
      <c r="BF27" s="48"/>
      <c r="BG27" s="48"/>
      <c r="BI27" s="48"/>
      <c r="BJ27" s="48"/>
      <c r="BK27" s="7"/>
      <c r="BM27" s="29">
        <v>0</v>
      </c>
      <c r="BN27" s="47">
        <v>0</v>
      </c>
      <c r="BO27" s="47"/>
      <c r="BP27" s="2">
        <v>0</v>
      </c>
      <c r="BQ27" s="164">
        <v>0</v>
      </c>
      <c r="BR27" s="164">
        <v>0</v>
      </c>
      <c r="BS27" s="29"/>
      <c r="BT27" s="48"/>
      <c r="BU27" s="48"/>
      <c r="BX27" s="49"/>
      <c r="BY27" s="29"/>
      <c r="BZ27" s="48"/>
      <c r="CA27" s="48"/>
      <c r="CC27" s="48"/>
      <c r="CD27" s="48"/>
      <c r="CE27" s="29"/>
      <c r="CG27" s="29">
        <v>0</v>
      </c>
      <c r="CH27" s="47">
        <v>0</v>
      </c>
      <c r="CI27" s="47"/>
      <c r="CJ27" s="2">
        <v>0</v>
      </c>
      <c r="CK27" s="164">
        <v>0</v>
      </c>
      <c r="CL27" s="164">
        <v>0</v>
      </c>
      <c r="CM27" s="29"/>
      <c r="CN27" s="48"/>
      <c r="CO27" s="48"/>
      <c r="CR27" s="49"/>
      <c r="CS27" s="29"/>
      <c r="CT27" s="48"/>
      <c r="CU27" s="48"/>
      <c r="CW27" s="48"/>
      <c r="CX27" s="48"/>
      <c r="CY27" s="7"/>
      <c r="DA27" s="29"/>
      <c r="DB27" s="47"/>
      <c r="DC27" s="47"/>
      <c r="DD27" s="2"/>
      <c r="DE27" s="47"/>
      <c r="DF27" s="47"/>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1037</v>
      </c>
      <c r="C28" s="7"/>
      <c r="E28" s="29"/>
      <c r="F28" s="47"/>
      <c r="G28" s="48"/>
      <c r="H28" s="2"/>
      <c r="I28" s="47"/>
      <c r="J28" s="48"/>
      <c r="K28" s="48"/>
      <c r="L28" s="48"/>
      <c r="M28" s="48"/>
      <c r="P28" s="49"/>
      <c r="Q28" s="29"/>
      <c r="R28" s="48"/>
      <c r="S28" s="48"/>
      <c r="U28" s="48"/>
      <c r="V28" s="48"/>
      <c r="W28" s="7"/>
      <c r="Y28" s="29"/>
      <c r="Z28" s="47"/>
      <c r="AA28" s="47"/>
      <c r="AB28" s="2"/>
      <c r="AC28" s="47"/>
      <c r="AD28" s="47"/>
      <c r="AE28" s="29"/>
      <c r="AF28" s="48"/>
      <c r="AG28" s="48"/>
      <c r="AJ28" s="49"/>
      <c r="AK28" s="29"/>
      <c r="AM28" s="48"/>
      <c r="AO28" s="48"/>
      <c r="AP28" s="48"/>
      <c r="AQ28" s="7"/>
      <c r="AS28" s="29"/>
      <c r="AT28" s="47"/>
      <c r="AU28" s="47"/>
      <c r="AV28" s="2"/>
      <c r="AW28" s="47"/>
      <c r="AX28" s="47"/>
      <c r="AY28" s="29"/>
      <c r="AZ28" s="48"/>
      <c r="BA28" s="48"/>
      <c r="BD28" s="49"/>
      <c r="BE28" s="29"/>
      <c r="BF28" s="48"/>
      <c r="BG28" s="48"/>
      <c r="BI28" s="48"/>
      <c r="BJ28" s="48"/>
      <c r="BK28" s="7"/>
      <c r="BM28" s="29"/>
      <c r="BN28" s="47"/>
      <c r="BO28" s="47"/>
      <c r="BP28" s="2"/>
      <c r="BQ28" s="164"/>
      <c r="BR28" s="164"/>
      <c r="BS28" s="29"/>
      <c r="BT28" s="48"/>
      <c r="BU28" s="48"/>
      <c r="BX28" s="49"/>
      <c r="BY28" s="29"/>
      <c r="BZ28" s="48"/>
      <c r="CA28" s="48"/>
      <c r="CC28" s="48"/>
      <c r="CD28" s="48"/>
      <c r="CE28" s="29"/>
      <c r="CG28" s="29"/>
      <c r="CH28" s="47"/>
      <c r="CI28" s="47"/>
      <c r="CJ28" s="2"/>
      <c r="CK28" s="164"/>
      <c r="CL28" s="164"/>
      <c r="CM28" s="29"/>
      <c r="CN28" s="48"/>
      <c r="CO28" s="48"/>
      <c r="CR28" s="49"/>
      <c r="CS28" s="29"/>
      <c r="CT28" s="48"/>
      <c r="CU28" s="48"/>
      <c r="CW28" s="48"/>
      <c r="CX28" s="48"/>
      <c r="CY28" s="7"/>
      <c r="DA28" s="29">
        <v>0</v>
      </c>
      <c r="DB28" s="47">
        <v>0</v>
      </c>
      <c r="DC28" s="47"/>
      <c r="DD28" s="2">
        <v>10</v>
      </c>
      <c r="DE28" s="47">
        <f>DD28/$CY$3</f>
        <v>0.13333333333333333</v>
      </c>
      <c r="DF28" s="47">
        <f>DE28-CK28</f>
        <v>0.13333333333333333</v>
      </c>
      <c r="DG28" s="29"/>
      <c r="DH28" s="48"/>
      <c r="DI28" s="48"/>
      <c r="DL28" s="49"/>
      <c r="DM28" s="29"/>
      <c r="DN28" s="48"/>
      <c r="DO28" s="48"/>
      <c r="DQ28" s="48"/>
      <c r="DR28" s="48"/>
      <c r="DS28" s="7"/>
      <c r="DU28" s="29">
        <v>66</v>
      </c>
      <c r="DV28" s="47">
        <f>DU28/$DS$4</f>
        <v>0.11578947368421053</v>
      </c>
      <c r="DW28" s="47"/>
      <c r="DX28" s="2">
        <v>9</v>
      </c>
      <c r="DY28" s="47">
        <f>DX28/$CY$3</f>
        <v>0.12</v>
      </c>
      <c r="DZ28" s="47">
        <f>DY28-DE28</f>
        <v>-1.3333333333333336E-2</v>
      </c>
      <c r="EA28" s="29"/>
      <c r="EC28" s="50"/>
      <c r="EF28" s="49"/>
      <c r="EG28" s="29"/>
      <c r="EH28" s="48"/>
      <c r="EI28" s="48"/>
      <c r="EK28" s="48"/>
      <c r="EL28" s="48"/>
      <c r="EM28" s="7"/>
      <c r="EO28" s="29">
        <v>38</v>
      </c>
      <c r="EP28" s="47">
        <f t="shared" ref="EP28:EP31" si="21">EO28/$EM$7</f>
        <v>6.4625850340136057E-2</v>
      </c>
      <c r="EQ28" s="47">
        <f t="shared" ref="EQ28:EQ31" si="22">EP28-DV28</f>
        <v>-5.1163623344074469E-2</v>
      </c>
      <c r="ER28" s="2">
        <v>5</v>
      </c>
      <c r="ES28" s="47">
        <f t="shared" ref="ES28:ES31" si="23">ER28/$EM$3</f>
        <v>6.5789473684210523E-2</v>
      </c>
      <c r="ET28" s="47">
        <f t="shared" ref="ET28:ET31" si="24">ES28-DY28</f>
        <v>-5.4210526315789473E-2</v>
      </c>
      <c r="EU28" s="29"/>
      <c r="EV28" s="48"/>
      <c r="EW28" s="48"/>
      <c r="EZ28" s="49"/>
      <c r="FA28" s="29"/>
      <c r="FB28" s="48"/>
      <c r="FC28" s="48"/>
      <c r="FE28" s="48"/>
      <c r="FF28" s="48"/>
      <c r="FG28" s="7"/>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320</v>
      </c>
      <c r="B29" s="2" t="s">
        <v>1038</v>
      </c>
      <c r="C29" s="7"/>
      <c r="E29" s="29"/>
      <c r="F29" s="47"/>
      <c r="G29" s="48"/>
      <c r="H29" s="2"/>
      <c r="I29" s="47"/>
      <c r="J29" s="48"/>
      <c r="K29" s="48"/>
      <c r="L29" s="48"/>
      <c r="M29" s="48"/>
      <c r="P29" s="49"/>
      <c r="Q29" s="29"/>
      <c r="R29" s="48"/>
      <c r="S29" s="48"/>
      <c r="U29" s="48"/>
      <c r="V29" s="48"/>
      <c r="W29" s="7"/>
      <c r="Y29" s="29"/>
      <c r="Z29" s="47"/>
      <c r="AA29" s="47"/>
      <c r="AB29" s="2"/>
      <c r="AC29" s="47"/>
      <c r="AD29" s="47"/>
      <c r="AE29" s="29"/>
      <c r="AF29" s="48"/>
      <c r="AG29" s="48"/>
      <c r="AJ29" s="49"/>
      <c r="AK29" s="29"/>
      <c r="AM29" s="48"/>
      <c r="AO29" s="48"/>
      <c r="AP29" s="48"/>
      <c r="AQ29" s="7"/>
      <c r="AS29" s="29"/>
      <c r="AT29" s="47"/>
      <c r="AU29" s="47"/>
      <c r="AV29" s="2"/>
      <c r="AW29" s="47"/>
      <c r="AX29" s="47"/>
      <c r="AY29" s="29"/>
      <c r="AZ29" s="48"/>
      <c r="BA29" s="48"/>
      <c r="BD29" s="49"/>
      <c r="BE29" s="29"/>
      <c r="BF29" s="48"/>
      <c r="BG29" s="48"/>
      <c r="BI29" s="48"/>
      <c r="BJ29" s="48"/>
      <c r="BK29" s="7"/>
      <c r="BM29" s="29"/>
      <c r="BN29" s="47"/>
      <c r="BO29" s="47"/>
      <c r="BP29" s="2"/>
      <c r="BQ29" s="164"/>
      <c r="BR29" s="164"/>
      <c r="BS29" s="29"/>
      <c r="BT29" s="48"/>
      <c r="BU29" s="48"/>
      <c r="BX29" s="49"/>
      <c r="BY29" s="29"/>
      <c r="BZ29" s="48"/>
      <c r="CA29" s="48"/>
      <c r="CC29" s="48"/>
      <c r="CD29" s="48"/>
      <c r="CE29" s="29"/>
      <c r="CG29" s="29"/>
      <c r="CH29" s="47"/>
      <c r="CI29" s="47"/>
      <c r="CJ29" s="2"/>
      <c r="CK29" s="164"/>
      <c r="CL29" s="164"/>
      <c r="CM29" s="29"/>
      <c r="CN29" s="48"/>
      <c r="CO29" s="48"/>
      <c r="CR29" s="49"/>
      <c r="CS29" s="29"/>
      <c r="CT29" s="48"/>
      <c r="CU29" s="48"/>
      <c r="CW29" s="48"/>
      <c r="CX29" s="48"/>
      <c r="CY29" s="7"/>
      <c r="DA29" s="29">
        <v>0</v>
      </c>
      <c r="DB29" s="47">
        <v>0</v>
      </c>
      <c r="DC29" s="47"/>
      <c r="DD29" s="2">
        <v>1</v>
      </c>
      <c r="DE29" s="47">
        <f>DD29/$CY$3</f>
        <v>1.3333333333333334E-2</v>
      </c>
      <c r="DF29" s="47">
        <f>DE29-CK29</f>
        <v>1.3333333333333334E-2</v>
      </c>
      <c r="DG29" s="29"/>
      <c r="DH29" s="48"/>
      <c r="DI29" s="48"/>
      <c r="DL29" s="49"/>
      <c r="DM29" s="29"/>
      <c r="DN29" s="48"/>
      <c r="DO29" s="48"/>
      <c r="DQ29" s="48"/>
      <c r="DR29" s="48"/>
      <c r="DS29" s="7"/>
      <c r="DU29" s="29">
        <v>14</v>
      </c>
      <c r="DV29" s="47">
        <f>DU29/$DS$4</f>
        <v>2.456140350877193E-2</v>
      </c>
      <c r="DW29" s="47"/>
      <c r="DX29" s="2">
        <v>2</v>
      </c>
      <c r="DY29" s="47">
        <f>DX29/$CY$3</f>
        <v>2.6666666666666668E-2</v>
      </c>
      <c r="DZ29" s="47">
        <f>DY29-DE29</f>
        <v>1.3333333333333334E-2</v>
      </c>
      <c r="EA29" s="29"/>
      <c r="EC29" s="50"/>
      <c r="EF29" s="49"/>
      <c r="EG29" s="29"/>
      <c r="EH29" s="48"/>
      <c r="EI29" s="48"/>
      <c r="EK29" s="48"/>
      <c r="EL29" s="48"/>
      <c r="EM29" s="7"/>
      <c r="EO29" s="29">
        <v>18</v>
      </c>
      <c r="EP29" s="47">
        <f t="shared" si="21"/>
        <v>3.0612244897959183E-2</v>
      </c>
      <c r="EQ29" s="47">
        <f t="shared" si="22"/>
        <v>6.0508413891872531E-3</v>
      </c>
      <c r="ER29" s="2">
        <v>3</v>
      </c>
      <c r="ES29" s="47">
        <f t="shared" si="23"/>
        <v>3.9473684210526314E-2</v>
      </c>
      <c r="ET29" s="47">
        <f t="shared" si="24"/>
        <v>1.2807017543859645E-2</v>
      </c>
      <c r="EU29" s="29"/>
      <c r="EV29" s="48"/>
      <c r="EW29" s="48"/>
      <c r="EZ29" s="49"/>
      <c r="FA29" s="29"/>
      <c r="FB29" s="48"/>
      <c r="FC29" s="48"/>
      <c r="FE29" s="48"/>
      <c r="FF29" s="48"/>
      <c r="FG29" s="7"/>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46" t="s">
        <v>1012</v>
      </c>
      <c r="B30" s="2" t="s">
        <v>1048</v>
      </c>
      <c r="C30" s="7"/>
      <c r="E30" s="29"/>
      <c r="F30" s="47"/>
      <c r="G30" s="48"/>
      <c r="H30" s="2"/>
      <c r="I30" s="47"/>
      <c r="J30" s="48"/>
      <c r="K30" s="48"/>
      <c r="L30" s="48"/>
      <c r="M30" s="48"/>
      <c r="P30" s="49"/>
      <c r="Q30" s="29"/>
      <c r="R30" s="48"/>
      <c r="S30" s="48"/>
      <c r="U30" s="48"/>
      <c r="V30" s="48"/>
      <c r="W30" s="7"/>
      <c r="Y30" s="29"/>
      <c r="Z30" s="47"/>
      <c r="AA30" s="47"/>
      <c r="AB30" s="2"/>
      <c r="AC30" s="47"/>
      <c r="AD30" s="47"/>
      <c r="AE30" s="29"/>
      <c r="AF30" s="48"/>
      <c r="AG30" s="48"/>
      <c r="AJ30" s="49"/>
      <c r="AK30" s="29"/>
      <c r="AM30" s="48"/>
      <c r="AO30" s="48"/>
      <c r="AP30" s="48"/>
      <c r="AQ30" s="7"/>
      <c r="AS30" s="29"/>
      <c r="AT30" s="47"/>
      <c r="AU30" s="47"/>
      <c r="AV30" s="2"/>
      <c r="AW30" s="47"/>
      <c r="AX30" s="47"/>
      <c r="AY30" s="29"/>
      <c r="AZ30" s="48"/>
      <c r="BA30" s="48"/>
      <c r="BD30" s="49"/>
      <c r="BE30" s="29"/>
      <c r="BF30" s="48"/>
      <c r="BG30" s="48"/>
      <c r="BI30" s="48"/>
      <c r="BJ30" s="48"/>
      <c r="BK30" s="7"/>
      <c r="BM30" s="29"/>
      <c r="BN30" s="47"/>
      <c r="BO30" s="47"/>
      <c r="BP30" s="2"/>
      <c r="BQ30" s="164"/>
      <c r="BR30" s="164"/>
      <c r="BS30" s="29"/>
      <c r="BT30" s="48"/>
      <c r="BU30" s="48"/>
      <c r="BX30" s="49"/>
      <c r="BY30" s="29"/>
      <c r="BZ30" s="48"/>
      <c r="CA30" s="48"/>
      <c r="CC30" s="48"/>
      <c r="CD30" s="48"/>
      <c r="CE30" s="29"/>
      <c r="CG30" s="29"/>
      <c r="CH30" s="47"/>
      <c r="CI30" s="47"/>
      <c r="CJ30" s="2"/>
      <c r="CK30" s="164"/>
      <c r="CL30" s="164"/>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v>87</v>
      </c>
      <c r="EP30" s="47">
        <f t="shared" si="21"/>
        <v>0.14795918367346939</v>
      </c>
      <c r="EQ30" s="47">
        <f t="shared" si="22"/>
        <v>0.14795918367346939</v>
      </c>
      <c r="ER30" s="2">
        <v>12</v>
      </c>
      <c r="ES30" s="47">
        <f t="shared" si="23"/>
        <v>0.15789473684210525</v>
      </c>
      <c r="ET30" s="47">
        <f t="shared" si="24"/>
        <v>0.15789473684210525</v>
      </c>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1011</v>
      </c>
      <c r="B31" s="2" t="s">
        <v>1049</v>
      </c>
      <c r="C31" s="7"/>
      <c r="E31" s="29"/>
      <c r="F31" s="47"/>
      <c r="G31" s="48"/>
      <c r="H31" s="2"/>
      <c r="I31" s="47"/>
      <c r="J31" s="48"/>
      <c r="K31" s="48"/>
      <c r="L31" s="48"/>
      <c r="M31" s="48"/>
      <c r="P31" s="49"/>
      <c r="Q31" s="29"/>
      <c r="R31" s="48"/>
      <c r="S31" s="48"/>
      <c r="U31" s="48"/>
      <c r="V31" s="48"/>
      <c r="W31" s="7"/>
      <c r="Y31" s="29"/>
      <c r="Z31" s="47"/>
      <c r="AA31" s="47"/>
      <c r="AB31" s="2"/>
      <c r="AC31" s="47"/>
      <c r="AD31" s="47"/>
      <c r="AE31" s="29"/>
      <c r="AF31" s="48"/>
      <c r="AG31" s="48"/>
      <c r="AJ31" s="49"/>
      <c r="AK31" s="29"/>
      <c r="AM31" s="48"/>
      <c r="AO31" s="48"/>
      <c r="AP31" s="48"/>
      <c r="AQ31" s="7"/>
      <c r="AS31" s="29"/>
      <c r="AT31" s="47"/>
      <c r="AU31" s="47"/>
      <c r="AV31" s="2"/>
      <c r="AW31" s="47"/>
      <c r="AX31" s="47"/>
      <c r="AY31" s="29"/>
      <c r="AZ31" s="48"/>
      <c r="BA31" s="48"/>
      <c r="BD31" s="49"/>
      <c r="BE31" s="29"/>
      <c r="BF31" s="48"/>
      <c r="BG31" s="48"/>
      <c r="BI31" s="48"/>
      <c r="BJ31" s="48"/>
      <c r="BK31" s="7"/>
      <c r="BM31" s="29"/>
      <c r="BN31" s="47"/>
      <c r="BO31" s="47"/>
      <c r="BP31" s="2"/>
      <c r="BQ31" s="164"/>
      <c r="BR31" s="164"/>
      <c r="BS31" s="29"/>
      <c r="BT31" s="48"/>
      <c r="BU31" s="48"/>
      <c r="BX31" s="49"/>
      <c r="BY31" s="29"/>
      <c r="BZ31" s="48"/>
      <c r="CA31" s="48"/>
      <c r="CC31" s="48"/>
      <c r="CD31" s="48"/>
      <c r="CE31" s="29"/>
      <c r="CG31" s="29"/>
      <c r="CH31" s="47"/>
      <c r="CI31" s="47"/>
      <c r="CJ31" s="2"/>
      <c r="CK31" s="164"/>
      <c r="CL31" s="164"/>
      <c r="CM31" s="29"/>
      <c r="CN31" s="48"/>
      <c r="CO31" s="48"/>
      <c r="CR31" s="49"/>
      <c r="CS31" s="29"/>
      <c r="CT31" s="48"/>
      <c r="CU31" s="48"/>
      <c r="CW31" s="48"/>
      <c r="CX31" s="48"/>
      <c r="CY31" s="7"/>
      <c r="DA31" s="29"/>
      <c r="DB31" s="47"/>
      <c r="DC31" s="47"/>
      <c r="DD31" s="2"/>
      <c r="DE31" s="47"/>
      <c r="DF31" s="47"/>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v>4</v>
      </c>
      <c r="EP31" s="47">
        <f t="shared" si="21"/>
        <v>6.8027210884353739E-3</v>
      </c>
      <c r="EQ31" s="47">
        <f t="shared" si="22"/>
        <v>6.8027210884353739E-3</v>
      </c>
      <c r="ER31" s="2">
        <v>1</v>
      </c>
      <c r="ES31" s="47">
        <f t="shared" si="23"/>
        <v>1.3157894736842105E-2</v>
      </c>
      <c r="ET31" s="47">
        <f t="shared" si="24"/>
        <v>1.3157894736842105E-2</v>
      </c>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c r="B32" s="2"/>
      <c r="C32" s="7"/>
      <c r="E32" s="29"/>
      <c r="F32" s="47"/>
      <c r="G32" s="48"/>
      <c r="H32" s="2"/>
      <c r="I32" s="47"/>
      <c r="J32" s="48"/>
      <c r="K32" s="48"/>
      <c r="L32" s="48"/>
      <c r="M32" s="48"/>
      <c r="P32" s="49"/>
      <c r="Q32" s="29"/>
      <c r="R32" s="48"/>
      <c r="S32" s="48"/>
      <c r="U32" s="48"/>
      <c r="V32" s="48"/>
      <c r="W32" s="7"/>
      <c r="Y32" s="29"/>
      <c r="Z32" s="47"/>
      <c r="AA32" s="47"/>
      <c r="AB32" s="2"/>
      <c r="AC32" s="47"/>
      <c r="AD32" s="47"/>
      <c r="AE32" s="29"/>
      <c r="AF32" s="48"/>
      <c r="AG32" s="48"/>
      <c r="AJ32" s="49"/>
      <c r="AK32" s="29"/>
      <c r="AM32" s="48"/>
      <c r="AO32" s="48"/>
      <c r="AP32" s="48"/>
      <c r="AQ32" s="7"/>
      <c r="AS32" s="29"/>
      <c r="AT32" s="47"/>
      <c r="AU32" s="47"/>
      <c r="AV32" s="2"/>
      <c r="AW32" s="47"/>
      <c r="AX32" s="47"/>
      <c r="AY32" s="29"/>
      <c r="AZ32" s="48"/>
      <c r="BA32" s="48"/>
      <c r="BD32" s="49"/>
      <c r="BE32" s="29"/>
      <c r="BF32" s="48"/>
      <c r="BG32" s="48"/>
      <c r="BI32" s="48"/>
      <c r="BJ32" s="48"/>
      <c r="BK32" s="7"/>
      <c r="BM32" s="29"/>
      <c r="BN32" s="47"/>
      <c r="BO32" s="47"/>
      <c r="BP32" s="2"/>
      <c r="BQ32" s="164"/>
      <c r="BR32" s="164"/>
      <c r="BS32" s="29"/>
      <c r="BT32" s="48"/>
      <c r="BU32" s="48"/>
      <c r="BX32" s="49"/>
      <c r="BY32" s="29"/>
      <c r="BZ32" s="48"/>
      <c r="CA32" s="48"/>
      <c r="CC32" s="48"/>
      <c r="CD32" s="48"/>
      <c r="CE32" s="29"/>
      <c r="CG32" s="29"/>
      <c r="CH32" s="47"/>
      <c r="CI32" s="47"/>
      <c r="CJ32" s="2"/>
      <c r="CK32" s="164"/>
      <c r="CL32" s="164"/>
      <c r="CM32" s="29"/>
      <c r="CN32" s="48"/>
      <c r="CO32" s="48"/>
      <c r="CR32" s="49"/>
      <c r="CS32" s="29"/>
      <c r="CT32" s="48"/>
      <c r="CU32" s="48"/>
      <c r="CW32" s="48"/>
      <c r="CX32" s="48"/>
      <c r="CY32" s="7"/>
      <c r="DA32" s="29"/>
      <c r="DB32" s="47"/>
      <c r="DC32" s="47"/>
      <c r="DD32" s="2"/>
      <c r="DE32" s="47"/>
      <c r="DF32" s="47"/>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c r="FJ32" s="47"/>
      <c r="FK32" s="47"/>
      <c r="FL32" s="2"/>
      <c r="FM32" s="47"/>
      <c r="FN32" s="47"/>
      <c r="FO32" s="29"/>
      <c r="FP32" s="48"/>
      <c r="FQ32" s="48"/>
      <c r="FT32" s="49"/>
      <c r="FU32" s="29"/>
      <c r="FV32" s="48"/>
      <c r="FW32" s="48"/>
      <c r="FY32" s="48"/>
      <c r="FZ32" s="48"/>
      <c r="GA32" s="19"/>
      <c r="GB32" s="53"/>
      <c r="GC32" s="53"/>
      <c r="GD32" s="54"/>
      <c r="GE32" s="2"/>
      <c r="GF32" s="55"/>
      <c r="GG32" s="54"/>
      <c r="GH32" s="2"/>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4" customFormat="1" ht="13.5" customHeight="1">
      <c r="A33" s="46"/>
      <c r="B33" s="2"/>
      <c r="C33" s="7"/>
      <c r="E33" s="29"/>
      <c r="F33" s="47"/>
      <c r="G33" s="48"/>
      <c r="H33" s="2"/>
      <c r="I33" s="47"/>
      <c r="J33" s="48"/>
      <c r="K33" s="48"/>
      <c r="L33" s="48"/>
      <c r="M33" s="48"/>
      <c r="P33" s="49"/>
      <c r="Q33" s="29"/>
      <c r="R33" s="48"/>
      <c r="S33" s="48"/>
      <c r="U33" s="48"/>
      <c r="V33" s="48"/>
      <c r="W33" s="7"/>
      <c r="Y33" s="29"/>
      <c r="Z33" s="47"/>
      <c r="AA33" s="47"/>
      <c r="AB33" s="2"/>
      <c r="AC33" s="47"/>
      <c r="AD33" s="47"/>
      <c r="AE33" s="29"/>
      <c r="AF33" s="48"/>
      <c r="AG33" s="48"/>
      <c r="AJ33" s="49"/>
      <c r="AK33" s="29"/>
      <c r="AM33" s="48"/>
      <c r="AO33" s="48"/>
      <c r="AP33" s="48"/>
      <c r="AQ33" s="7"/>
      <c r="AS33" s="29"/>
      <c r="AT33" s="47"/>
      <c r="AU33" s="47"/>
      <c r="AV33" s="2"/>
      <c r="AW33" s="47"/>
      <c r="AX33" s="47"/>
      <c r="AY33" s="29"/>
      <c r="AZ33" s="48"/>
      <c r="BA33" s="48"/>
      <c r="BD33" s="49"/>
      <c r="BE33" s="29"/>
      <c r="BF33" s="48"/>
      <c r="BG33" s="48"/>
      <c r="BI33" s="48"/>
      <c r="BJ33" s="48"/>
      <c r="BK33" s="7"/>
      <c r="BM33" s="29"/>
      <c r="BN33" s="47"/>
      <c r="BO33" s="47"/>
      <c r="BP33" s="2"/>
      <c r="BQ33" s="164"/>
      <c r="BR33" s="164"/>
      <c r="BS33" s="29"/>
      <c r="BT33" s="48"/>
      <c r="BU33" s="48"/>
      <c r="BX33" s="49"/>
      <c r="BY33" s="29"/>
      <c r="BZ33" s="48"/>
      <c r="CA33" s="48"/>
      <c r="CC33" s="48"/>
      <c r="CD33" s="48"/>
      <c r="CE33" s="29"/>
      <c r="CG33" s="29"/>
      <c r="CH33" s="47"/>
      <c r="CI33" s="47"/>
      <c r="CJ33" s="2"/>
      <c r="CK33" s="164"/>
      <c r="CL33" s="164"/>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c r="FJ33" s="47"/>
      <c r="FK33" s="47"/>
      <c r="FL33" s="2"/>
      <c r="FM33" s="47"/>
      <c r="FN33" s="47"/>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c r="B34" s="2"/>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J34" s="49"/>
      <c r="AK34" s="29"/>
      <c r="AM34" s="48"/>
      <c r="AO34" s="48"/>
      <c r="AP34" s="48"/>
      <c r="AQ34" s="7"/>
      <c r="AS34" s="29"/>
      <c r="AT34" s="47"/>
      <c r="AU34" s="47"/>
      <c r="AV34" s="2"/>
      <c r="AW34" s="47"/>
      <c r="AX34" s="47"/>
      <c r="AY34" s="29"/>
      <c r="AZ34" s="48"/>
      <c r="BA34" s="48"/>
      <c r="BD34" s="49"/>
      <c r="BE34" s="29"/>
      <c r="BF34" s="48"/>
      <c r="BG34" s="48"/>
      <c r="BI34" s="48"/>
      <c r="BJ34" s="48"/>
      <c r="BK34" s="7"/>
      <c r="BM34" s="29"/>
      <c r="BN34" s="47"/>
      <c r="BO34" s="47"/>
      <c r="BP34" s="2"/>
      <c r="BQ34" s="164"/>
      <c r="BR34" s="164"/>
      <c r="BS34" s="29"/>
      <c r="BT34" s="48"/>
      <c r="BU34" s="48"/>
      <c r="BX34" s="49"/>
      <c r="BY34" s="29"/>
      <c r="BZ34" s="48"/>
      <c r="CA34" s="48"/>
      <c r="CC34" s="48"/>
      <c r="CD34" s="48"/>
      <c r="CE34" s="29"/>
      <c r="CG34" s="29"/>
      <c r="CH34" s="47"/>
      <c r="CI34" s="47"/>
      <c r="CJ34" s="2"/>
      <c r="CK34" s="164"/>
      <c r="CL34" s="164"/>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c r="FJ34" s="47"/>
      <c r="FK34" s="47"/>
      <c r="FL34" s="2"/>
      <c r="FM34" s="47"/>
      <c r="FN34" s="47"/>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J35" s="49"/>
      <c r="AK35" s="29"/>
      <c r="AM35" s="48"/>
      <c r="AO35" s="48"/>
      <c r="AP35" s="48"/>
      <c r="AQ35" s="7"/>
      <c r="AS35" s="29"/>
      <c r="AT35" s="47"/>
      <c r="AU35" s="47"/>
      <c r="AV35" s="2"/>
      <c r="AW35" s="47"/>
      <c r="AX35" s="47"/>
      <c r="AY35" s="29"/>
      <c r="AZ35" s="48"/>
      <c r="BA35" s="48"/>
      <c r="BD35" s="49"/>
      <c r="BE35" s="29"/>
      <c r="BF35" s="48"/>
      <c r="BG35" s="48"/>
      <c r="BI35" s="48"/>
      <c r="BJ35" s="48"/>
      <c r="BK35" s="7"/>
      <c r="BM35" s="29"/>
      <c r="BN35" s="47"/>
      <c r="BO35" s="47"/>
      <c r="BP35" s="2"/>
      <c r="BQ35" s="164"/>
      <c r="BR35" s="164"/>
      <c r="BS35" s="29"/>
      <c r="BT35" s="48"/>
      <c r="BU35" s="48"/>
      <c r="BX35" s="49"/>
      <c r="BY35" s="29"/>
      <c r="BZ35" s="48"/>
      <c r="CA35" s="48"/>
      <c r="CC35" s="48"/>
      <c r="CD35" s="48"/>
      <c r="CE35" s="29"/>
      <c r="CG35" s="29"/>
      <c r="CH35" s="47"/>
      <c r="CI35" s="47"/>
      <c r="CJ35" s="2"/>
      <c r="CK35" s="164"/>
      <c r="CL35" s="164"/>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J36" s="49"/>
      <c r="AK36" s="29"/>
      <c r="AM36" s="48"/>
      <c r="AO36" s="48"/>
      <c r="AP36" s="48"/>
      <c r="AQ36" s="7"/>
      <c r="AS36" s="29"/>
      <c r="AT36" s="47"/>
      <c r="AU36" s="47"/>
      <c r="AV36" s="2"/>
      <c r="AW36" s="47"/>
      <c r="AX36" s="47"/>
      <c r="AY36" s="29"/>
      <c r="AZ36" s="48"/>
      <c r="BA36" s="48"/>
      <c r="BD36" s="49"/>
      <c r="BE36" s="29"/>
      <c r="BF36" s="48"/>
      <c r="BG36" s="48"/>
      <c r="BI36" s="48"/>
      <c r="BJ36" s="48"/>
      <c r="BK36" s="7"/>
      <c r="BM36" s="29"/>
      <c r="BN36" s="47"/>
      <c r="BO36" s="47"/>
      <c r="BP36" s="2"/>
      <c r="BQ36" s="164"/>
      <c r="BR36" s="164"/>
      <c r="BS36" s="29"/>
      <c r="BT36" s="48"/>
      <c r="BU36" s="48"/>
      <c r="BX36" s="49"/>
      <c r="BY36" s="29"/>
      <c r="BZ36" s="48"/>
      <c r="CA36" s="48"/>
      <c r="CC36" s="48"/>
      <c r="CD36" s="48"/>
      <c r="CE36" s="29"/>
      <c r="CG36" s="29"/>
      <c r="CH36" s="47"/>
      <c r="CI36" s="47"/>
      <c r="CJ36" s="2"/>
      <c r="CK36" s="164"/>
      <c r="CL36" s="164"/>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7"/>
      <c r="AX37" s="47"/>
      <c r="AY37" s="29"/>
      <c r="AZ37" s="48"/>
      <c r="BA37" s="48"/>
      <c r="BD37" s="49"/>
      <c r="BE37" s="29"/>
      <c r="BF37" s="48"/>
      <c r="BG37" s="48"/>
      <c r="BI37" s="48"/>
      <c r="BJ37" s="48"/>
      <c r="BK37" s="7"/>
      <c r="BM37" s="29"/>
      <c r="BN37" s="47"/>
      <c r="BO37" s="47"/>
      <c r="BP37" s="2"/>
      <c r="BQ37" s="47"/>
      <c r="BR37" s="47"/>
      <c r="BS37" s="29"/>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7"/>
      <c r="AX38" s="47"/>
      <c r="AY38" s="29"/>
      <c r="AZ38" s="48"/>
      <c r="BA38" s="48"/>
      <c r="BD38" s="49"/>
      <c r="BE38" s="29"/>
      <c r="BF38" s="48"/>
      <c r="BG38" s="48"/>
      <c r="BI38" s="48"/>
      <c r="BJ38" s="48"/>
      <c r="BK38" s="7"/>
      <c r="BM38" s="29"/>
      <c r="BN38" s="47"/>
      <c r="BO38" s="47"/>
      <c r="BP38" s="2"/>
      <c r="BQ38" s="47"/>
      <c r="BR38" s="47"/>
      <c r="BS38" s="29"/>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7"/>
      <c r="AX39" s="47"/>
      <c r="AY39" s="29"/>
      <c r="AZ39" s="48"/>
      <c r="BA39" s="48"/>
      <c r="BD39" s="49"/>
      <c r="BE39" s="29"/>
      <c r="BF39" s="48"/>
      <c r="BG39" s="48"/>
      <c r="BI39" s="48"/>
      <c r="BJ39" s="48"/>
      <c r="BK39" s="7"/>
      <c r="BM39" s="29"/>
      <c r="BN39" s="47"/>
      <c r="BO39" s="47"/>
      <c r="BP39" s="2"/>
      <c r="BQ39" s="47"/>
      <c r="BR39" s="47"/>
      <c r="BS39" s="29"/>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7"/>
      <c r="AX40" s="47"/>
      <c r="AY40" s="29"/>
      <c r="AZ40" s="48"/>
      <c r="BA40" s="48"/>
      <c r="BD40" s="49"/>
      <c r="BE40" s="29"/>
      <c r="BF40" s="48"/>
      <c r="BG40" s="48"/>
      <c r="BI40" s="48"/>
      <c r="BJ40" s="48"/>
      <c r="BK40" s="7"/>
      <c r="BM40" s="29"/>
      <c r="BN40" s="47"/>
      <c r="BO40" s="47"/>
      <c r="BP40" s="2"/>
      <c r="BQ40" s="47"/>
      <c r="BR40" s="47"/>
      <c r="BS40" s="29"/>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7"/>
      <c r="AX41" s="47"/>
      <c r="AY41" s="29"/>
      <c r="AZ41" s="48"/>
      <c r="BA41" s="48"/>
      <c r="BD41" s="49"/>
      <c r="BE41" s="29"/>
      <c r="BF41" s="48"/>
      <c r="BG41" s="48"/>
      <c r="BI41" s="48"/>
      <c r="BJ41" s="48"/>
      <c r="BK41" s="7"/>
      <c r="BM41" s="29"/>
      <c r="BN41" s="47"/>
      <c r="BO41" s="47"/>
      <c r="BP41" s="2"/>
      <c r="BQ41" s="47"/>
      <c r="BR41" s="47"/>
      <c r="BS41" s="29"/>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7"/>
      <c r="AX42" s="47"/>
      <c r="AY42" s="29"/>
      <c r="AZ42" s="48"/>
      <c r="BA42" s="48"/>
      <c r="BD42" s="49"/>
      <c r="BE42" s="29"/>
      <c r="BF42" s="48"/>
      <c r="BG42" s="48"/>
      <c r="BI42" s="48"/>
      <c r="BJ42" s="48"/>
      <c r="BK42" s="7"/>
      <c r="BM42" s="29"/>
      <c r="BN42" s="47"/>
      <c r="BO42" s="47"/>
      <c r="BP42" s="2"/>
      <c r="BQ42" s="47"/>
      <c r="BR42" s="47"/>
      <c r="BS42" s="29"/>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7"/>
      <c r="AX43" s="47"/>
      <c r="AY43" s="29"/>
      <c r="AZ43" s="48"/>
      <c r="BA43" s="48"/>
      <c r="BD43" s="49"/>
      <c r="BE43" s="29"/>
      <c r="BF43" s="48"/>
      <c r="BG43" s="48"/>
      <c r="BI43" s="48"/>
      <c r="BJ43" s="48"/>
      <c r="BK43" s="7"/>
      <c r="BM43" s="29"/>
      <c r="BN43" s="47"/>
      <c r="BO43" s="47"/>
      <c r="BP43" s="2"/>
      <c r="BQ43" s="47"/>
      <c r="BR43" s="47"/>
      <c r="BS43" s="29"/>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9"/>
      <c r="GF43" s="29"/>
      <c r="GG43" s="47"/>
      <c r="GH43" s="29"/>
      <c r="GI43" s="56"/>
      <c r="GJ43" s="2"/>
      <c r="GK43" s="2"/>
      <c r="GL43" s="2"/>
      <c r="GM43" s="2"/>
      <c r="GN43" s="57"/>
      <c r="GO43" s="2"/>
      <c r="GP43" s="2"/>
      <c r="GQ43" s="2"/>
      <c r="GR43" s="2"/>
      <c r="GS43" s="2"/>
      <c r="GT43" s="2"/>
      <c r="GU43" s="19"/>
      <c r="GV43" s="53"/>
      <c r="GW43" s="53"/>
      <c r="GX43" s="54"/>
      <c r="GY43" s="29"/>
      <c r="GZ43" s="29"/>
      <c r="HA43" s="47"/>
      <c r="HB43" s="29"/>
      <c r="HC43" s="56"/>
      <c r="HD43" s="2"/>
      <c r="HE43" s="2"/>
      <c r="HF43" s="2"/>
      <c r="HG43" s="2"/>
      <c r="HH43" s="57"/>
      <c r="HI43" s="2"/>
      <c r="HJ43" s="2"/>
      <c r="HK43" s="2"/>
      <c r="HL43" s="2"/>
      <c r="HM43" s="2"/>
      <c r="HN43" s="2"/>
      <c r="HO43" s="19"/>
      <c r="HP43" s="53"/>
      <c r="HQ43" s="53"/>
      <c r="HR43" s="54"/>
      <c r="HS43" s="29"/>
      <c r="HT43" s="29"/>
      <c r="HU43" s="47"/>
      <c r="HV43" s="29"/>
      <c r="HW43" s="56"/>
      <c r="HX43" s="2"/>
      <c r="HY43" s="2"/>
      <c r="HZ43" s="2"/>
      <c r="IA43" s="2"/>
      <c r="IB43" s="57"/>
      <c r="IC43" s="2"/>
      <c r="ID43" s="2"/>
      <c r="IE43" s="2"/>
      <c r="IF43" s="2"/>
      <c r="IG43" s="2"/>
      <c r="IH43" s="2"/>
      <c r="II43" s="19"/>
      <c r="IJ43" s="53"/>
      <c r="IK43" s="53"/>
      <c r="IL43" s="54"/>
      <c r="IM43" s="29"/>
      <c r="IN43" s="29"/>
      <c r="IO43" s="47"/>
      <c r="IP43" s="29"/>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7"/>
      <c r="AX44" s="47"/>
      <c r="AY44" s="29"/>
      <c r="AZ44" s="48"/>
      <c r="BA44" s="48"/>
      <c r="BD44" s="49"/>
      <c r="BE44" s="29"/>
      <c r="BF44" s="48"/>
      <c r="BG44" s="48"/>
      <c r="BI44" s="48"/>
      <c r="BJ44" s="48"/>
      <c r="BK44" s="7"/>
      <c r="BM44" s="29"/>
      <c r="BN44" s="47"/>
      <c r="BO44" s="47"/>
      <c r="BP44" s="2"/>
      <c r="BQ44" s="47"/>
      <c r="BR44" s="47"/>
      <c r="BS44" s="29"/>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7"/>
      <c r="AX45" s="47"/>
      <c r="AY45" s="29"/>
      <c r="AZ45" s="48"/>
      <c r="BA45" s="48"/>
      <c r="BD45" s="49"/>
      <c r="BE45" s="29"/>
      <c r="BF45" s="48"/>
      <c r="BG45" s="48"/>
      <c r="BI45" s="48"/>
      <c r="BJ45" s="48"/>
      <c r="BK45" s="7"/>
      <c r="BM45" s="29"/>
      <c r="BN45" s="47"/>
      <c r="BO45" s="47"/>
      <c r="BP45" s="2"/>
      <c r="BQ45" s="47"/>
      <c r="BR45" s="47"/>
      <c r="BS45" s="29"/>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7"/>
      <c r="AX46" s="47"/>
      <c r="AY46" s="29"/>
      <c r="AZ46" s="48"/>
      <c r="BA46" s="48"/>
      <c r="BD46" s="49"/>
      <c r="BE46" s="29"/>
      <c r="BF46" s="48"/>
      <c r="BG46" s="48"/>
      <c r="BI46" s="48"/>
      <c r="BJ46" s="48"/>
      <c r="BK46" s="7"/>
      <c r="BM46" s="29"/>
      <c r="BN46" s="47"/>
      <c r="BO46" s="47"/>
      <c r="BP46" s="2"/>
      <c r="BQ46" s="47"/>
      <c r="BR46" s="47"/>
      <c r="BS46" s="29"/>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
      <c r="GF46" s="55"/>
      <c r="GG46" s="54"/>
      <c r="GH46" s="2"/>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7"/>
      <c r="AX47" s="47"/>
      <c r="AY47" s="29"/>
      <c r="AZ47" s="48"/>
      <c r="BA47" s="48"/>
      <c r="BD47" s="49"/>
      <c r="BE47" s="29"/>
      <c r="BF47" s="48"/>
      <c r="BG47" s="48"/>
      <c r="BI47" s="48"/>
      <c r="BJ47" s="48"/>
      <c r="BK47" s="7"/>
      <c r="BM47" s="29"/>
      <c r="BN47" s="47"/>
      <c r="BO47" s="47"/>
      <c r="BP47" s="2"/>
      <c r="BQ47" s="47"/>
      <c r="BR47" s="47"/>
      <c r="BS47" s="29"/>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9"/>
      <c r="GE53" s="2"/>
      <c r="GF53" s="53"/>
      <c r="GG53" s="54"/>
      <c r="GH53" s="2"/>
      <c r="GI53" s="56"/>
      <c r="GJ53" s="2"/>
      <c r="GK53" s="2"/>
      <c r="GL53" s="2"/>
      <c r="GM53" s="2"/>
      <c r="GN53" s="57"/>
      <c r="GO53" s="2"/>
      <c r="GP53" s="2"/>
      <c r="GQ53" s="2"/>
      <c r="GR53" s="2"/>
      <c r="GS53" s="2"/>
      <c r="GT53" s="2"/>
      <c r="GU53" s="19"/>
      <c r="GV53" s="53"/>
      <c r="GW53" s="53"/>
      <c r="GX53" s="59"/>
      <c r="GY53" s="2"/>
      <c r="GZ53" s="53"/>
      <c r="HA53" s="54"/>
      <c r="HB53" s="2"/>
      <c r="HC53" s="56"/>
      <c r="HD53" s="2"/>
      <c r="HE53" s="2"/>
      <c r="HF53" s="2"/>
      <c r="HG53" s="2"/>
      <c r="HH53" s="57"/>
      <c r="HI53" s="2"/>
      <c r="HJ53" s="2"/>
      <c r="HK53" s="2"/>
      <c r="HL53" s="2"/>
      <c r="HM53" s="2"/>
      <c r="HN53" s="2"/>
      <c r="HO53" s="19"/>
      <c r="HP53" s="53"/>
      <c r="HQ53" s="53"/>
      <c r="HR53" s="59"/>
      <c r="HS53" s="2"/>
      <c r="HT53" s="53"/>
      <c r="HU53" s="54"/>
      <c r="HV53" s="2"/>
      <c r="HW53" s="56"/>
      <c r="HX53" s="2"/>
      <c r="HY53" s="2"/>
      <c r="HZ53" s="2"/>
      <c r="IA53" s="2"/>
      <c r="IB53" s="57"/>
      <c r="IC53" s="2"/>
      <c r="ID53" s="2"/>
      <c r="IE53" s="2"/>
      <c r="IF53" s="2"/>
      <c r="IG53" s="2"/>
      <c r="IH53" s="2"/>
      <c r="II53" s="19"/>
      <c r="IJ53" s="53"/>
      <c r="IK53" s="53"/>
      <c r="IL53" s="59"/>
      <c r="IM53" s="2"/>
      <c r="IN53" s="53"/>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9"/>
      <c r="GE54" s="2"/>
      <c r="GF54" s="53"/>
      <c r="GG54" s="54"/>
      <c r="GH54" s="2"/>
      <c r="GI54" s="56"/>
      <c r="GJ54" s="2"/>
      <c r="GK54" s="2"/>
      <c r="GL54" s="2"/>
      <c r="GM54" s="2"/>
      <c r="GN54" s="57"/>
      <c r="GO54" s="2"/>
      <c r="GP54" s="2"/>
      <c r="GQ54" s="2"/>
      <c r="GR54" s="2"/>
      <c r="GS54" s="2"/>
      <c r="GT54" s="2"/>
      <c r="GU54" s="19"/>
      <c r="GV54" s="53"/>
      <c r="GW54" s="53"/>
      <c r="GX54" s="59"/>
      <c r="GY54" s="2"/>
      <c r="GZ54" s="53"/>
      <c r="HA54" s="54"/>
      <c r="HB54" s="2"/>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60"/>
      <c r="GB55" s="53"/>
      <c r="GC55" s="54"/>
      <c r="GD55" s="55"/>
      <c r="GE55" s="54"/>
      <c r="GF55" s="53"/>
      <c r="GG55" s="54"/>
      <c r="GH55" s="54"/>
      <c r="GI55" s="61"/>
      <c r="GJ55" s="54"/>
      <c r="GN55" s="49"/>
      <c r="GS55" s="55"/>
      <c r="GT55" s="54"/>
      <c r="GU55" s="60"/>
      <c r="GV55" s="53"/>
      <c r="GW55" s="54"/>
      <c r="GX55" s="55"/>
      <c r="GY55" s="54"/>
      <c r="GZ55" s="53"/>
      <c r="HA55" s="54"/>
      <c r="HB55" s="54"/>
      <c r="HC55" s="61"/>
      <c r="HD55" s="54"/>
      <c r="HH55" s="49"/>
      <c r="HM55" s="55"/>
      <c r="HN55" s="54"/>
      <c r="HO55" s="60"/>
      <c r="HP55" s="53"/>
      <c r="HQ55" s="54"/>
      <c r="HR55" s="55"/>
      <c r="HS55" s="54"/>
      <c r="HT55" s="53"/>
      <c r="HU55" s="54"/>
      <c r="HV55" s="54"/>
      <c r="HW55" s="61"/>
      <c r="HX55" s="54"/>
      <c r="IB55" s="49"/>
      <c r="IG55" s="55"/>
      <c r="IH55" s="54"/>
      <c r="II55" s="60"/>
      <c r="IJ55" s="53"/>
      <c r="IK55" s="54"/>
      <c r="IL55" s="55"/>
      <c r="IM55" s="54"/>
      <c r="IN55" s="53"/>
      <c r="IO55" s="54"/>
      <c r="IP55" s="54"/>
      <c r="IQ55" s="61"/>
      <c r="IR55" s="54"/>
      <c r="IV55" s="49"/>
      <c r="JA55" s="55"/>
      <c r="JB55" s="54"/>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59"/>
      <c r="GF57" s="53"/>
      <c r="GG57" s="54"/>
      <c r="GH57" s="2"/>
      <c r="GI57" s="56"/>
      <c r="GJ57" s="2"/>
      <c r="GK57" s="2"/>
      <c r="GL57" s="2"/>
      <c r="GM57" s="2"/>
      <c r="GN57" s="57"/>
      <c r="GO57" s="2"/>
      <c r="GP57" s="2"/>
      <c r="GQ57" s="2"/>
      <c r="GR57" s="2"/>
      <c r="GS57" s="2"/>
      <c r="GT57" s="2"/>
      <c r="GU57" s="19"/>
      <c r="GV57" s="53"/>
      <c r="GW57" s="53"/>
      <c r="GX57" s="59"/>
      <c r="GY57" s="59"/>
      <c r="GZ57" s="53"/>
      <c r="HA57" s="54"/>
      <c r="HB57" s="2"/>
      <c r="HC57" s="56"/>
      <c r="HD57" s="2"/>
      <c r="HE57" s="2"/>
      <c r="HF57" s="2"/>
      <c r="HG57" s="2"/>
      <c r="HH57" s="57"/>
      <c r="HI57" s="2"/>
      <c r="HJ57" s="2"/>
      <c r="HK57" s="2"/>
      <c r="HL57" s="2"/>
      <c r="HM57" s="2"/>
      <c r="HN57" s="2"/>
      <c r="HO57" s="19"/>
      <c r="HP57" s="53"/>
      <c r="HQ57" s="53"/>
      <c r="HR57" s="59"/>
      <c r="HS57" s="59"/>
      <c r="HT57" s="53"/>
      <c r="HU57" s="54"/>
      <c r="HV57" s="2"/>
      <c r="HW57" s="56"/>
      <c r="HX57" s="2"/>
      <c r="HY57" s="2"/>
      <c r="HZ57" s="2"/>
      <c r="IA57" s="2"/>
      <c r="IB57" s="57"/>
      <c r="IC57" s="2"/>
      <c r="ID57" s="2"/>
      <c r="IE57" s="2"/>
      <c r="IF57" s="2"/>
      <c r="IG57" s="2"/>
      <c r="IH57" s="2"/>
      <c r="II57" s="19"/>
      <c r="IJ57" s="53"/>
      <c r="IK57" s="53"/>
      <c r="IL57" s="59"/>
      <c r="IM57" s="59"/>
      <c r="IN57" s="53"/>
      <c r="IO57" s="54"/>
      <c r="IP57" s="2"/>
      <c r="IQ57" s="56"/>
      <c r="IR57" s="2"/>
      <c r="IS57" s="2"/>
      <c r="IT57" s="2"/>
      <c r="IU57" s="2"/>
      <c r="IV57" s="57"/>
      <c r="IW57" s="2"/>
      <c r="IX57" s="2"/>
      <c r="IY57" s="2"/>
      <c r="IZ57" s="2"/>
      <c r="JA57" s="2"/>
      <c r="JB57" s="2"/>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9"/>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9"/>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9"/>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S101"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info_parties!$A$1:$A$95</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B1" sqref="A1:XFD1048576"/>
    </sheetView>
  </sheetViews>
  <sheetFormatPr defaultColWidth="9.08984375" defaultRowHeight="13.5" customHeight="1"/>
  <cols>
    <col min="1" max="1" width="9.08984375" style="2"/>
    <col min="2" max="2" width="27.6328125" style="2" customWidth="1"/>
    <col min="3" max="4" width="10.36328125" style="2" customWidth="1"/>
    <col min="5" max="5" width="9.08984375" style="2"/>
    <col min="6" max="6" width="9.08984375" style="75" customWidth="1"/>
    <col min="7" max="8" width="9.08984375" style="2" customWidth="1"/>
    <col min="9" max="9" width="9.08984375" style="2"/>
    <col min="10" max="11" width="12" style="2" customWidth="1"/>
    <col min="12" max="16384" width="9.08984375" style="2"/>
  </cols>
  <sheetData>
    <row r="1" spans="1:77" ht="13.5" customHeight="1">
      <c r="A1" s="18" t="s">
        <v>5</v>
      </c>
      <c r="B1" s="20"/>
      <c r="C1" s="64">
        <v>33385</v>
      </c>
      <c r="D1" s="65"/>
      <c r="E1" s="65"/>
      <c r="F1" s="66">
        <v>34848</v>
      </c>
      <c r="G1" s="65"/>
      <c r="H1" s="67"/>
      <c r="I1" s="64">
        <v>36305</v>
      </c>
      <c r="J1" s="65"/>
      <c r="K1" s="65"/>
      <c r="L1" s="66">
        <v>37767</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t="s">
        <v>292</v>
      </c>
      <c r="BS9" s="67"/>
      <c r="BT9" s="66"/>
      <c r="BU9" s="65"/>
      <c r="BV9" s="67"/>
      <c r="BW9" s="66"/>
      <c r="BX9" s="65"/>
      <c r="BY9" s="67"/>
    </row>
    <row r="10" spans="1:77" ht="31.5" customHeight="1">
      <c r="A10" s="40" t="s">
        <v>128</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t="s">
        <v>125</v>
      </c>
      <c r="BO10" s="40" t="s">
        <v>34</v>
      </c>
      <c r="BP10" s="70" t="s">
        <v>35</v>
      </c>
      <c r="BQ10" s="41" t="s">
        <v>125</v>
      </c>
      <c r="BR10" s="40" t="s">
        <v>34</v>
      </c>
      <c r="BS10" s="70" t="s">
        <v>35</v>
      </c>
      <c r="BT10" s="41" t="s">
        <v>125</v>
      </c>
      <c r="BU10" s="40" t="s">
        <v>34</v>
      </c>
      <c r="BV10" s="70" t="s">
        <v>35</v>
      </c>
      <c r="BW10" s="41" t="s">
        <v>125</v>
      </c>
      <c r="BX10" s="40" t="s">
        <v>34</v>
      </c>
      <c r="BY10" s="70" t="s">
        <v>35</v>
      </c>
    </row>
    <row r="11" spans="1:77" ht="13.5" customHeight="1">
      <c r="A11" s="71" t="s">
        <v>297</v>
      </c>
      <c r="B11" s="2" t="s">
        <v>429</v>
      </c>
      <c r="D11" s="2">
        <v>27</v>
      </c>
      <c r="F11" s="19" t="s">
        <v>429</v>
      </c>
      <c r="G11" s="2">
        <v>19</v>
      </c>
      <c r="H11" s="72"/>
      <c r="I11" s="2" t="s">
        <v>429</v>
      </c>
      <c r="J11" s="2">
        <v>15</v>
      </c>
      <c r="L11" s="19" t="s">
        <v>429</v>
      </c>
      <c r="M11" s="2">
        <v>23</v>
      </c>
      <c r="N11" s="72"/>
      <c r="O11" s="19"/>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D12" s="2">
        <v>16</v>
      </c>
      <c r="F12" s="19" t="s">
        <v>430</v>
      </c>
      <c r="G12" s="2">
        <v>14</v>
      </c>
      <c r="H12" s="72"/>
      <c r="I12" s="2" t="s">
        <v>430</v>
      </c>
      <c r="J12" s="2">
        <v>19</v>
      </c>
      <c r="L12" s="19" t="s">
        <v>430</v>
      </c>
      <c r="M12" s="2">
        <v>19</v>
      </c>
      <c r="N12" s="72"/>
      <c r="O12" s="19"/>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790</v>
      </c>
      <c r="D13" s="2">
        <v>12</v>
      </c>
      <c r="F13" s="19" t="s">
        <v>791</v>
      </c>
      <c r="G13" s="2">
        <v>23</v>
      </c>
      <c r="H13" s="72"/>
      <c r="I13" s="2" t="s">
        <v>791</v>
      </c>
      <c r="J13" s="2">
        <v>4</v>
      </c>
      <c r="L13" s="19" t="s">
        <v>791</v>
      </c>
      <c r="M13" s="2">
        <v>15</v>
      </c>
      <c r="N13" s="72"/>
      <c r="O13" s="19"/>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779</v>
      </c>
      <c r="D14" s="2">
        <v>12</v>
      </c>
      <c r="F14" s="19" t="s">
        <v>792</v>
      </c>
      <c r="G14" s="2">
        <v>7</v>
      </c>
      <c r="H14" s="72"/>
      <c r="I14" s="2" t="s">
        <v>792</v>
      </c>
      <c r="J14" s="2">
        <v>8</v>
      </c>
      <c r="L14" s="19" t="s">
        <v>792</v>
      </c>
      <c r="M14" s="2">
        <v>3</v>
      </c>
      <c r="N14" s="72"/>
      <c r="O14" s="19"/>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780</v>
      </c>
      <c r="D15" s="2">
        <v>4</v>
      </c>
      <c r="F15" s="19" t="s">
        <v>793</v>
      </c>
      <c r="G15" s="2">
        <v>4</v>
      </c>
      <c r="H15" s="72"/>
      <c r="I15" s="2" t="s">
        <v>793</v>
      </c>
      <c r="J15" s="2">
        <v>2</v>
      </c>
      <c r="L15" s="19" t="s">
        <v>793</v>
      </c>
      <c r="M15" s="2">
        <v>5</v>
      </c>
      <c r="N15" s="72"/>
      <c r="O15" s="19"/>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D16" s="2">
        <v>2</v>
      </c>
      <c r="F16" s="19" t="s">
        <v>744</v>
      </c>
      <c r="G16" s="2">
        <v>2</v>
      </c>
      <c r="H16" s="72"/>
      <c r="L16" s="19" t="s">
        <v>744</v>
      </c>
      <c r="M16" s="2">
        <v>2</v>
      </c>
      <c r="N16" s="72"/>
      <c r="O16" s="19"/>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D17" s="2">
        <v>1</v>
      </c>
      <c r="F17" s="19" t="s">
        <v>748</v>
      </c>
      <c r="G17" s="2">
        <v>1</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782</v>
      </c>
      <c r="D18" s="2">
        <v>1</v>
      </c>
      <c r="F18" s="19" t="s">
        <v>794</v>
      </c>
      <c r="G18" s="2">
        <v>1</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316</v>
      </c>
      <c r="B19" s="2" t="s">
        <v>783</v>
      </c>
      <c r="F19" s="19" t="s">
        <v>783</v>
      </c>
      <c r="G19" s="2">
        <v>2</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317</v>
      </c>
      <c r="B20" s="2" t="s">
        <v>753</v>
      </c>
      <c r="F20" s="19" t="s">
        <v>753</v>
      </c>
      <c r="G20" s="2">
        <v>1</v>
      </c>
      <c r="H20" s="72"/>
      <c r="I20" s="2" t="s">
        <v>753</v>
      </c>
      <c r="J20" s="2">
        <v>2</v>
      </c>
      <c r="L20" s="19" t="s">
        <v>753</v>
      </c>
      <c r="M20" s="2">
        <v>4</v>
      </c>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329</v>
      </c>
      <c r="B21" s="2" t="s">
        <v>784</v>
      </c>
      <c r="F21" s="19" t="s">
        <v>784</v>
      </c>
      <c r="G21" s="2">
        <v>1</v>
      </c>
      <c r="H21" s="72"/>
      <c r="I21" s="2" t="s">
        <v>784</v>
      </c>
      <c r="J21" s="2">
        <v>1</v>
      </c>
      <c r="L21" s="19"/>
      <c r="N21" s="72"/>
      <c r="O21" s="19"/>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330</v>
      </c>
      <c r="B22" s="2" t="s">
        <v>781</v>
      </c>
      <c r="F22" s="19"/>
      <c r="H22" s="72"/>
      <c r="I22" s="2" t="s">
        <v>781</v>
      </c>
      <c r="J22" s="2">
        <v>4</v>
      </c>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309</v>
      </c>
      <c r="B23" s="2" t="s">
        <v>776</v>
      </c>
      <c r="F23" s="19"/>
      <c r="H23" s="72"/>
      <c r="L23" s="19" t="s">
        <v>776</v>
      </c>
      <c r="M23" s="2">
        <v>2</v>
      </c>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787</v>
      </c>
      <c r="F24" s="19"/>
      <c r="H24" s="72"/>
      <c r="L24" s="19" t="s">
        <v>787</v>
      </c>
      <c r="M24" s="2">
        <v>1</v>
      </c>
      <c r="N24" s="72"/>
      <c r="O24" s="19"/>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331</v>
      </c>
      <c r="B25" s="2" t="s">
        <v>788</v>
      </c>
      <c r="F25" s="19"/>
      <c r="H25" s="72"/>
      <c r="L25" s="19" t="s">
        <v>788</v>
      </c>
      <c r="M25" s="2">
        <v>1</v>
      </c>
      <c r="N25" s="72"/>
      <c r="O25" s="19"/>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963</v>
      </c>
      <c r="B26" s="2" t="s">
        <v>775</v>
      </c>
      <c r="F26" s="19"/>
      <c r="H26" s="72"/>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c r="F27" s="19"/>
      <c r="H27" s="72"/>
      <c r="J27" s="58"/>
      <c r="L27" s="19"/>
      <c r="N27" s="72"/>
      <c r="O27" s="19"/>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c r="F28" s="19"/>
      <c r="H28" s="72"/>
      <c r="L28" s="19"/>
      <c r="N28" s="72"/>
      <c r="O28" s="19"/>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info_parties!$A$1:$A$95</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0"/>
  <sheetViews>
    <sheetView zoomScaleNormal="100" workbookViewId="0">
      <pane xSplit="2" ySplit="10" topLeftCell="CE11" activePane="bottomRight" state="frozen"/>
      <selection activeCell="I6" sqref="I6"/>
      <selection pane="topRight" activeCell="I6" sqref="I6"/>
      <selection pane="bottomLeft" activeCell="I6" sqref="I6"/>
      <selection pane="bottomRight" activeCell="DE33" sqref="A1:XFD1048576"/>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90625" style="2" bestFit="1" customWidth="1"/>
    <col min="30" max="30" width="6.6328125" style="2"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179687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34494</v>
      </c>
      <c r="D1" s="14"/>
      <c r="E1" s="14"/>
      <c r="F1" s="14"/>
      <c r="G1" s="14"/>
      <c r="H1" s="14"/>
      <c r="I1" s="14"/>
      <c r="J1" s="14"/>
      <c r="K1" s="15"/>
      <c r="L1" s="14"/>
      <c r="M1" s="14"/>
      <c r="N1" s="14"/>
      <c r="O1" s="14"/>
      <c r="P1" s="16"/>
      <c r="Q1" s="14"/>
      <c r="R1" s="14"/>
      <c r="S1" s="14"/>
      <c r="T1" s="14"/>
      <c r="U1" s="14" t="s">
        <v>118</v>
      </c>
      <c r="V1" s="14"/>
      <c r="W1" s="13">
        <v>36321</v>
      </c>
      <c r="X1" s="14"/>
      <c r="Y1" s="14"/>
      <c r="Z1" s="14"/>
      <c r="AA1" s="14"/>
      <c r="AB1" s="14"/>
      <c r="AC1" s="14"/>
      <c r="AD1" s="14"/>
      <c r="AE1" s="15"/>
      <c r="AF1" s="14"/>
      <c r="AG1" s="14"/>
      <c r="AH1" s="14"/>
      <c r="AI1" s="14"/>
      <c r="AJ1" s="16"/>
      <c r="AK1" s="14"/>
      <c r="AL1" s="14"/>
      <c r="AM1" s="14"/>
      <c r="AN1" s="14"/>
      <c r="AO1" s="14" t="s">
        <v>118</v>
      </c>
      <c r="AP1" s="14"/>
      <c r="AQ1" s="13">
        <v>38148</v>
      </c>
      <c r="AR1" s="14"/>
      <c r="AS1" s="14"/>
      <c r="AT1" s="14"/>
      <c r="AU1" s="14"/>
      <c r="AV1" s="14"/>
      <c r="AW1" s="14"/>
      <c r="AX1" s="14"/>
      <c r="AY1" s="15"/>
      <c r="AZ1" s="14"/>
      <c r="BA1" s="14"/>
      <c r="BB1" s="14"/>
      <c r="BC1" s="14"/>
      <c r="BD1" s="16"/>
      <c r="BE1" s="14"/>
      <c r="BF1" s="14"/>
      <c r="BG1" s="14"/>
      <c r="BH1" s="14"/>
      <c r="BI1" s="14" t="s">
        <v>118</v>
      </c>
      <c r="BJ1" s="14"/>
      <c r="BK1" s="13">
        <v>39968</v>
      </c>
      <c r="BL1" s="14"/>
      <c r="BM1" s="14"/>
      <c r="BN1" s="14"/>
      <c r="BO1" s="14"/>
      <c r="BP1" s="14"/>
      <c r="BQ1" s="14"/>
      <c r="BR1" s="14"/>
      <c r="BS1" s="15"/>
      <c r="BT1" s="14"/>
      <c r="BU1" s="14"/>
      <c r="BV1" s="14"/>
      <c r="BW1" s="14"/>
      <c r="BX1" s="16"/>
      <c r="BY1" s="14"/>
      <c r="BZ1" s="14"/>
      <c r="CA1" s="14"/>
      <c r="CB1" s="14"/>
      <c r="CC1" s="14"/>
      <c r="CD1" s="14"/>
      <c r="CE1" s="13">
        <v>41781</v>
      </c>
      <c r="CF1" s="14"/>
      <c r="CG1" s="14"/>
      <c r="CH1" s="14"/>
      <c r="CI1" s="14"/>
      <c r="CJ1" s="14"/>
      <c r="CK1" s="14"/>
      <c r="CL1" s="14"/>
      <c r="CM1" s="15"/>
      <c r="CN1" s="14"/>
      <c r="CO1" s="14"/>
      <c r="CP1" s="14"/>
      <c r="CQ1" s="14"/>
      <c r="CR1" s="16"/>
      <c r="CS1" s="14"/>
      <c r="CT1" s="14"/>
      <c r="CU1" s="14"/>
      <c r="CV1" s="14"/>
      <c r="CW1" s="14"/>
      <c r="CX1" s="14"/>
      <c r="CY1" s="13">
        <v>43608</v>
      </c>
      <c r="CZ1" s="14"/>
      <c r="DA1" s="14"/>
      <c r="DB1" s="14"/>
      <c r="DC1" s="14"/>
      <c r="DD1" s="14"/>
      <c r="DE1" s="14"/>
      <c r="DF1" s="14"/>
      <c r="DG1" s="15"/>
      <c r="DH1" s="14"/>
      <c r="DI1" s="14"/>
      <c r="DJ1" s="14"/>
      <c r="DK1" s="14"/>
      <c r="DL1" s="16"/>
      <c r="DM1" s="14"/>
      <c r="DN1" s="14"/>
      <c r="DO1" s="14"/>
      <c r="DP1" s="14"/>
      <c r="DQ1" s="14"/>
      <c r="DR1" s="14"/>
      <c r="DS1" s="13"/>
      <c r="DT1" s="14"/>
      <c r="DU1" s="14"/>
      <c r="DV1" s="14"/>
      <c r="DW1" s="14"/>
      <c r="DX1" s="14"/>
      <c r="DY1" s="14"/>
      <c r="DZ1" s="14"/>
      <c r="EA1" s="15"/>
      <c r="EB1" s="14"/>
      <c r="EC1" s="14"/>
      <c r="ED1" s="14"/>
      <c r="EE1" s="14"/>
      <c r="EF1" s="16"/>
      <c r="EG1" s="14"/>
      <c r="EH1" s="14"/>
      <c r="EI1" s="14"/>
      <c r="EJ1" s="14"/>
      <c r="EK1" s="14"/>
      <c r="EL1" s="14"/>
      <c r="EM1" s="13"/>
      <c r="EN1" s="14"/>
      <c r="EO1" s="14"/>
      <c r="EP1" s="14"/>
      <c r="EQ1" s="14"/>
      <c r="ER1" s="14"/>
      <c r="ES1" s="14"/>
      <c r="ET1" s="14"/>
      <c r="EU1" s="15"/>
      <c r="EV1" s="14"/>
      <c r="EW1" s="14"/>
      <c r="EX1" s="14"/>
      <c r="EY1" s="14"/>
      <c r="EZ1" s="16"/>
      <c r="FA1" s="14"/>
      <c r="FB1" s="14"/>
      <c r="FC1" s="14"/>
      <c r="FD1" s="14"/>
      <c r="FE1" s="14"/>
      <c r="FF1" s="14"/>
      <c r="FG1" s="13"/>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34494</v>
      </c>
      <c r="D2" s="14"/>
      <c r="E2" s="14"/>
      <c r="F2" s="14"/>
      <c r="G2" s="14"/>
      <c r="H2" s="14"/>
      <c r="I2" s="14"/>
      <c r="J2" s="14"/>
      <c r="K2" s="15"/>
      <c r="L2" s="14"/>
      <c r="M2" s="14"/>
      <c r="N2" s="14"/>
      <c r="O2" s="14"/>
      <c r="P2" s="16"/>
      <c r="Q2" s="14"/>
      <c r="R2" s="14"/>
      <c r="S2" s="14"/>
      <c r="T2" s="14"/>
      <c r="U2" s="14"/>
      <c r="V2" s="14"/>
      <c r="W2" s="13">
        <v>36321</v>
      </c>
      <c r="X2" s="14"/>
      <c r="Y2" s="14"/>
      <c r="Z2" s="14"/>
      <c r="AA2" s="14"/>
      <c r="AB2" s="14"/>
      <c r="AC2" s="14"/>
      <c r="AD2" s="14"/>
      <c r="AE2" s="15"/>
      <c r="AF2" s="14"/>
      <c r="AG2" s="14"/>
      <c r="AH2" s="14"/>
      <c r="AI2" s="14"/>
      <c r="AJ2" s="16"/>
      <c r="AK2" s="14"/>
      <c r="AL2" s="14"/>
      <c r="AM2" s="14"/>
      <c r="AN2" s="14"/>
      <c r="AO2" s="14"/>
      <c r="AP2" s="14"/>
      <c r="AQ2" s="13">
        <v>38148</v>
      </c>
      <c r="AR2" s="14"/>
      <c r="AS2" s="14"/>
      <c r="AT2" s="14"/>
      <c r="AU2" s="14"/>
      <c r="AV2" s="14"/>
      <c r="AW2" s="14"/>
      <c r="AX2" s="14"/>
      <c r="AY2" s="15"/>
      <c r="AZ2" s="14"/>
      <c r="BA2" s="14"/>
      <c r="BB2" s="14"/>
      <c r="BC2" s="14"/>
      <c r="BD2" s="16"/>
      <c r="BE2" s="14"/>
      <c r="BF2" s="14"/>
      <c r="BG2" s="14"/>
      <c r="BH2" s="14"/>
      <c r="BI2" s="14"/>
      <c r="BJ2" s="14"/>
      <c r="BK2" s="13">
        <v>39968</v>
      </c>
      <c r="BL2" s="14"/>
      <c r="BM2" s="14"/>
      <c r="BN2" s="14"/>
      <c r="BO2" s="14"/>
      <c r="BP2" s="14"/>
      <c r="BQ2" s="14"/>
      <c r="BR2" s="14"/>
      <c r="BS2" s="15"/>
      <c r="BT2" s="14"/>
      <c r="BU2" s="14"/>
      <c r="BV2" s="14"/>
      <c r="BW2" s="14"/>
      <c r="BX2" s="16"/>
      <c r="BY2" s="14"/>
      <c r="BZ2" s="14"/>
      <c r="CA2" s="14"/>
      <c r="CB2" s="14"/>
      <c r="CC2" s="14"/>
      <c r="CD2" s="14"/>
      <c r="CE2" s="13">
        <v>41781</v>
      </c>
      <c r="CF2" s="14"/>
      <c r="CG2" s="14"/>
      <c r="CH2" s="14"/>
      <c r="CI2" s="14"/>
      <c r="CJ2" s="14"/>
      <c r="CK2" s="14"/>
      <c r="CL2" s="14"/>
      <c r="CM2" s="15"/>
      <c r="CN2" s="14"/>
      <c r="CO2" s="14"/>
      <c r="CP2" s="14"/>
      <c r="CQ2" s="14"/>
      <c r="CR2" s="16"/>
      <c r="CS2" s="14"/>
      <c r="CT2" s="14"/>
      <c r="CU2" s="14"/>
      <c r="CV2" s="14"/>
      <c r="CW2" s="14"/>
      <c r="CX2" s="14"/>
      <c r="CY2" s="13">
        <v>43608</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31</v>
      </c>
      <c r="D3" s="20"/>
      <c r="E3" s="20"/>
      <c r="F3" s="20"/>
      <c r="G3" s="20"/>
      <c r="H3" s="20"/>
      <c r="I3" s="20"/>
      <c r="J3" s="20"/>
      <c r="K3" s="21"/>
      <c r="L3" s="20"/>
      <c r="M3" s="20"/>
      <c r="N3" s="20"/>
      <c r="O3" s="20"/>
      <c r="P3" s="22"/>
      <c r="Q3" s="20"/>
      <c r="R3" s="20"/>
      <c r="S3" s="20"/>
      <c r="T3" s="20"/>
      <c r="U3" s="20"/>
      <c r="V3" s="20"/>
      <c r="W3" s="19">
        <v>31</v>
      </c>
      <c r="X3" s="20"/>
      <c r="Y3" s="20"/>
      <c r="Z3" s="20"/>
      <c r="AA3" s="20"/>
      <c r="AB3" s="20"/>
      <c r="AC3" s="20"/>
      <c r="AD3" s="20"/>
      <c r="AE3" s="21"/>
      <c r="AF3" s="20"/>
      <c r="AG3" s="20"/>
      <c r="AH3" s="20"/>
      <c r="AI3" s="20"/>
      <c r="AJ3" s="22"/>
      <c r="AK3" s="20"/>
      <c r="AL3" s="20"/>
      <c r="AM3" s="20"/>
      <c r="AN3" s="20"/>
      <c r="AO3" s="20"/>
      <c r="AP3" s="20"/>
      <c r="AQ3" s="19">
        <v>27</v>
      </c>
      <c r="AR3" s="20"/>
      <c r="AS3" s="20"/>
      <c r="AT3" s="20"/>
      <c r="AU3" s="20"/>
      <c r="AV3" s="20"/>
      <c r="AW3" s="20"/>
      <c r="AX3" s="20"/>
      <c r="AY3" s="21"/>
      <c r="AZ3" s="20"/>
      <c r="BA3" s="20"/>
      <c r="BB3" s="20"/>
      <c r="BC3" s="20"/>
      <c r="BD3" s="22"/>
      <c r="BE3" s="20"/>
      <c r="BF3" s="20"/>
      <c r="BG3" s="20"/>
      <c r="BH3" s="20"/>
      <c r="BI3" s="20"/>
      <c r="BJ3" s="20"/>
      <c r="BK3" s="19">
        <v>25</v>
      </c>
      <c r="BL3" s="20"/>
      <c r="BM3" s="20"/>
      <c r="BN3" s="20"/>
      <c r="BO3" s="20"/>
      <c r="BP3" s="20"/>
      <c r="BQ3" s="20"/>
      <c r="BR3" s="20"/>
      <c r="BS3" s="21"/>
      <c r="BT3" s="20"/>
      <c r="BU3" s="20"/>
      <c r="BV3" s="20"/>
      <c r="BW3" s="20"/>
      <c r="BX3" s="22"/>
      <c r="BY3" s="20"/>
      <c r="BZ3" s="20"/>
      <c r="CA3" s="20"/>
      <c r="CB3" s="20"/>
      <c r="CC3" s="20"/>
      <c r="CD3" s="20"/>
      <c r="CE3" s="19">
        <v>26</v>
      </c>
      <c r="CF3" s="20"/>
      <c r="CG3" s="20"/>
      <c r="CH3" s="20"/>
      <c r="CI3" s="20"/>
      <c r="CJ3" s="20"/>
      <c r="CK3" s="20"/>
      <c r="CL3" s="20"/>
      <c r="CM3" s="21"/>
      <c r="CN3" s="20"/>
      <c r="CO3" s="20"/>
      <c r="CP3" s="20"/>
      <c r="CQ3" s="20"/>
      <c r="CR3" s="22"/>
      <c r="CS3" s="20"/>
      <c r="CT3" s="20"/>
      <c r="CU3" s="20"/>
      <c r="CV3" s="20"/>
      <c r="CW3" s="20"/>
      <c r="CX3" s="20"/>
      <c r="CY3" s="19">
        <v>26</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11618677</v>
      </c>
      <c r="D4" s="26"/>
      <c r="E4" s="26"/>
      <c r="F4" s="26"/>
      <c r="G4" s="26"/>
      <c r="H4" s="26"/>
      <c r="I4" s="26"/>
      <c r="J4" s="26"/>
      <c r="K4" s="27"/>
      <c r="L4" s="26"/>
      <c r="M4" s="26"/>
      <c r="N4" s="26"/>
      <c r="O4" s="26"/>
      <c r="P4" s="28"/>
      <c r="Q4" s="26"/>
      <c r="R4" s="26"/>
      <c r="S4" s="26"/>
      <c r="T4" s="26"/>
      <c r="U4" s="26"/>
      <c r="V4" s="26"/>
      <c r="W4" s="25">
        <v>11862864</v>
      </c>
      <c r="X4" s="26"/>
      <c r="Y4" s="26"/>
      <c r="Z4" s="26"/>
      <c r="AA4" s="26"/>
      <c r="AB4" s="26"/>
      <c r="AC4" s="26"/>
      <c r="AD4" s="26"/>
      <c r="AE4" s="27"/>
      <c r="AF4" s="26"/>
      <c r="AG4" s="26"/>
      <c r="AH4" s="26"/>
      <c r="AI4" s="26"/>
      <c r="AJ4" s="28"/>
      <c r="AK4" s="26"/>
      <c r="AL4" s="26"/>
      <c r="AM4" s="26"/>
      <c r="AN4" s="26"/>
      <c r="AO4" s="26"/>
      <c r="AP4" s="26"/>
      <c r="AQ4" s="25">
        <v>12168878</v>
      </c>
      <c r="AR4" s="26"/>
      <c r="AS4" s="26"/>
      <c r="AT4" s="26"/>
      <c r="AU4" s="26"/>
      <c r="AV4" s="26"/>
      <c r="AW4" s="26"/>
      <c r="AX4" s="26"/>
      <c r="AY4" s="27"/>
      <c r="AZ4" s="26"/>
      <c r="BA4" s="26"/>
      <c r="BB4" s="26"/>
      <c r="BC4" s="26"/>
      <c r="BD4" s="28"/>
      <c r="BE4" s="26"/>
      <c r="BF4" s="26"/>
      <c r="BG4" s="26"/>
      <c r="BH4" s="26"/>
      <c r="BI4" s="26"/>
      <c r="BJ4" s="26"/>
      <c r="BK4" s="25">
        <v>12445497</v>
      </c>
      <c r="BL4" s="26"/>
      <c r="BM4" s="26"/>
      <c r="BN4" s="26"/>
      <c r="BO4" s="26"/>
      <c r="BP4" s="26"/>
      <c r="BQ4" s="26"/>
      <c r="BR4" s="26"/>
      <c r="BS4" s="27"/>
      <c r="BT4" s="26"/>
      <c r="BU4" s="26"/>
      <c r="BV4" s="26"/>
      <c r="BW4" s="26"/>
      <c r="BX4" s="28"/>
      <c r="BY4" s="26"/>
      <c r="BZ4" s="26"/>
      <c r="CA4" s="26"/>
      <c r="CB4" s="26"/>
      <c r="CC4" s="26"/>
      <c r="CD4" s="26"/>
      <c r="CE4" s="25">
        <v>12815496</v>
      </c>
      <c r="CF4" s="26"/>
      <c r="CG4" s="26"/>
      <c r="CH4" s="26"/>
      <c r="CI4" s="26"/>
      <c r="CJ4" s="26"/>
      <c r="CK4" s="26"/>
      <c r="CL4" s="26"/>
      <c r="CM4" s="27"/>
      <c r="CN4" s="26"/>
      <c r="CO4" s="26"/>
      <c r="CP4" s="26"/>
      <c r="CQ4" s="26"/>
      <c r="CR4" s="28"/>
      <c r="CS4" s="26"/>
      <c r="CT4" s="26"/>
      <c r="CU4" s="26"/>
      <c r="CV4" s="26"/>
      <c r="CW4" s="26"/>
      <c r="CX4" s="26"/>
      <c r="CY4" s="25">
        <v>13164668</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4146730</v>
      </c>
      <c r="D5" s="26"/>
      <c r="E5" s="26"/>
      <c r="F5" s="26"/>
      <c r="G5" s="26"/>
      <c r="H5" s="26"/>
      <c r="I5" s="26"/>
      <c r="J5" s="26"/>
      <c r="K5" s="27"/>
      <c r="L5" s="26"/>
      <c r="M5" s="26"/>
      <c r="N5" s="26"/>
      <c r="O5" s="26"/>
      <c r="P5" s="28"/>
      <c r="Q5" s="26"/>
      <c r="R5" s="26"/>
      <c r="S5" s="26"/>
      <c r="T5" s="26"/>
      <c r="U5" s="26"/>
      <c r="V5" s="26"/>
      <c r="W5" s="25">
        <v>3560764</v>
      </c>
      <c r="X5" s="26"/>
      <c r="Y5" s="26"/>
      <c r="Z5" s="26"/>
      <c r="AA5" s="26"/>
      <c r="AB5" s="26"/>
      <c r="AC5" s="26"/>
      <c r="AD5" s="26"/>
      <c r="AE5" s="27"/>
      <c r="AF5" s="26"/>
      <c r="AG5" s="26"/>
      <c r="AH5" s="26"/>
      <c r="AI5" s="26"/>
      <c r="AJ5" s="28"/>
      <c r="AK5" s="26"/>
      <c r="AL5" s="26"/>
      <c r="AM5" s="26"/>
      <c r="AN5" s="26"/>
      <c r="AO5" s="26"/>
      <c r="AP5" s="26"/>
      <c r="AQ5" s="25">
        <v>4777121</v>
      </c>
      <c r="AR5" s="26"/>
      <c r="AS5" s="26"/>
      <c r="AT5" s="26"/>
      <c r="AU5" s="26"/>
      <c r="AV5" s="26"/>
      <c r="AW5" s="26"/>
      <c r="AX5" s="26"/>
      <c r="AY5" s="27"/>
      <c r="AZ5" s="26"/>
      <c r="BA5" s="26"/>
      <c r="BB5" s="26"/>
      <c r="BC5" s="26"/>
      <c r="BD5" s="28"/>
      <c r="BE5" s="26"/>
      <c r="BF5" s="26"/>
      <c r="BG5" s="26"/>
      <c r="BH5" s="26"/>
      <c r="BI5" s="26"/>
      <c r="BJ5" s="26"/>
      <c r="BK5" s="25">
        <v>4573743</v>
      </c>
      <c r="BL5" s="26"/>
      <c r="BM5" s="26"/>
      <c r="BN5" s="26"/>
      <c r="BO5" s="26"/>
      <c r="BP5" s="26"/>
      <c r="BQ5" s="26"/>
      <c r="BR5" s="26"/>
      <c r="BS5" s="27"/>
      <c r="BT5" s="26"/>
      <c r="BU5" s="26"/>
      <c r="BV5" s="26"/>
      <c r="BW5" s="26"/>
      <c r="BX5" s="28"/>
      <c r="BY5" s="26"/>
      <c r="BZ5" s="26"/>
      <c r="CA5" s="26"/>
      <c r="CB5" s="26"/>
      <c r="CC5" s="26"/>
      <c r="CD5" s="26"/>
      <c r="CE5" s="25">
        <v>4782251</v>
      </c>
      <c r="CF5" s="26"/>
      <c r="CG5" s="26"/>
      <c r="CH5" s="26"/>
      <c r="CI5" s="26"/>
      <c r="CJ5" s="26"/>
      <c r="CK5" s="26"/>
      <c r="CL5" s="26"/>
      <c r="CM5" s="27"/>
      <c r="CN5" s="26"/>
      <c r="CO5" s="26"/>
      <c r="CP5" s="26"/>
      <c r="CQ5" s="26"/>
      <c r="CR5" s="28"/>
      <c r="CS5" s="26"/>
      <c r="CT5" s="26"/>
      <c r="CU5" s="26"/>
      <c r="CV5" s="26"/>
      <c r="CW5" s="26"/>
      <c r="CX5" s="26"/>
      <c r="CY5" s="25">
        <v>5519776</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0.35699999999999998</v>
      </c>
      <c r="D6" s="33"/>
      <c r="E6" s="33"/>
      <c r="F6" s="33"/>
      <c r="G6" s="33"/>
      <c r="H6" s="33"/>
      <c r="I6" s="33"/>
      <c r="J6" s="33"/>
      <c r="K6" s="34"/>
      <c r="L6" s="33"/>
      <c r="M6" s="33"/>
      <c r="N6" s="33"/>
      <c r="O6" s="33"/>
      <c r="P6" s="35"/>
      <c r="Q6" s="33"/>
      <c r="R6" s="33"/>
      <c r="S6" s="33"/>
      <c r="T6" s="33"/>
      <c r="U6" s="33"/>
      <c r="V6" s="33"/>
      <c r="W6" s="36">
        <v>0.3</v>
      </c>
      <c r="X6" s="33"/>
      <c r="Y6" s="33"/>
      <c r="Z6" s="33"/>
      <c r="AA6" s="33"/>
      <c r="AB6" s="33"/>
      <c r="AC6" s="33"/>
      <c r="AD6" s="33"/>
      <c r="AE6" s="34"/>
      <c r="AF6" s="33"/>
      <c r="AG6" s="33"/>
      <c r="AH6" s="33"/>
      <c r="AI6" s="33"/>
      <c r="AJ6" s="35"/>
      <c r="AK6" s="33"/>
      <c r="AL6" s="33"/>
      <c r="AM6" s="33"/>
      <c r="AN6" s="33"/>
      <c r="AO6" s="33"/>
      <c r="AP6" s="33"/>
      <c r="AQ6" s="37">
        <v>0.39300000000000002</v>
      </c>
      <c r="AR6" s="33"/>
      <c r="AS6" s="33"/>
      <c r="AT6" s="33"/>
      <c r="AU6" s="33"/>
      <c r="AV6" s="33"/>
      <c r="AW6" s="33"/>
      <c r="AX6" s="33"/>
      <c r="AY6" s="34"/>
      <c r="AZ6" s="33"/>
      <c r="BA6" s="33"/>
      <c r="BB6" s="33"/>
      <c r="BC6" s="33"/>
      <c r="BD6" s="35"/>
      <c r="BE6" s="33"/>
      <c r="BF6" s="33"/>
      <c r="BG6" s="33"/>
      <c r="BH6" s="33"/>
      <c r="BI6" s="33"/>
      <c r="BJ6" s="33"/>
      <c r="BK6" s="37">
        <v>0.36799999999999999</v>
      </c>
      <c r="BL6" s="33"/>
      <c r="BM6" s="33"/>
      <c r="BN6" s="33"/>
      <c r="BO6" s="33"/>
      <c r="BP6" s="33"/>
      <c r="BQ6" s="33"/>
      <c r="BR6" s="33"/>
      <c r="BS6" s="34"/>
      <c r="BT6" s="33"/>
      <c r="BU6" s="33"/>
      <c r="BV6" s="33"/>
      <c r="BW6" s="33"/>
      <c r="BX6" s="35"/>
      <c r="BY6" s="33"/>
      <c r="BZ6" s="33"/>
      <c r="CA6" s="33"/>
      <c r="CB6" s="33"/>
      <c r="CC6" s="33"/>
      <c r="CD6" s="33"/>
      <c r="CE6" s="32">
        <v>0.373</v>
      </c>
      <c r="CF6" s="33"/>
      <c r="CG6" s="33"/>
      <c r="CH6" s="33"/>
      <c r="CI6" s="33"/>
      <c r="CJ6" s="33"/>
      <c r="CK6" s="33"/>
      <c r="CL6" s="33"/>
      <c r="CM6" s="34"/>
      <c r="CN6" s="33"/>
      <c r="CO6" s="33"/>
      <c r="CP6" s="33"/>
      <c r="CQ6" s="33"/>
      <c r="CR6" s="35"/>
      <c r="CS6" s="33"/>
      <c r="CT6" s="33"/>
      <c r="CU6" s="33"/>
      <c r="CV6" s="33"/>
      <c r="CW6" s="33"/>
      <c r="CX6" s="33"/>
      <c r="CY6" s="32">
        <f>CY5/CY4</f>
        <v>0.41928714039731196</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4133557</v>
      </c>
      <c r="D7" s="26"/>
      <c r="E7" s="26"/>
      <c r="F7" s="26"/>
      <c r="G7" s="26"/>
      <c r="H7" s="26"/>
      <c r="I7" s="26"/>
      <c r="J7" s="26"/>
      <c r="K7" s="27"/>
      <c r="L7" s="26"/>
      <c r="M7" s="26"/>
      <c r="N7" s="26"/>
      <c r="O7" s="26"/>
      <c r="P7" s="28"/>
      <c r="Q7" s="26"/>
      <c r="R7" s="26"/>
      <c r="S7" s="26"/>
      <c r="T7" s="26"/>
      <c r="U7" s="26"/>
      <c r="V7" s="26"/>
      <c r="W7" s="25">
        <v>3544408</v>
      </c>
      <c r="X7" s="26"/>
      <c r="Y7" s="26"/>
      <c r="Z7" s="26"/>
      <c r="AA7" s="26"/>
      <c r="AB7" s="26"/>
      <c r="AC7" s="26"/>
      <c r="AD7" s="26"/>
      <c r="AE7" s="27"/>
      <c r="AF7" s="26"/>
      <c r="AG7" s="26"/>
      <c r="AH7" s="26"/>
      <c r="AI7" s="26"/>
      <c r="AJ7" s="28"/>
      <c r="AK7" s="26"/>
      <c r="AL7" s="26"/>
      <c r="AM7" s="26"/>
      <c r="AN7" s="26"/>
      <c r="AO7" s="26"/>
      <c r="AP7" s="26"/>
      <c r="AQ7" s="25">
        <v>4765677</v>
      </c>
      <c r="AR7" s="26"/>
      <c r="AS7" s="26"/>
      <c r="AT7" s="26"/>
      <c r="AU7" s="26"/>
      <c r="AV7" s="26"/>
      <c r="AW7" s="26"/>
      <c r="AX7" s="26"/>
      <c r="AY7" s="27"/>
      <c r="AZ7" s="26"/>
      <c r="BA7" s="26"/>
      <c r="BB7" s="26"/>
      <c r="BC7" s="26"/>
      <c r="BD7" s="28"/>
      <c r="BE7" s="26"/>
      <c r="BF7" s="26"/>
      <c r="BG7" s="26"/>
      <c r="BH7" s="26"/>
      <c r="BI7" s="26"/>
      <c r="BJ7" s="26"/>
      <c r="BK7" s="25">
        <v>4553864</v>
      </c>
      <c r="BL7" s="26"/>
      <c r="BM7" s="26"/>
      <c r="BN7" s="26"/>
      <c r="BO7" s="26"/>
      <c r="BP7" s="26"/>
      <c r="BQ7" s="26"/>
      <c r="BR7" s="26"/>
      <c r="BS7" s="27"/>
      <c r="BT7" s="26"/>
      <c r="BU7" s="26"/>
      <c r="BV7" s="26"/>
      <c r="BW7" s="26"/>
      <c r="BX7" s="28"/>
      <c r="BY7" s="26"/>
      <c r="BZ7" s="26"/>
      <c r="CA7" s="26"/>
      <c r="CB7" s="26"/>
      <c r="CC7" s="26"/>
      <c r="CD7" s="26"/>
      <c r="CE7" s="25">
        <v>4753746</v>
      </c>
      <c r="CF7" s="26"/>
      <c r="CG7" s="26"/>
      <c r="CH7" s="26"/>
      <c r="CI7" s="26"/>
      <c r="CJ7" s="26"/>
      <c r="CK7" s="26"/>
      <c r="CL7" s="26"/>
      <c r="CM7" s="27"/>
      <c r="CN7" s="26"/>
      <c r="CO7" s="26"/>
      <c r="CP7" s="26"/>
      <c r="CQ7" s="26"/>
      <c r="CR7" s="28"/>
      <c r="CS7" s="26"/>
      <c r="CT7" s="26"/>
      <c r="CU7" s="26"/>
      <c r="CV7" s="26"/>
      <c r="CW7" s="26"/>
      <c r="CX7" s="26"/>
      <c r="CY7" s="25">
        <v>5497813</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0.997</v>
      </c>
      <c r="D8" s="33"/>
      <c r="E8" s="33"/>
      <c r="F8" s="33"/>
      <c r="G8" s="33"/>
      <c r="H8" s="33"/>
      <c r="I8" s="33"/>
      <c r="J8" s="33"/>
      <c r="K8" s="34"/>
      <c r="L8" s="33"/>
      <c r="M8" s="33"/>
      <c r="N8" s="33"/>
      <c r="O8" s="33"/>
      <c r="P8" s="35"/>
      <c r="Q8" s="33"/>
      <c r="R8" s="33"/>
      <c r="S8" s="33"/>
      <c r="T8" s="33"/>
      <c r="U8" s="33"/>
      <c r="V8" s="33"/>
      <c r="W8" s="36">
        <v>0.99540660375132972</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7">
        <v>0.996</v>
      </c>
      <c r="BL8" s="33"/>
      <c r="BM8" s="33"/>
      <c r="BN8" s="33"/>
      <c r="BO8" s="33"/>
      <c r="BP8" s="33"/>
      <c r="BQ8" s="33"/>
      <c r="BR8" s="33"/>
      <c r="BS8" s="34"/>
      <c r="BT8" s="33"/>
      <c r="BU8" s="33"/>
      <c r="BV8" s="33"/>
      <c r="BW8" s="33"/>
      <c r="BX8" s="35"/>
      <c r="BY8" s="33"/>
      <c r="BZ8" s="33"/>
      <c r="CA8" s="33"/>
      <c r="CB8" s="33"/>
      <c r="CC8" s="33"/>
      <c r="CD8" s="33"/>
      <c r="CE8" s="32">
        <v>0.99399999999999999</v>
      </c>
      <c r="CF8" s="33"/>
      <c r="CG8" s="33"/>
      <c r="CH8" s="33"/>
      <c r="CI8" s="33"/>
      <c r="CJ8" s="33"/>
      <c r="CK8" s="33"/>
      <c r="CL8" s="33"/>
      <c r="CM8" s="34"/>
      <c r="CN8" s="33"/>
      <c r="CO8" s="33"/>
      <c r="CP8" s="33"/>
      <c r="CQ8" s="33"/>
      <c r="CR8" s="35"/>
      <c r="CS8" s="33"/>
      <c r="CT8" s="33"/>
      <c r="CU8" s="33"/>
      <c r="CV8" s="33"/>
      <c r="CW8" s="33"/>
      <c r="CX8" s="33"/>
      <c r="CY8" s="32">
        <f>CY7/CY5</f>
        <v>0.99602103418689458</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6</v>
      </c>
      <c r="B9" s="18"/>
      <c r="C9" s="7"/>
      <c r="D9" s="20"/>
      <c r="E9" s="20"/>
      <c r="F9" s="33"/>
      <c r="G9" s="20"/>
      <c r="H9" s="20"/>
      <c r="I9" s="20"/>
      <c r="J9" s="20"/>
      <c r="K9" s="21"/>
      <c r="L9" s="20"/>
      <c r="M9" s="20"/>
      <c r="N9" s="20"/>
      <c r="O9" s="20"/>
      <c r="P9" s="22"/>
      <c r="Q9" s="20"/>
      <c r="R9" s="20"/>
      <c r="S9" s="20"/>
      <c r="T9" s="20"/>
      <c r="U9" s="20"/>
      <c r="V9" s="20"/>
      <c r="W9" s="7"/>
      <c r="X9" s="20"/>
      <c r="Y9" s="20"/>
      <c r="Z9" s="33"/>
      <c r="AA9" s="20"/>
      <c r="AB9" s="20"/>
      <c r="AC9" s="33"/>
      <c r="AD9" s="20"/>
      <c r="AE9" s="21"/>
      <c r="AF9" s="20"/>
      <c r="AG9" s="20"/>
      <c r="AH9" s="20"/>
      <c r="AI9" s="20"/>
      <c r="AJ9" s="22"/>
      <c r="AK9" s="20"/>
      <c r="AL9" s="20"/>
      <c r="AM9" s="20"/>
      <c r="AN9" s="20"/>
      <c r="AO9" s="20"/>
      <c r="AP9" s="20"/>
      <c r="AQ9" s="39"/>
      <c r="AR9" s="20"/>
      <c r="AS9" s="20"/>
      <c r="AT9" s="33"/>
      <c r="AU9" s="20"/>
      <c r="AV9" s="20"/>
      <c r="AW9" s="33"/>
      <c r="AX9" s="20"/>
      <c r="AY9" s="21"/>
      <c r="AZ9" s="20"/>
      <c r="BA9" s="20"/>
      <c r="BB9" s="20"/>
      <c r="BC9" s="20"/>
      <c r="BD9" s="22"/>
      <c r="BE9" s="20"/>
      <c r="BF9" s="20"/>
      <c r="BG9" s="20"/>
      <c r="BH9" s="20"/>
      <c r="BI9" s="20"/>
      <c r="BJ9" s="20"/>
      <c r="BK9" s="39"/>
      <c r="BL9" s="20"/>
      <c r="BM9" s="20"/>
      <c r="BN9" s="20"/>
      <c r="BO9" s="20"/>
      <c r="BP9" s="20"/>
      <c r="BQ9" s="20"/>
      <c r="BR9" s="20"/>
      <c r="BS9" s="21"/>
      <c r="BT9" s="20"/>
      <c r="BU9" s="20"/>
      <c r="BV9" s="20"/>
      <c r="BW9" s="20"/>
      <c r="BX9" s="22"/>
      <c r="BY9" s="20"/>
      <c r="BZ9" s="20"/>
      <c r="CA9" s="20"/>
      <c r="CB9" s="20"/>
      <c r="CC9" s="20"/>
      <c r="CD9" s="20"/>
      <c r="CE9" s="7" t="s">
        <v>965</v>
      </c>
      <c r="CF9" s="20"/>
      <c r="CG9" s="20"/>
      <c r="CH9" s="20"/>
      <c r="CI9" s="20"/>
      <c r="CJ9" s="20"/>
      <c r="CK9" s="20"/>
      <c r="CL9" s="20"/>
      <c r="CM9" s="21"/>
      <c r="CN9" s="20"/>
      <c r="CO9" s="20"/>
      <c r="CP9" s="20"/>
      <c r="CQ9" s="20"/>
      <c r="CR9" s="22"/>
      <c r="CS9" s="20"/>
      <c r="CT9" s="20"/>
      <c r="CU9" s="20"/>
      <c r="CV9" s="20"/>
      <c r="CW9" s="20"/>
      <c r="CX9" s="20"/>
      <c r="CY9" s="7" t="s">
        <v>1046</v>
      </c>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128</v>
      </c>
      <c r="B10" s="40" t="s">
        <v>33</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795</v>
      </c>
      <c r="C11" s="185"/>
      <c r="E11" s="29">
        <v>1271855</v>
      </c>
      <c r="F11" s="164">
        <v>0.308</v>
      </c>
      <c r="G11" s="48">
        <f>F11-C11</f>
        <v>0.308</v>
      </c>
      <c r="H11" s="2">
        <v>10</v>
      </c>
      <c r="I11" s="164">
        <v>0.32299999999999995</v>
      </c>
      <c r="J11" s="48">
        <f>I11-D11</f>
        <v>0.32299999999999995</v>
      </c>
      <c r="K11" s="48"/>
      <c r="L11" s="48"/>
      <c r="M11" s="48"/>
      <c r="N11" s="48"/>
      <c r="O11" s="48"/>
      <c r="P11" s="48"/>
      <c r="Q11" s="29"/>
      <c r="R11" s="48"/>
      <c r="S11" s="48"/>
      <c r="U11" s="48"/>
      <c r="V11" s="48"/>
      <c r="W11" s="7" t="s">
        <v>796</v>
      </c>
      <c r="Y11" s="29">
        <v>954898</v>
      </c>
      <c r="Z11" s="164">
        <v>0.26900000000000002</v>
      </c>
      <c r="AA11" s="47">
        <f t="shared" ref="AA11:AA18" si="0">Z11-F11</f>
        <v>-3.8999999999999979E-2</v>
      </c>
      <c r="AB11" s="2">
        <v>9</v>
      </c>
      <c r="AC11" s="164">
        <v>0.28999999999999998</v>
      </c>
      <c r="AD11" s="47">
        <f t="shared" ref="AD11:AD18" si="1">AC11-I11</f>
        <v>-3.2999999999999974E-2</v>
      </c>
      <c r="AE11" s="29"/>
      <c r="AF11" s="48"/>
      <c r="AG11" s="48"/>
      <c r="AH11" s="48"/>
      <c r="AI11" s="48"/>
      <c r="AJ11" s="48"/>
      <c r="AK11" s="29"/>
      <c r="AM11" s="48"/>
      <c r="AO11" s="48"/>
      <c r="AP11" s="48"/>
      <c r="AQ11" s="7" t="s">
        <v>796</v>
      </c>
      <c r="AS11" s="10">
        <v>1164431</v>
      </c>
      <c r="AT11" s="164">
        <v>0.24399999999999999</v>
      </c>
      <c r="AU11" s="47">
        <f>AT11-Z11</f>
        <v>-2.5000000000000022E-2</v>
      </c>
      <c r="AV11" s="86">
        <v>7</v>
      </c>
      <c r="AW11" s="164">
        <v>0.25900000000000001</v>
      </c>
      <c r="AX11" s="47"/>
      <c r="AY11" s="29"/>
      <c r="AZ11" s="48"/>
      <c r="BA11" s="48"/>
      <c r="BB11" s="48"/>
      <c r="BC11" s="48"/>
      <c r="BD11" s="48"/>
      <c r="BE11" s="29"/>
      <c r="BF11" s="48"/>
      <c r="BG11" s="48"/>
      <c r="BI11" s="48"/>
      <c r="BJ11" s="48"/>
      <c r="BK11" s="7" t="s">
        <v>796</v>
      </c>
      <c r="BM11" s="29">
        <v>913233</v>
      </c>
      <c r="BN11" s="164">
        <v>0.20100000000000001</v>
      </c>
      <c r="BO11" s="47">
        <f>BN11-AT11</f>
        <v>-4.2999999999999983E-2</v>
      </c>
      <c r="BP11" s="2">
        <v>5</v>
      </c>
      <c r="BQ11" s="164">
        <v>0.2</v>
      </c>
      <c r="BR11" s="47">
        <f>BQ11-AW11</f>
        <v>-5.8999999999999997E-2</v>
      </c>
      <c r="BS11" s="29"/>
      <c r="BT11" s="48"/>
      <c r="BU11" s="48"/>
      <c r="BV11" s="151"/>
      <c r="BW11" s="48"/>
      <c r="BX11" s="48"/>
      <c r="BY11" s="29"/>
      <c r="BZ11" s="48"/>
      <c r="CA11" s="48"/>
      <c r="CC11" s="48"/>
      <c r="CD11" s="48"/>
      <c r="CE11" s="29" t="s">
        <v>966</v>
      </c>
      <c r="CG11" s="29">
        <v>721766</v>
      </c>
      <c r="CH11" s="47">
        <v>0.152</v>
      </c>
      <c r="CI11" s="47">
        <v>-4.9000000000000002E-2</v>
      </c>
      <c r="CJ11" s="2">
        <v>5</v>
      </c>
      <c r="CK11" s="47">
        <v>0.192</v>
      </c>
      <c r="CL11" s="47">
        <v>0</v>
      </c>
      <c r="CM11" s="29"/>
      <c r="CN11" s="48"/>
      <c r="CO11" s="48"/>
      <c r="CR11" s="49"/>
      <c r="CS11" s="29"/>
      <c r="CT11" s="48"/>
      <c r="CU11" s="48"/>
      <c r="CW11" s="48"/>
      <c r="CX11" s="48"/>
      <c r="CY11" s="7"/>
      <c r="DA11" s="29">
        <v>699555</v>
      </c>
      <c r="DB11" s="47">
        <f>DA11/$CY$7</f>
        <v>0.12724241439277764</v>
      </c>
      <c r="DC11" s="47"/>
      <c r="DD11" s="2">
        <v>4</v>
      </c>
      <c r="DE11" s="47">
        <f>DD11/$CY$3</f>
        <v>0.15384615384615385</v>
      </c>
      <c r="DF11" s="47">
        <f>DE11-CK11</f>
        <v>-3.8153846153846149E-2</v>
      </c>
      <c r="DG11" s="29"/>
      <c r="DH11" s="48"/>
      <c r="DI11" s="48"/>
      <c r="DL11" s="49"/>
      <c r="DM11" s="29"/>
      <c r="DN11" s="48"/>
      <c r="DO11" s="48"/>
      <c r="DQ11" s="48"/>
      <c r="DR11" s="48"/>
      <c r="DS11" s="7"/>
      <c r="DU11" s="29"/>
      <c r="DV11" s="47"/>
      <c r="DW11" s="47"/>
      <c r="DX11" s="2"/>
      <c r="DY11" s="47"/>
      <c r="DZ11" s="47"/>
      <c r="EA11" s="29"/>
      <c r="EC11" s="50"/>
      <c r="EF11" s="49"/>
      <c r="EG11" s="29"/>
      <c r="EH11" s="48"/>
      <c r="EI11" s="48"/>
      <c r="EK11" s="48"/>
      <c r="EL11" s="48"/>
      <c r="EM11" s="7"/>
      <c r="EO11" s="29"/>
      <c r="EP11" s="47"/>
      <c r="EQ11" s="47"/>
      <c r="ER11" s="2"/>
      <c r="ES11" s="47"/>
      <c r="ET11" s="47"/>
      <c r="EU11" s="29"/>
      <c r="EV11" s="48"/>
      <c r="EW11" s="48"/>
      <c r="EZ11" s="49"/>
      <c r="FA11" s="29"/>
      <c r="FB11" s="48"/>
      <c r="FC11" s="48"/>
      <c r="FE11" s="48"/>
      <c r="FF11" s="48"/>
      <c r="FG11" s="7"/>
      <c r="FI11" s="29"/>
      <c r="FJ11" s="47"/>
      <c r="FK11" s="47"/>
      <c r="FL11" s="2"/>
      <c r="FM11" s="47"/>
      <c r="FN11" s="47"/>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797</v>
      </c>
      <c r="C12" s="185"/>
      <c r="E12" s="29">
        <v>945869</v>
      </c>
      <c r="F12" s="164">
        <v>0.22899999999999998</v>
      </c>
      <c r="G12" s="48">
        <f t="shared" ref="G12:G20" si="2">F12-C12</f>
        <v>0.22899999999999998</v>
      </c>
      <c r="H12" s="2">
        <v>8</v>
      </c>
      <c r="I12" s="164">
        <v>0.25800000000000001</v>
      </c>
      <c r="J12" s="48">
        <f t="shared" ref="J12:J20" si="3">I12-D12</f>
        <v>0.25800000000000001</v>
      </c>
      <c r="K12" s="48"/>
      <c r="L12" s="48"/>
      <c r="M12" s="48"/>
      <c r="N12" s="48"/>
      <c r="O12" s="48"/>
      <c r="P12" s="48"/>
      <c r="Q12" s="29"/>
      <c r="R12" s="48"/>
      <c r="S12" s="48"/>
      <c r="U12" s="48"/>
      <c r="V12" s="48"/>
      <c r="W12" s="7" t="s">
        <v>798</v>
      </c>
      <c r="Y12" s="29">
        <v>712929</v>
      </c>
      <c r="Z12" s="164">
        <v>0.20100000000000001</v>
      </c>
      <c r="AA12" s="47">
        <f t="shared" si="0"/>
        <v>-2.7999999999999969E-2</v>
      </c>
      <c r="AB12" s="2">
        <v>6</v>
      </c>
      <c r="AC12" s="164">
        <v>0.19399999999999998</v>
      </c>
      <c r="AD12" s="47">
        <f t="shared" si="1"/>
        <v>-6.4000000000000029E-2</v>
      </c>
      <c r="AE12" s="29"/>
      <c r="AF12" s="48"/>
      <c r="AG12" s="48"/>
      <c r="AH12" s="48"/>
      <c r="AI12" s="48"/>
      <c r="AJ12" s="48"/>
      <c r="AK12" s="29"/>
      <c r="AM12" s="48"/>
      <c r="AO12" s="48"/>
      <c r="AP12" s="48"/>
      <c r="AQ12" s="7" t="s">
        <v>798</v>
      </c>
      <c r="AS12" s="10">
        <v>1124549</v>
      </c>
      <c r="AT12" s="164">
        <v>0.23600000000000002</v>
      </c>
      <c r="AU12" s="47">
        <f>AT12-Z12</f>
        <v>3.5000000000000003E-2</v>
      </c>
      <c r="AV12" s="86">
        <v>7</v>
      </c>
      <c r="AW12" s="152">
        <v>0.25900000000000001</v>
      </c>
      <c r="AX12" s="47"/>
      <c r="AY12" s="29"/>
      <c r="AZ12" s="48"/>
      <c r="BA12" s="48"/>
      <c r="BB12" s="48"/>
      <c r="BC12" s="48"/>
      <c r="BD12" s="48"/>
      <c r="BE12" s="29"/>
      <c r="BF12" s="48"/>
      <c r="BG12" s="48"/>
      <c r="BI12" s="48"/>
      <c r="BJ12" s="48"/>
      <c r="BK12" s="7" t="s">
        <v>798</v>
      </c>
      <c r="BM12" s="29">
        <v>548691</v>
      </c>
      <c r="BN12" s="164">
        <v>0.121</v>
      </c>
      <c r="BO12" s="47">
        <f>BN12-AT12</f>
        <v>-0.11500000000000002</v>
      </c>
      <c r="BP12" s="2">
        <v>3</v>
      </c>
      <c r="BQ12" s="164">
        <v>0.12</v>
      </c>
      <c r="BR12" s="47">
        <f>BQ12-AW12</f>
        <v>-0.13900000000000001</v>
      </c>
      <c r="BS12" s="29"/>
      <c r="BT12" s="48"/>
      <c r="BU12" s="48"/>
      <c r="BV12" s="151"/>
      <c r="BW12" s="48"/>
      <c r="BX12" s="48"/>
      <c r="BY12" s="29"/>
      <c r="BZ12" s="48"/>
      <c r="CA12" s="48"/>
      <c r="CC12" s="48"/>
      <c r="CD12" s="48"/>
      <c r="CE12" s="29" t="s">
        <v>989</v>
      </c>
      <c r="CG12" s="29">
        <v>446763</v>
      </c>
      <c r="CH12" s="47">
        <v>9.4E-2</v>
      </c>
      <c r="CI12" s="47">
        <v>-2.7E-2</v>
      </c>
      <c r="CJ12" s="2">
        <v>3</v>
      </c>
      <c r="CK12" s="47">
        <v>0.115</v>
      </c>
      <c r="CL12" s="47">
        <v>0</v>
      </c>
      <c r="CM12" s="29"/>
      <c r="CN12" s="48"/>
      <c r="CO12" s="48"/>
      <c r="CR12" s="49"/>
      <c r="CS12" s="29"/>
      <c r="CT12" s="48"/>
      <c r="CU12" s="48"/>
      <c r="CW12" s="48"/>
      <c r="CX12" s="48"/>
      <c r="CY12" s="7"/>
      <c r="DA12" s="29">
        <v>1045274</v>
      </c>
      <c r="DB12" s="47">
        <f>DA12/$CY$7</f>
        <v>0.1901254189620491</v>
      </c>
      <c r="DC12" s="47"/>
      <c r="DD12" s="2">
        <v>6</v>
      </c>
      <c r="DE12" s="47">
        <f t="shared" ref="DE12:DE17" si="4">DD12/$CY$3</f>
        <v>0.23076923076923078</v>
      </c>
      <c r="DF12" s="47">
        <f t="shared" ref="DF12:DF14" si="5">DE12-CK12</f>
        <v>0.11576923076923078</v>
      </c>
      <c r="DG12" s="29"/>
      <c r="DH12" s="48"/>
      <c r="DI12" s="48"/>
      <c r="DL12" s="49"/>
      <c r="DM12" s="29"/>
      <c r="DN12" s="48"/>
      <c r="DO12" s="48"/>
      <c r="DQ12" s="48"/>
      <c r="DR12" s="48"/>
      <c r="DS12" s="7"/>
      <c r="DU12" s="29"/>
      <c r="DV12" s="47"/>
      <c r="DW12" s="47"/>
      <c r="DX12" s="2"/>
      <c r="DY12" s="47"/>
      <c r="DZ12" s="47"/>
      <c r="EA12" s="29"/>
      <c r="EC12" s="50"/>
      <c r="EF12" s="49"/>
      <c r="EG12" s="29"/>
      <c r="EH12" s="48"/>
      <c r="EI12" s="48"/>
      <c r="EK12" s="48"/>
      <c r="EL12" s="48"/>
      <c r="EM12" s="7"/>
      <c r="EO12" s="29"/>
      <c r="EP12" s="47"/>
      <c r="EQ12" s="47"/>
      <c r="ER12" s="2"/>
      <c r="ES12" s="47"/>
      <c r="ET12" s="47"/>
      <c r="EU12" s="29"/>
      <c r="EV12" s="48"/>
      <c r="EW12" s="48"/>
      <c r="EZ12" s="49"/>
      <c r="FA12" s="29"/>
      <c r="FB12" s="48"/>
      <c r="FC12" s="48"/>
      <c r="FE12" s="48"/>
      <c r="FF12" s="48"/>
      <c r="FG12" s="7"/>
      <c r="FI12" s="29"/>
      <c r="FJ12" s="47"/>
      <c r="FK12" s="47"/>
      <c r="FL12" s="2"/>
      <c r="FM12" s="47"/>
      <c r="FN12" s="47"/>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185"/>
      <c r="E13" s="29">
        <v>740443</v>
      </c>
      <c r="F13" s="164">
        <v>0.17899999999999999</v>
      </c>
      <c r="G13" s="48">
        <f t="shared" si="2"/>
        <v>0.17899999999999999</v>
      </c>
      <c r="H13" s="2">
        <v>6</v>
      </c>
      <c r="I13" s="164">
        <v>0.19399999999999998</v>
      </c>
      <c r="J13" s="48">
        <f t="shared" si="3"/>
        <v>0.19399999999999998</v>
      </c>
      <c r="K13" s="48"/>
      <c r="L13" s="48"/>
      <c r="M13" s="48"/>
      <c r="N13" s="48"/>
      <c r="O13" s="48"/>
      <c r="P13" s="48"/>
      <c r="Q13" s="29"/>
      <c r="R13" s="48"/>
      <c r="S13" s="48"/>
      <c r="U13" s="48"/>
      <c r="V13" s="48"/>
      <c r="W13" s="7" t="s">
        <v>431</v>
      </c>
      <c r="Y13" s="29">
        <v>698050</v>
      </c>
      <c r="Z13" s="164">
        <v>0.19700000000000001</v>
      </c>
      <c r="AA13" s="47">
        <f t="shared" si="0"/>
        <v>1.8000000000000016E-2</v>
      </c>
      <c r="AB13" s="2">
        <v>6</v>
      </c>
      <c r="AC13" s="164">
        <v>0.19399999999999998</v>
      </c>
      <c r="AD13" s="47">
        <f t="shared" si="1"/>
        <v>0</v>
      </c>
      <c r="AE13" s="29"/>
      <c r="AF13" s="48"/>
      <c r="AG13" s="48"/>
      <c r="AH13" s="48"/>
      <c r="AI13" s="48"/>
      <c r="AJ13" s="48"/>
      <c r="AK13" s="29"/>
      <c r="AM13" s="48"/>
      <c r="AO13" s="48"/>
      <c r="AP13" s="48"/>
      <c r="AQ13" s="7" t="s">
        <v>431</v>
      </c>
      <c r="AS13" s="10">
        <v>629198</v>
      </c>
      <c r="AT13" s="164">
        <v>0.13200000000000001</v>
      </c>
      <c r="AU13" s="47">
        <f>AT13-Z13</f>
        <v>-6.5000000000000002E-2</v>
      </c>
      <c r="AV13" s="86">
        <v>4</v>
      </c>
      <c r="AW13" s="152">
        <v>0.14800000000000002</v>
      </c>
      <c r="AX13" s="47"/>
      <c r="AY13" s="29"/>
      <c r="AZ13" s="48"/>
      <c r="BA13" s="48"/>
      <c r="BB13" s="48"/>
      <c r="BC13" s="48"/>
      <c r="BD13" s="48"/>
      <c r="BE13" s="29"/>
      <c r="BF13" s="48"/>
      <c r="BG13" s="48"/>
      <c r="BI13" s="48"/>
      <c r="BJ13" s="48"/>
      <c r="BK13" s="7" t="s">
        <v>431</v>
      </c>
      <c r="BM13" s="29">
        <v>518643</v>
      </c>
      <c r="BN13" s="164">
        <v>0.114</v>
      </c>
      <c r="BO13" s="47">
        <f>BN13-AT13</f>
        <v>-1.8000000000000002E-2</v>
      </c>
      <c r="BP13" s="2">
        <v>3</v>
      </c>
      <c r="BQ13" s="164">
        <v>0.12</v>
      </c>
      <c r="BR13" s="47">
        <f>BQ13-AW13</f>
        <v>-2.8000000000000025E-2</v>
      </c>
      <c r="BS13" s="29"/>
      <c r="BT13" s="48"/>
      <c r="BU13" s="48"/>
      <c r="BV13" s="151"/>
      <c r="BW13" s="48"/>
      <c r="BX13" s="48"/>
      <c r="BY13" s="29"/>
      <c r="BZ13" s="48"/>
      <c r="CA13" s="48"/>
      <c r="CC13" s="48"/>
      <c r="CD13" s="48"/>
      <c r="CE13" s="29" t="s">
        <v>985</v>
      </c>
      <c r="CG13" s="29">
        <v>571176</v>
      </c>
      <c r="CH13" s="47">
        <v>0.12</v>
      </c>
      <c r="CI13" s="47">
        <v>6.0000000000000001E-3</v>
      </c>
      <c r="CJ13" s="2">
        <v>3</v>
      </c>
      <c r="CK13" s="47">
        <v>0.115</v>
      </c>
      <c r="CL13" s="47">
        <v>0</v>
      </c>
      <c r="CM13" s="29"/>
      <c r="CN13" s="48"/>
      <c r="CO13" s="48"/>
      <c r="CR13" s="49"/>
      <c r="CS13" s="29"/>
      <c r="CT13" s="48"/>
      <c r="CU13" s="48"/>
      <c r="CW13" s="48"/>
      <c r="CX13" s="48"/>
      <c r="CY13" s="7"/>
      <c r="DA13" s="29">
        <v>805100</v>
      </c>
      <c r="DB13" s="47">
        <f>DA13/$CY$7</f>
        <v>0.14644004807002348</v>
      </c>
      <c r="DC13" s="47"/>
      <c r="DD13" s="2">
        <v>4</v>
      </c>
      <c r="DE13" s="47">
        <f t="shared" si="4"/>
        <v>0.15384615384615385</v>
      </c>
      <c r="DF13" s="47">
        <f t="shared" si="5"/>
        <v>3.884615384615385E-2</v>
      </c>
      <c r="DG13" s="29"/>
      <c r="DH13" s="48"/>
      <c r="DI13" s="48"/>
      <c r="DL13" s="49"/>
      <c r="DM13" s="29"/>
      <c r="DN13" s="48"/>
      <c r="DO13" s="48"/>
      <c r="DQ13" s="48"/>
      <c r="DR13" s="48"/>
      <c r="DS13" s="7"/>
      <c r="DU13" s="29"/>
      <c r="DV13" s="47"/>
      <c r="DW13" s="47"/>
      <c r="DX13" s="2"/>
      <c r="DY13" s="47"/>
      <c r="DZ13" s="47"/>
      <c r="EA13" s="29"/>
      <c r="EC13" s="50"/>
      <c r="EF13" s="49"/>
      <c r="EG13" s="29"/>
      <c r="EH13" s="48"/>
      <c r="EI13" s="48"/>
      <c r="EK13" s="48"/>
      <c r="EL13" s="48"/>
      <c r="EM13" s="7"/>
      <c r="EO13" s="29"/>
      <c r="EP13" s="47"/>
      <c r="EQ13" s="47"/>
      <c r="ER13" s="2"/>
      <c r="ES13" s="47"/>
      <c r="ET13" s="47"/>
      <c r="EU13" s="29"/>
      <c r="EV13" s="48"/>
      <c r="EW13" s="48"/>
      <c r="EZ13" s="49"/>
      <c r="FA13" s="29"/>
      <c r="FB13" s="48"/>
      <c r="FC13" s="48"/>
      <c r="FE13" s="48"/>
      <c r="FF13" s="48"/>
      <c r="FG13" s="7"/>
      <c r="FI13" s="29"/>
      <c r="FJ13" s="47"/>
      <c r="FK13" s="47"/>
      <c r="FL13" s="2"/>
      <c r="FM13" s="47"/>
      <c r="FN13" s="47"/>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39"/>
      <c r="E14" s="29">
        <v>481843</v>
      </c>
      <c r="F14" s="164">
        <v>0.11699999999999999</v>
      </c>
      <c r="G14" s="48">
        <f t="shared" si="2"/>
        <v>0.11699999999999999</v>
      </c>
      <c r="H14" s="2">
        <v>4</v>
      </c>
      <c r="I14" s="164">
        <v>0.129</v>
      </c>
      <c r="J14" s="48">
        <f t="shared" si="3"/>
        <v>0.129</v>
      </c>
      <c r="K14" s="48"/>
      <c r="L14" s="48"/>
      <c r="M14" s="48"/>
      <c r="N14" s="48"/>
      <c r="O14" s="48"/>
      <c r="P14" s="48"/>
      <c r="Q14" s="29"/>
      <c r="R14" s="48"/>
      <c r="S14" s="48"/>
      <c r="U14" s="48"/>
      <c r="V14" s="48"/>
      <c r="W14" s="7"/>
      <c r="Y14" s="29">
        <v>205623</v>
      </c>
      <c r="Z14" s="164">
        <v>5.7999999999999996E-2</v>
      </c>
      <c r="AA14" s="47">
        <f t="shared" si="0"/>
        <v>-5.8999999999999997E-2</v>
      </c>
      <c r="AB14" s="2">
        <v>2</v>
      </c>
      <c r="AC14" s="164">
        <v>6.5000000000000002E-2</v>
      </c>
      <c r="AD14" s="47">
        <f t="shared" si="1"/>
        <v>-6.4000000000000001E-2</v>
      </c>
      <c r="AE14" s="29"/>
      <c r="AF14" s="48"/>
      <c r="AG14" s="48"/>
      <c r="AH14" s="48"/>
      <c r="AI14" s="48"/>
      <c r="AJ14" s="48"/>
      <c r="AK14" s="29"/>
      <c r="AM14" s="48"/>
      <c r="AO14" s="48"/>
      <c r="AP14" s="48"/>
      <c r="AQ14" s="7"/>
      <c r="AS14" s="10">
        <v>202502</v>
      </c>
      <c r="AT14" s="164">
        <v>4.2000000000000003E-2</v>
      </c>
      <c r="AU14" s="47">
        <f>AT14-Z14</f>
        <v>-1.5999999999999993E-2</v>
      </c>
      <c r="AV14" s="86">
        <v>1</v>
      </c>
      <c r="AW14" s="164">
        <v>3.7000000000000005E-2</v>
      </c>
      <c r="AX14" s="47"/>
      <c r="AY14" s="29"/>
      <c r="AZ14" s="48"/>
      <c r="BA14" s="48"/>
      <c r="BB14" s="48"/>
      <c r="BC14" s="48"/>
      <c r="BD14" s="48"/>
      <c r="BE14" s="29"/>
      <c r="BF14" s="48"/>
      <c r="BG14" s="48"/>
      <c r="BI14" s="48"/>
      <c r="BJ14" s="48"/>
      <c r="BK14" s="7"/>
      <c r="BM14" s="29">
        <v>515422</v>
      </c>
      <c r="BN14" s="164">
        <v>0.113</v>
      </c>
      <c r="BO14" s="47">
        <f>BN14-AT14</f>
        <v>7.1000000000000008E-2</v>
      </c>
      <c r="BP14" s="2">
        <v>3</v>
      </c>
      <c r="BQ14" s="164">
        <v>0.12</v>
      </c>
      <c r="BR14" s="47">
        <f>BQ14-AW14</f>
        <v>8.299999999999999E-2</v>
      </c>
      <c r="BS14" s="29"/>
      <c r="BT14" s="48"/>
      <c r="BU14" s="48"/>
      <c r="BV14" s="151"/>
      <c r="BW14" s="48"/>
      <c r="BX14" s="48"/>
      <c r="BY14" s="29"/>
      <c r="BZ14" s="48"/>
      <c r="CA14" s="48"/>
      <c r="CC14" s="48"/>
      <c r="CD14" s="48"/>
      <c r="CE14" s="29" t="s">
        <v>986</v>
      </c>
      <c r="CG14" s="29">
        <v>735825</v>
      </c>
      <c r="CH14" s="47">
        <v>0.155</v>
      </c>
      <c r="CI14" s="47">
        <v>3.2000000000000001E-2</v>
      </c>
      <c r="CJ14" s="2">
        <v>4</v>
      </c>
      <c r="CK14" s="47">
        <v>0.154</v>
      </c>
      <c r="CL14" s="47">
        <v>3.7999999999999999E-2</v>
      </c>
      <c r="CM14" s="29"/>
      <c r="CN14" s="48"/>
      <c r="CO14" s="48"/>
      <c r="CR14" s="49"/>
      <c r="CS14" s="29"/>
      <c r="CT14" s="48"/>
      <c r="CU14" s="48"/>
      <c r="CW14" s="48"/>
      <c r="CX14" s="48"/>
      <c r="CY14" s="7"/>
      <c r="DA14" s="29">
        <v>389692</v>
      </c>
      <c r="DB14" s="47">
        <f>DA14/$CY$7</f>
        <v>7.0881275881882491E-2</v>
      </c>
      <c r="DC14" s="47"/>
      <c r="DD14" s="2">
        <v>2</v>
      </c>
      <c r="DE14" s="47">
        <f t="shared" si="4"/>
        <v>7.6923076923076927E-2</v>
      </c>
      <c r="DF14" s="47">
        <f t="shared" si="5"/>
        <v>-7.7076923076923071E-2</v>
      </c>
      <c r="DG14" s="29"/>
      <c r="DH14" s="48"/>
      <c r="DI14" s="48"/>
      <c r="DL14" s="49"/>
      <c r="DM14" s="29"/>
      <c r="DN14" s="48"/>
      <c r="DO14" s="48"/>
      <c r="DQ14" s="48"/>
      <c r="DR14" s="48"/>
      <c r="DS14" s="7"/>
      <c r="DU14" s="29"/>
      <c r="DV14" s="47"/>
      <c r="DW14" s="47"/>
      <c r="DX14" s="2"/>
      <c r="DY14" s="47"/>
      <c r="DZ14" s="47"/>
      <c r="EA14" s="29"/>
      <c r="EC14" s="50"/>
      <c r="EF14" s="49"/>
      <c r="EG14" s="29"/>
      <c r="EH14" s="48"/>
      <c r="EI14" s="48"/>
      <c r="EK14" s="48"/>
      <c r="EL14" s="48"/>
      <c r="EM14" s="7"/>
      <c r="EO14" s="29"/>
      <c r="EP14" s="47"/>
      <c r="EQ14" s="47"/>
      <c r="ER14" s="2"/>
      <c r="ES14" s="47"/>
      <c r="ET14" s="47"/>
      <c r="EU14" s="29"/>
      <c r="EV14" s="48"/>
      <c r="EW14" s="48"/>
      <c r="EZ14" s="49"/>
      <c r="FA14" s="29"/>
      <c r="FB14" s="48"/>
      <c r="FC14" s="48"/>
      <c r="FE14" s="48"/>
      <c r="FF14" s="48"/>
      <c r="FG14" s="7"/>
      <c r="FI14" s="29"/>
      <c r="FJ14" s="47"/>
      <c r="FK14" s="47"/>
      <c r="FL14" s="2"/>
      <c r="FM14" s="47"/>
      <c r="FN14" s="47"/>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332</v>
      </c>
      <c r="B15" s="2" t="s">
        <v>799</v>
      </c>
      <c r="C15" s="185"/>
      <c r="E15" s="29">
        <v>322793</v>
      </c>
      <c r="F15" s="164">
        <v>7.8E-2</v>
      </c>
      <c r="G15" s="48">
        <f t="shared" si="2"/>
        <v>7.8E-2</v>
      </c>
      <c r="H15" s="2">
        <v>2</v>
      </c>
      <c r="I15" s="164">
        <v>6.5000000000000002E-2</v>
      </c>
      <c r="J15" s="48">
        <f t="shared" si="3"/>
        <v>6.5000000000000002E-2</v>
      </c>
      <c r="K15" s="48"/>
      <c r="L15" s="48"/>
      <c r="M15" s="48"/>
      <c r="N15" s="48"/>
      <c r="O15" s="48"/>
      <c r="P15" s="48"/>
      <c r="Q15" s="29"/>
      <c r="R15" s="48"/>
      <c r="S15" s="48"/>
      <c r="U15" s="48"/>
      <c r="V15" s="48"/>
      <c r="W15" s="7"/>
      <c r="Y15" s="29">
        <v>309612</v>
      </c>
      <c r="Z15" s="164">
        <v>8.6999999999999994E-2</v>
      </c>
      <c r="AA15" s="47">
        <f t="shared" si="0"/>
        <v>8.9999999999999941E-3</v>
      </c>
      <c r="AB15" s="2">
        <v>3</v>
      </c>
      <c r="AC15" s="164">
        <v>9.6999999999999989E-2</v>
      </c>
      <c r="AD15" s="47">
        <f t="shared" si="1"/>
        <v>3.1999999999999987E-2</v>
      </c>
      <c r="AE15" s="29"/>
      <c r="AF15" s="48"/>
      <c r="AG15" s="48"/>
      <c r="AH15" s="48"/>
      <c r="AI15" s="48"/>
      <c r="AJ15" s="48"/>
      <c r="AK15" s="29"/>
      <c r="AM15" s="48"/>
      <c r="AO15" s="48"/>
      <c r="AP15" s="48"/>
      <c r="AQ15" s="7"/>
      <c r="AS15" s="10"/>
      <c r="AT15" s="164"/>
      <c r="AU15" s="164"/>
      <c r="AV15" s="86"/>
      <c r="AW15" s="164"/>
      <c r="AX15" s="47"/>
      <c r="AY15" s="29"/>
      <c r="AZ15" s="48"/>
      <c r="BA15" s="48"/>
      <c r="BB15" s="48"/>
      <c r="BC15" s="48"/>
      <c r="BD15" s="48"/>
      <c r="BE15" s="29"/>
      <c r="BF15" s="48"/>
      <c r="BG15" s="48"/>
      <c r="BI15" s="48"/>
      <c r="BJ15" s="48"/>
      <c r="BK15" s="7"/>
      <c r="BM15" s="29"/>
      <c r="BN15" s="164"/>
      <c r="BO15" s="47"/>
      <c r="BP15" s="2"/>
      <c r="BQ15" s="164"/>
      <c r="BR15" s="47"/>
      <c r="BS15" s="29"/>
      <c r="BT15" s="48"/>
      <c r="BU15" s="48"/>
      <c r="BV15" s="151"/>
      <c r="BW15" s="48"/>
      <c r="BX15" s="48"/>
      <c r="BY15" s="29"/>
      <c r="BZ15" s="48"/>
      <c r="CA15" s="48"/>
      <c r="CC15" s="48"/>
      <c r="CD15" s="48"/>
      <c r="CE15" s="29"/>
      <c r="CG15" s="29"/>
      <c r="CH15" s="47"/>
      <c r="CI15" s="47"/>
      <c r="CJ15" s="2"/>
      <c r="CK15" s="47"/>
      <c r="CL15" s="47"/>
      <c r="CM15" s="29"/>
      <c r="CN15" s="48"/>
      <c r="CO15" s="48"/>
      <c r="CR15" s="49"/>
      <c r="CS15" s="29"/>
      <c r="CT15" s="48"/>
      <c r="CU15" s="48"/>
      <c r="CW15" s="48"/>
      <c r="CX15" s="48"/>
      <c r="CY15" s="7"/>
      <c r="DA15" s="29"/>
      <c r="DB15" s="47"/>
      <c r="DC15" s="47"/>
      <c r="DD15" s="2"/>
      <c r="DE15" s="47"/>
      <c r="DF15" s="47"/>
      <c r="DG15" s="29"/>
      <c r="DH15" s="48"/>
      <c r="DI15" s="48"/>
      <c r="DL15" s="49"/>
      <c r="DM15" s="29"/>
      <c r="DN15" s="48"/>
      <c r="DO15" s="48"/>
      <c r="DQ15" s="48"/>
      <c r="DR15" s="48"/>
      <c r="DS15" s="7"/>
      <c r="DU15" s="29"/>
      <c r="DV15" s="47"/>
      <c r="DW15" s="47"/>
      <c r="DX15" s="2"/>
      <c r="DY15" s="47"/>
      <c r="DZ15" s="47"/>
      <c r="EA15" s="29"/>
      <c r="EC15" s="50"/>
      <c r="EF15" s="49"/>
      <c r="EG15" s="29"/>
      <c r="EH15" s="48"/>
      <c r="EI15" s="48"/>
      <c r="EK15" s="48"/>
      <c r="EL15" s="48"/>
      <c r="EM15" s="7"/>
      <c r="EO15" s="29"/>
      <c r="EP15" s="47"/>
      <c r="EQ15" s="47"/>
      <c r="ER15" s="2"/>
      <c r="ES15" s="47"/>
      <c r="ET15" s="47"/>
      <c r="EU15" s="29"/>
      <c r="EV15" s="48"/>
      <c r="EW15" s="48"/>
      <c r="EZ15" s="49"/>
      <c r="FA15" s="29"/>
      <c r="FB15" s="48"/>
      <c r="FC15" s="48"/>
      <c r="FE15" s="48"/>
      <c r="FF15" s="48"/>
      <c r="FG15" s="7"/>
      <c r="FI15" s="29"/>
      <c r="FJ15" s="47"/>
      <c r="FK15" s="47"/>
      <c r="FL15" s="2"/>
      <c r="FM15" s="47"/>
      <c r="FN15" s="47"/>
      <c r="FO15" s="29"/>
      <c r="FP15" s="48"/>
      <c r="FQ15" s="48"/>
      <c r="FT15" s="49"/>
      <c r="FU15" s="29"/>
      <c r="FV15" s="48"/>
      <c r="FW15" s="48"/>
      <c r="FY15" s="48"/>
      <c r="FZ15" s="48"/>
      <c r="GA15" s="7"/>
      <c r="GC15" s="29"/>
      <c r="GD15" s="47"/>
      <c r="GE15" s="2"/>
      <c r="GF15" s="58"/>
      <c r="GG15" s="47"/>
      <c r="GH15" s="2"/>
      <c r="GI15" s="51"/>
      <c r="GN15" s="49"/>
      <c r="GU15" s="7"/>
      <c r="GW15" s="29"/>
      <c r="GX15" s="47"/>
      <c r="GY15" s="2"/>
      <c r="GZ15" s="58"/>
      <c r="HA15" s="47"/>
      <c r="HB15" s="2"/>
      <c r="HC15" s="51"/>
      <c r="HH15" s="49"/>
      <c r="HO15" s="7"/>
      <c r="HQ15" s="29"/>
      <c r="HR15" s="47"/>
      <c r="HS15" s="2"/>
      <c r="HT15" s="58"/>
      <c r="HU15" s="47"/>
      <c r="HV15" s="2"/>
      <c r="HW15" s="51"/>
      <c r="IB15" s="49"/>
      <c r="II15" s="7"/>
      <c r="IK15" s="29"/>
      <c r="IL15" s="47"/>
      <c r="IM15" s="2"/>
      <c r="IN15" s="58"/>
      <c r="IO15" s="47"/>
      <c r="IP15" s="2"/>
      <c r="IQ15" s="51"/>
      <c r="IV15" s="49"/>
    </row>
    <row r="16" spans="1:262" s="4" customFormat="1" ht="13.5" customHeight="1">
      <c r="A16" s="46" t="s">
        <v>311</v>
      </c>
      <c r="B16" s="2" t="s">
        <v>740</v>
      </c>
      <c r="C16" s="39"/>
      <c r="E16" s="29">
        <v>154547</v>
      </c>
      <c r="F16" s="164">
        <v>3.7000000000000005E-2</v>
      </c>
      <c r="G16" s="48">
        <f t="shared" si="2"/>
        <v>3.7000000000000005E-2</v>
      </c>
      <c r="H16" s="2">
        <v>1</v>
      </c>
      <c r="I16" s="164">
        <v>3.2000000000000001E-2</v>
      </c>
      <c r="J16" s="48">
        <f t="shared" si="3"/>
        <v>3.2000000000000001E-2</v>
      </c>
      <c r="K16" s="48"/>
      <c r="L16" s="48"/>
      <c r="M16" s="48"/>
      <c r="N16" s="48"/>
      <c r="O16" s="48"/>
      <c r="P16" s="48"/>
      <c r="Q16" s="29"/>
      <c r="R16" s="48"/>
      <c r="S16" s="48"/>
      <c r="U16" s="48"/>
      <c r="V16" s="48"/>
      <c r="W16" s="7"/>
      <c r="Y16" s="29">
        <v>419869</v>
      </c>
      <c r="Z16" s="164">
        <v>0.11800000000000001</v>
      </c>
      <c r="AA16" s="47">
        <f t="shared" si="0"/>
        <v>8.1000000000000003E-2</v>
      </c>
      <c r="AB16" s="2">
        <v>4</v>
      </c>
      <c r="AC16" s="164">
        <v>0.128</v>
      </c>
      <c r="AD16" s="47">
        <f t="shared" si="1"/>
        <v>9.6000000000000002E-2</v>
      </c>
      <c r="AE16" s="29"/>
      <c r="AF16" s="48"/>
      <c r="AG16" s="48"/>
      <c r="AH16" s="48"/>
      <c r="AI16" s="48"/>
      <c r="AJ16" s="48"/>
      <c r="AK16" s="29"/>
      <c r="AM16" s="48"/>
      <c r="AO16" s="48"/>
      <c r="AP16" s="48"/>
      <c r="AQ16" s="7"/>
      <c r="AS16" s="10">
        <v>352201</v>
      </c>
      <c r="AT16" s="164">
        <v>7.400000000000001E-2</v>
      </c>
      <c r="AU16" s="47">
        <f>AT16-Z16</f>
        <v>-4.3999999999999997E-2</v>
      </c>
      <c r="AV16" s="86">
        <v>2</v>
      </c>
      <c r="AW16" s="164">
        <v>7.400000000000001E-2</v>
      </c>
      <c r="AX16" s="47"/>
      <c r="AY16" s="29"/>
      <c r="AZ16" s="48"/>
      <c r="BA16" s="48"/>
      <c r="BB16" s="48"/>
      <c r="BC16" s="48"/>
      <c r="BD16" s="48"/>
      <c r="BE16" s="29"/>
      <c r="BF16" s="48"/>
      <c r="BG16" s="48"/>
      <c r="BI16" s="48"/>
      <c r="BJ16" s="48"/>
      <c r="BK16" s="7"/>
      <c r="BM16" s="29">
        <v>404020</v>
      </c>
      <c r="BN16" s="164">
        <v>8.900000000000001E-2</v>
      </c>
      <c r="BO16" s="47">
        <f>BN16-AT16</f>
        <v>1.4999999999999999E-2</v>
      </c>
      <c r="BP16" s="2">
        <v>3</v>
      </c>
      <c r="BQ16" s="164">
        <v>0.12</v>
      </c>
      <c r="BR16" s="47">
        <f>BQ16-AW16</f>
        <v>4.5999999999999985E-2</v>
      </c>
      <c r="BS16" s="29"/>
      <c r="BT16" s="48"/>
      <c r="BU16" s="48"/>
      <c r="BV16" s="151"/>
      <c r="BW16" s="48"/>
      <c r="BX16" s="48"/>
      <c r="BY16" s="29"/>
      <c r="BZ16" s="48"/>
      <c r="CA16" s="48"/>
      <c r="CC16" s="48"/>
      <c r="CD16" s="48"/>
      <c r="CE16" s="29" t="s">
        <v>987</v>
      </c>
      <c r="CG16" s="29">
        <v>331594</v>
      </c>
      <c r="CH16" s="47">
        <v>7.0000000000000007E-2</v>
      </c>
      <c r="CI16" s="47">
        <v>-1.9E-2</v>
      </c>
      <c r="CJ16" s="2">
        <v>2</v>
      </c>
      <c r="CK16" s="47">
        <v>0.115</v>
      </c>
      <c r="CL16" s="47">
        <v>-3.7999999999999999E-2</v>
      </c>
      <c r="CM16" s="29"/>
      <c r="CN16" s="48"/>
      <c r="CO16" s="48"/>
      <c r="CR16" s="49"/>
      <c r="CS16" s="29"/>
      <c r="CT16" s="48"/>
      <c r="CU16" s="48"/>
      <c r="CW16" s="48"/>
      <c r="CX16" s="48"/>
      <c r="CY16" s="7"/>
      <c r="DA16" s="29">
        <v>599283</v>
      </c>
      <c r="DB16" s="47">
        <f>DA16/$CY$7</f>
        <v>0.10900388936473467</v>
      </c>
      <c r="DC16" s="47"/>
      <c r="DD16" s="2">
        <v>3</v>
      </c>
      <c r="DE16" s="47">
        <f t="shared" si="4"/>
        <v>0.11538461538461539</v>
      </c>
      <c r="DF16" s="47">
        <f t="shared" ref="DF16:DF17" si="6">DE16-CK16</f>
        <v>3.8461538461538602E-4</v>
      </c>
      <c r="DG16" s="29"/>
      <c r="DH16" s="48"/>
      <c r="DI16" s="48"/>
      <c r="DL16" s="49"/>
      <c r="DM16" s="29"/>
      <c r="DN16" s="48"/>
      <c r="DO16" s="48"/>
      <c r="DQ16" s="48"/>
      <c r="DR16" s="48"/>
      <c r="DS16" s="7"/>
      <c r="DU16" s="29"/>
      <c r="DV16" s="47"/>
      <c r="DW16" s="47"/>
      <c r="DX16" s="2"/>
      <c r="DY16" s="47"/>
      <c r="DZ16" s="47"/>
      <c r="EA16" s="29"/>
      <c r="EC16" s="50"/>
      <c r="EF16" s="49"/>
      <c r="EG16" s="29"/>
      <c r="EH16" s="48"/>
      <c r="EI16" s="48"/>
      <c r="EK16" s="48"/>
      <c r="EL16" s="48"/>
      <c r="EM16" s="7"/>
      <c r="EO16" s="29"/>
      <c r="EP16" s="47"/>
      <c r="EQ16" s="47"/>
      <c r="ER16" s="2"/>
      <c r="ES16" s="47"/>
      <c r="ET16" s="47"/>
      <c r="EU16" s="29"/>
      <c r="EV16" s="48"/>
      <c r="EW16" s="48"/>
      <c r="EZ16" s="49"/>
      <c r="FA16" s="29"/>
      <c r="FB16" s="48"/>
      <c r="FC16" s="48"/>
      <c r="FE16" s="48"/>
      <c r="FF16" s="48"/>
      <c r="FG16" s="7"/>
      <c r="FI16" s="29"/>
      <c r="FJ16" s="47"/>
      <c r="FK16" s="47"/>
      <c r="FL16" s="2"/>
      <c r="FM16" s="47"/>
      <c r="FN16" s="47"/>
      <c r="FO16" s="29"/>
      <c r="FP16" s="48"/>
      <c r="FQ16" s="48"/>
      <c r="FT16" s="49"/>
      <c r="FU16" s="29"/>
      <c r="FV16" s="48"/>
      <c r="FW16" s="48"/>
      <c r="FY16" s="48"/>
      <c r="FZ16" s="48"/>
      <c r="GA16" s="7"/>
      <c r="GC16" s="2"/>
      <c r="GD16" s="47"/>
      <c r="GE16" s="2"/>
      <c r="GF16" s="2"/>
      <c r="GG16" s="47"/>
      <c r="GH16" s="2"/>
      <c r="GI16" s="51"/>
      <c r="GN16" s="49"/>
      <c r="GU16" s="7"/>
      <c r="GW16" s="2"/>
      <c r="GX16" s="47"/>
      <c r="GY16" s="2"/>
      <c r="GZ16" s="2"/>
      <c r="HA16" s="47"/>
      <c r="HB16" s="2"/>
      <c r="HC16" s="51"/>
      <c r="HH16" s="49"/>
      <c r="HO16" s="7"/>
      <c r="HQ16" s="2"/>
      <c r="HR16" s="47"/>
      <c r="HS16" s="2"/>
      <c r="HT16" s="2"/>
      <c r="HU16" s="47"/>
      <c r="HV16" s="2"/>
      <c r="HW16" s="51"/>
      <c r="IB16" s="49"/>
      <c r="II16" s="7"/>
      <c r="IK16" s="2"/>
      <c r="IL16" s="47"/>
      <c r="IM16" s="2"/>
      <c r="IN16" s="2"/>
      <c r="IO16" s="47"/>
      <c r="IP16" s="2"/>
      <c r="IQ16" s="51"/>
      <c r="IV16" s="49"/>
    </row>
    <row r="17" spans="1:262" s="4" customFormat="1" ht="13.5" customHeight="1">
      <c r="A17" s="46" t="s">
        <v>317</v>
      </c>
      <c r="B17" s="2" t="s">
        <v>753</v>
      </c>
      <c r="C17" s="185"/>
      <c r="E17" s="29">
        <v>97206</v>
      </c>
      <c r="F17" s="164">
        <v>2.4E-2</v>
      </c>
      <c r="G17" s="48">
        <f t="shared" si="2"/>
        <v>2.4E-2</v>
      </c>
      <c r="H17" s="2">
        <v>0</v>
      </c>
      <c r="I17" s="164">
        <v>0</v>
      </c>
      <c r="J17" s="48">
        <f t="shared" si="3"/>
        <v>0</v>
      </c>
      <c r="K17" s="48"/>
      <c r="L17" s="48"/>
      <c r="M17" s="48"/>
      <c r="N17" s="48"/>
      <c r="O17" s="48"/>
      <c r="P17" s="48"/>
      <c r="Q17" s="29"/>
      <c r="R17" s="48"/>
      <c r="S17" s="48"/>
      <c r="U17" s="48"/>
      <c r="V17" s="48"/>
      <c r="W17" s="7"/>
      <c r="Y17" s="29">
        <v>178642</v>
      </c>
      <c r="Z17" s="164">
        <v>0.05</v>
      </c>
      <c r="AA17" s="47">
        <f t="shared" si="0"/>
        <v>2.6000000000000002E-2</v>
      </c>
      <c r="AB17" s="2">
        <v>1</v>
      </c>
      <c r="AC17" s="164">
        <v>3.2000000000000001E-2</v>
      </c>
      <c r="AD17" s="47">
        <f t="shared" si="1"/>
        <v>3.2000000000000001E-2</v>
      </c>
      <c r="AE17" s="29"/>
      <c r="AF17" s="48"/>
      <c r="AG17" s="48"/>
      <c r="AH17" s="48"/>
      <c r="AI17" s="48"/>
      <c r="AJ17" s="48"/>
      <c r="AK17" s="29"/>
      <c r="AM17" s="48"/>
      <c r="AO17" s="48"/>
      <c r="AP17" s="48"/>
      <c r="AQ17" s="7"/>
      <c r="AS17" s="10">
        <v>332326</v>
      </c>
      <c r="AT17" s="164">
        <v>7.0000000000000007E-2</v>
      </c>
      <c r="AU17" s="47">
        <f>AT17-Z17</f>
        <v>2.0000000000000004E-2</v>
      </c>
      <c r="AV17" s="86">
        <v>2</v>
      </c>
      <c r="AW17" s="164">
        <v>7.400000000000001E-2</v>
      </c>
      <c r="AX17" s="47"/>
      <c r="AY17" s="29"/>
      <c r="AZ17" s="48"/>
      <c r="BA17" s="48"/>
      <c r="BB17" s="48"/>
      <c r="BC17" s="48"/>
      <c r="BD17" s="48"/>
      <c r="BE17" s="29"/>
      <c r="BF17" s="48"/>
      <c r="BG17" s="48"/>
      <c r="BI17" s="48"/>
      <c r="BJ17" s="48"/>
      <c r="BK17" s="7"/>
      <c r="BM17" s="29">
        <v>323269</v>
      </c>
      <c r="BN17" s="164">
        <v>7.0999999999999994E-2</v>
      </c>
      <c r="BO17" s="47">
        <f>BN17-AT17</f>
        <v>9.9999999999998701E-4</v>
      </c>
      <c r="BP17" s="2">
        <v>2</v>
      </c>
      <c r="BQ17" s="164">
        <v>0.08</v>
      </c>
      <c r="BR17" s="47">
        <f>BQ17-AW17</f>
        <v>5.9999999999999915E-3</v>
      </c>
      <c r="BS17" s="29"/>
      <c r="BT17" s="48"/>
      <c r="BU17" s="48"/>
      <c r="BV17" s="151"/>
      <c r="BW17" s="48"/>
      <c r="BX17" s="48"/>
      <c r="BY17" s="29"/>
      <c r="BZ17" s="48"/>
      <c r="CA17" s="48"/>
      <c r="CC17" s="48"/>
      <c r="CD17" s="48"/>
      <c r="CE17" s="29" t="s">
        <v>988</v>
      </c>
      <c r="CG17" s="29">
        <v>458079</v>
      </c>
      <c r="CH17" s="47">
        <v>9.6000000000000002E-2</v>
      </c>
      <c r="CI17" s="47">
        <v>2.5000000000000001E-2</v>
      </c>
      <c r="CJ17" s="2">
        <v>2</v>
      </c>
      <c r="CK17" s="47">
        <v>7.6999999999999999E-2</v>
      </c>
      <c r="CL17" s="47">
        <v>0</v>
      </c>
      <c r="CM17" s="29"/>
      <c r="CN17" s="48"/>
      <c r="CO17" s="48"/>
      <c r="CR17" s="49"/>
      <c r="CS17" s="29"/>
      <c r="CT17" s="48"/>
      <c r="CU17" s="48"/>
      <c r="CW17" s="48"/>
      <c r="CX17" s="48"/>
      <c r="CY17" s="7"/>
      <c r="DA17" s="29">
        <v>185224</v>
      </c>
      <c r="DB17" s="47">
        <f>DA17/$CY$7</f>
        <v>3.3690487472018416E-2</v>
      </c>
      <c r="DC17" s="47"/>
      <c r="DD17" s="2">
        <v>0</v>
      </c>
      <c r="DE17" s="47">
        <f t="shared" si="4"/>
        <v>0</v>
      </c>
      <c r="DF17" s="47">
        <f t="shared" si="6"/>
        <v>-7.6999999999999999E-2</v>
      </c>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E17" s="47"/>
      <c r="GF17" s="2"/>
      <c r="GG17" s="47"/>
      <c r="GH17" s="47"/>
      <c r="GI17" s="51"/>
      <c r="GN17" s="49"/>
      <c r="GU17" s="7"/>
      <c r="GW17" s="29"/>
      <c r="GX17" s="47"/>
      <c r="GY17" s="47"/>
      <c r="GZ17" s="2"/>
      <c r="HA17" s="47"/>
      <c r="HB17" s="47"/>
      <c r="HC17" s="51"/>
      <c r="HH17" s="49"/>
      <c r="HO17" s="7"/>
      <c r="HQ17" s="29"/>
      <c r="HR17" s="47"/>
      <c r="HS17" s="47"/>
      <c r="HT17" s="2"/>
      <c r="HU17" s="47"/>
      <c r="HV17" s="47"/>
      <c r="HW17" s="51"/>
      <c r="IB17" s="49"/>
      <c r="II17" s="7"/>
      <c r="IK17" s="29"/>
      <c r="IL17" s="47"/>
      <c r="IM17" s="47"/>
      <c r="IN17" s="2"/>
      <c r="IO17" s="47"/>
      <c r="IP17" s="47"/>
      <c r="IQ17" s="51"/>
      <c r="IV17" s="49"/>
    </row>
    <row r="18" spans="1:262" s="4" customFormat="1" ht="13.5" customHeight="1">
      <c r="A18" s="46" t="s">
        <v>328</v>
      </c>
      <c r="B18" s="2" t="s">
        <v>800</v>
      </c>
      <c r="C18" s="185"/>
      <c r="E18" s="29">
        <v>55311</v>
      </c>
      <c r="F18" s="164">
        <v>1.3000000000000001E-2</v>
      </c>
      <c r="G18" s="48">
        <f t="shared" si="2"/>
        <v>1.3000000000000001E-2</v>
      </c>
      <c r="H18" s="2">
        <v>0</v>
      </c>
      <c r="I18" s="164">
        <v>0</v>
      </c>
      <c r="J18" s="48">
        <f t="shared" si="3"/>
        <v>0</v>
      </c>
      <c r="K18" s="48"/>
      <c r="L18" s="48"/>
      <c r="M18" s="48"/>
      <c r="N18" s="48"/>
      <c r="O18" s="48"/>
      <c r="P18" s="48"/>
      <c r="Q18" s="29"/>
      <c r="R18" s="48"/>
      <c r="S18" s="48"/>
      <c r="U18" s="48"/>
      <c r="V18" s="48"/>
      <c r="W18" s="7" t="s">
        <v>800</v>
      </c>
      <c r="Y18" s="29">
        <v>17740</v>
      </c>
      <c r="Z18" s="164">
        <v>5.0000000000000001E-3</v>
      </c>
      <c r="AA18" s="47">
        <f t="shared" si="0"/>
        <v>-8.0000000000000002E-3</v>
      </c>
      <c r="AB18" s="2">
        <v>0</v>
      </c>
      <c r="AC18" s="164">
        <v>0</v>
      </c>
      <c r="AD18" s="47">
        <f t="shared" si="1"/>
        <v>0</v>
      </c>
      <c r="AE18" s="29"/>
      <c r="AF18" s="48"/>
      <c r="AG18" s="48"/>
      <c r="AH18" s="48"/>
      <c r="AI18" s="48"/>
      <c r="AJ18" s="48"/>
      <c r="AK18" s="29"/>
      <c r="AM18" s="48"/>
      <c r="AO18" s="48"/>
      <c r="AP18" s="48"/>
      <c r="AQ18" s="7"/>
      <c r="AS18" s="10"/>
      <c r="AU18" s="164"/>
      <c r="AV18" s="86"/>
      <c r="AW18" s="164"/>
      <c r="AX18" s="47"/>
      <c r="AY18" s="29"/>
      <c r="AZ18" s="48"/>
      <c r="BA18" s="48"/>
      <c r="BB18" s="48"/>
      <c r="BC18" s="48"/>
      <c r="BD18" s="48"/>
      <c r="BE18" s="29"/>
      <c r="BF18" s="48"/>
      <c r="BG18" s="48"/>
      <c r="BI18" s="48"/>
      <c r="BJ18" s="48"/>
      <c r="BK18" s="7"/>
      <c r="BM18" s="29"/>
      <c r="BN18" s="164"/>
      <c r="BO18" s="47"/>
      <c r="BP18" s="2"/>
      <c r="BQ18" s="164"/>
      <c r="BR18" s="47"/>
      <c r="BS18" s="29"/>
      <c r="BT18" s="48"/>
      <c r="BU18" s="48"/>
      <c r="BV18" s="151"/>
      <c r="BW18" s="48"/>
      <c r="BX18" s="48"/>
      <c r="BY18" s="29"/>
      <c r="BZ18" s="48"/>
      <c r="CA18" s="48"/>
      <c r="CC18" s="48"/>
      <c r="CD18" s="48"/>
      <c r="CE18" s="29"/>
      <c r="CG18" s="29"/>
      <c r="CH18" s="47"/>
      <c r="CI18" s="47"/>
      <c r="CJ18" s="2"/>
      <c r="CK18" s="47"/>
      <c r="CL18" s="47"/>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333</v>
      </c>
      <c r="B19" s="2" t="s">
        <v>801</v>
      </c>
      <c r="C19" s="7"/>
      <c r="E19" s="29">
        <v>11547</v>
      </c>
      <c r="F19" s="164">
        <v>3.0000000000000001E-3</v>
      </c>
      <c r="G19" s="48">
        <f t="shared" si="2"/>
        <v>3.0000000000000001E-3</v>
      </c>
      <c r="H19" s="2">
        <v>0</v>
      </c>
      <c r="I19" s="164">
        <v>0</v>
      </c>
      <c r="J19" s="48">
        <f t="shared" si="3"/>
        <v>0</v>
      </c>
      <c r="K19" s="48"/>
      <c r="L19" s="48"/>
      <c r="M19" s="48"/>
      <c r="N19" s="48"/>
      <c r="O19" s="48"/>
      <c r="P19" s="48"/>
      <c r="Q19" s="29"/>
      <c r="R19" s="48"/>
      <c r="S19" s="48"/>
      <c r="U19" s="48"/>
      <c r="V19" s="48"/>
      <c r="W19" s="7"/>
      <c r="Y19" s="29"/>
      <c r="Z19" s="164"/>
      <c r="AA19" s="47"/>
      <c r="AB19" s="2"/>
      <c r="AC19" s="164"/>
      <c r="AD19" s="47"/>
      <c r="AE19" s="29"/>
      <c r="AF19" s="48"/>
      <c r="AG19" s="48"/>
      <c r="AH19" s="48"/>
      <c r="AI19" s="48"/>
      <c r="AJ19" s="48"/>
      <c r="AK19" s="29"/>
      <c r="AM19" s="48"/>
      <c r="AO19" s="48"/>
      <c r="AP19" s="48"/>
      <c r="AQ19" s="7"/>
      <c r="AS19" s="10"/>
      <c r="AT19" s="164"/>
      <c r="AU19" s="47"/>
      <c r="AV19" s="86"/>
      <c r="AW19" s="164"/>
      <c r="AX19" s="47"/>
      <c r="AY19" s="29"/>
      <c r="AZ19" s="48"/>
      <c r="BA19" s="48"/>
      <c r="BB19" s="48"/>
      <c r="BC19" s="48"/>
      <c r="BD19" s="48"/>
      <c r="BE19" s="29"/>
      <c r="BF19" s="48"/>
      <c r="BG19" s="48"/>
      <c r="BI19" s="48"/>
      <c r="BJ19" s="48"/>
      <c r="BK19" s="7"/>
      <c r="BM19" s="29"/>
      <c r="BN19" s="164"/>
      <c r="BO19" s="47"/>
      <c r="BP19" s="2"/>
      <c r="BQ19" s="164"/>
      <c r="BR19" s="47"/>
      <c r="BS19" s="29"/>
      <c r="BT19" s="48"/>
      <c r="BU19" s="48"/>
      <c r="BV19" s="151"/>
      <c r="BW19" s="48"/>
      <c r="BX19" s="48"/>
      <c r="BY19" s="29"/>
      <c r="BZ19" s="48"/>
      <c r="CA19" s="48"/>
      <c r="CC19" s="48"/>
      <c r="CD19" s="48"/>
      <c r="CE19" s="29"/>
      <c r="CG19" s="29"/>
      <c r="CH19" s="47"/>
      <c r="CI19" s="47"/>
      <c r="CJ19" s="2"/>
      <c r="CK19" s="47"/>
      <c r="CL19" s="47"/>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334</v>
      </c>
      <c r="B20" s="2" t="s">
        <v>802</v>
      </c>
      <c r="C20" s="7"/>
      <c r="E20" s="29">
        <v>8844</v>
      </c>
      <c r="F20" s="164">
        <v>2E-3</v>
      </c>
      <c r="G20" s="48">
        <f t="shared" si="2"/>
        <v>2E-3</v>
      </c>
      <c r="H20" s="2">
        <v>0</v>
      </c>
      <c r="I20" s="164">
        <v>0</v>
      </c>
      <c r="J20" s="48">
        <f t="shared" si="3"/>
        <v>0</v>
      </c>
      <c r="K20" s="48"/>
      <c r="L20" s="48"/>
      <c r="M20" s="48"/>
      <c r="N20" s="48"/>
      <c r="O20" s="48"/>
      <c r="P20" s="48"/>
      <c r="Q20" s="29"/>
      <c r="R20" s="48"/>
      <c r="S20" s="48"/>
      <c r="U20" s="48"/>
      <c r="V20" s="48"/>
      <c r="W20" s="7"/>
      <c r="Y20" s="29"/>
      <c r="Z20" s="164"/>
      <c r="AA20" s="47"/>
      <c r="AB20" s="2"/>
      <c r="AC20" s="164"/>
      <c r="AD20" s="47"/>
      <c r="AE20" s="29"/>
      <c r="AF20" s="48"/>
      <c r="AG20" s="48"/>
      <c r="AH20" s="48"/>
      <c r="AI20" s="48"/>
      <c r="AJ20" s="48"/>
      <c r="AK20" s="29"/>
      <c r="AM20" s="48"/>
      <c r="AO20" s="48"/>
      <c r="AP20" s="48"/>
      <c r="AQ20" s="7"/>
      <c r="AS20" s="10"/>
      <c r="AT20" s="164"/>
      <c r="AU20" s="47"/>
      <c r="AV20" s="86"/>
      <c r="AW20" s="164"/>
      <c r="AX20" s="47"/>
      <c r="AY20" s="29"/>
      <c r="AZ20" s="48"/>
      <c r="BA20" s="48"/>
      <c r="BB20" s="48"/>
      <c r="BC20" s="48"/>
      <c r="BD20" s="48"/>
      <c r="BE20" s="29"/>
      <c r="BF20" s="48"/>
      <c r="BG20" s="48"/>
      <c r="BI20" s="48"/>
      <c r="BJ20" s="48"/>
      <c r="BK20" s="7"/>
      <c r="BM20" s="29"/>
      <c r="BN20" s="164"/>
      <c r="BO20" s="47"/>
      <c r="BP20" s="2"/>
      <c r="BQ20" s="164"/>
      <c r="BR20" s="47"/>
      <c r="BS20" s="29"/>
      <c r="BT20" s="48"/>
      <c r="BU20" s="48"/>
      <c r="BV20" s="151"/>
      <c r="BW20" s="48"/>
      <c r="BX20" s="48"/>
      <c r="BY20" s="29"/>
      <c r="BZ20" s="48"/>
      <c r="CA20" s="48"/>
      <c r="CC20" s="48"/>
      <c r="CD20" s="48"/>
      <c r="CE20" s="29"/>
      <c r="CG20" s="29"/>
      <c r="CH20" s="47"/>
      <c r="CI20" s="47"/>
      <c r="CJ20" s="2"/>
      <c r="CK20" s="47"/>
      <c r="CL20" s="47"/>
      <c r="CM20" s="29"/>
      <c r="CN20" s="48"/>
      <c r="CO20" s="48"/>
      <c r="CR20" s="49"/>
      <c r="CS20" s="29"/>
      <c r="CT20" s="48"/>
      <c r="CU20" s="48"/>
      <c r="CW20" s="48"/>
      <c r="CX20" s="48"/>
      <c r="CY20" s="7"/>
      <c r="DA20" s="29"/>
      <c r="DB20" s="47"/>
      <c r="DC20" s="47"/>
      <c r="DD20" s="2"/>
      <c r="DE20" s="47"/>
      <c r="DF20" s="47"/>
      <c r="DG20" s="29"/>
      <c r="DH20" s="48"/>
      <c r="DI20" s="48"/>
      <c r="DL20" s="49"/>
      <c r="DM20" s="29"/>
      <c r="DN20" s="48"/>
      <c r="DO20" s="48"/>
      <c r="DQ20" s="48"/>
      <c r="DR20" s="48"/>
      <c r="DS20" s="7"/>
      <c r="DU20" s="29"/>
      <c r="DV20" s="47"/>
      <c r="DW20" s="47"/>
      <c r="DX20" s="2"/>
      <c r="DY20" s="47"/>
      <c r="DZ20" s="47"/>
      <c r="EA20" s="29"/>
      <c r="EC20" s="50"/>
      <c r="EF20" s="49"/>
      <c r="EG20" s="29"/>
      <c r="EH20" s="48"/>
      <c r="EI20" s="48"/>
      <c r="EK20" s="48"/>
      <c r="EL20" s="48"/>
      <c r="EM20" s="7"/>
      <c r="EO20" s="29"/>
      <c r="EP20" s="47"/>
      <c r="EQ20" s="47"/>
      <c r="ER20" s="2"/>
      <c r="ES20" s="47"/>
      <c r="ET20" s="47"/>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335</v>
      </c>
      <c r="B21" s="2" t="s">
        <v>803</v>
      </c>
      <c r="C21" s="7"/>
      <c r="E21" s="29"/>
      <c r="F21" s="47"/>
      <c r="G21" s="48"/>
      <c r="H21" s="2"/>
      <c r="I21" s="47"/>
      <c r="J21" s="48"/>
      <c r="K21" s="48"/>
      <c r="L21" s="48"/>
      <c r="M21" s="48"/>
      <c r="N21" s="48"/>
      <c r="O21" s="48"/>
      <c r="P21" s="48"/>
      <c r="Q21" s="29"/>
      <c r="R21" s="48"/>
      <c r="S21" s="48"/>
      <c r="U21" s="48"/>
      <c r="V21" s="48"/>
      <c r="W21" s="7"/>
      <c r="Y21" s="29">
        <v>23231</v>
      </c>
      <c r="Z21" s="164">
        <v>6.9999999999999993E-3</v>
      </c>
      <c r="AA21" s="47">
        <f>Z21-F21</f>
        <v>6.9999999999999993E-3</v>
      </c>
      <c r="AB21" s="2">
        <v>0</v>
      </c>
      <c r="AC21" s="164">
        <v>0</v>
      </c>
      <c r="AD21" s="47">
        <f>AC21-I21</f>
        <v>0</v>
      </c>
      <c r="AE21" s="29"/>
      <c r="AF21" s="48"/>
      <c r="AG21" s="48"/>
      <c r="AH21" s="48"/>
      <c r="AI21" s="48"/>
      <c r="AJ21" s="48"/>
      <c r="AK21" s="29"/>
      <c r="AM21" s="48"/>
      <c r="AO21" s="48"/>
      <c r="AP21" s="48"/>
      <c r="AQ21" s="7"/>
      <c r="AS21" s="10"/>
      <c r="AT21" s="164"/>
      <c r="AU21" s="164"/>
      <c r="AV21" s="86"/>
      <c r="AW21" s="164"/>
      <c r="AX21" s="47"/>
      <c r="AY21" s="29"/>
      <c r="AZ21" s="48"/>
      <c r="BA21" s="48"/>
      <c r="BB21" s="48"/>
      <c r="BC21" s="48"/>
      <c r="BD21" s="48"/>
      <c r="BE21" s="29"/>
      <c r="BF21" s="48"/>
      <c r="BG21" s="48"/>
      <c r="BI21" s="48"/>
      <c r="BJ21" s="48"/>
      <c r="BK21" s="7"/>
      <c r="BM21" s="29"/>
      <c r="BN21" s="164"/>
      <c r="BO21" s="47"/>
      <c r="BP21" s="2"/>
      <c r="BQ21" s="164"/>
      <c r="BR21" s="47"/>
      <c r="BS21" s="29"/>
      <c r="BT21" s="48"/>
      <c r="BU21" s="48"/>
      <c r="BV21" s="151"/>
      <c r="BW21" s="48"/>
      <c r="BX21" s="48"/>
      <c r="BY21" s="29"/>
      <c r="BZ21" s="48"/>
      <c r="CA21" s="48"/>
      <c r="CC21" s="48"/>
      <c r="CD21" s="48"/>
      <c r="CE21" s="29"/>
      <c r="CG21" s="29"/>
      <c r="CH21" s="47"/>
      <c r="CI21" s="47"/>
      <c r="CJ21" s="2"/>
      <c r="CK21" s="47"/>
      <c r="CL21" s="47"/>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336</v>
      </c>
      <c r="B22" s="2" t="s">
        <v>804</v>
      </c>
      <c r="C22" s="7"/>
      <c r="E22" s="29"/>
      <c r="F22" s="47"/>
      <c r="G22" s="48"/>
      <c r="H22" s="2"/>
      <c r="I22" s="47"/>
      <c r="J22" s="48"/>
      <c r="K22" s="48"/>
      <c r="L22" s="48"/>
      <c r="M22" s="48"/>
      <c r="N22" s="48"/>
      <c r="O22" s="48"/>
      <c r="P22" s="48"/>
      <c r="Q22" s="29"/>
      <c r="R22" s="48"/>
      <c r="S22" s="48"/>
      <c r="U22" s="48"/>
      <c r="V22" s="48"/>
      <c r="W22" s="7"/>
      <c r="Y22" s="29">
        <v>13234</v>
      </c>
      <c r="Z22" s="164">
        <v>4.0000000000000001E-3</v>
      </c>
      <c r="AA22" s="47">
        <f>Z22-F22</f>
        <v>4.0000000000000001E-3</v>
      </c>
      <c r="AB22" s="2">
        <v>0</v>
      </c>
      <c r="AC22" s="184">
        <v>0</v>
      </c>
      <c r="AD22" s="47">
        <f>AC22-I22</f>
        <v>0</v>
      </c>
      <c r="AE22" s="29"/>
      <c r="AF22" s="48"/>
      <c r="AG22" s="48"/>
      <c r="AH22" s="48"/>
      <c r="AI22" s="48"/>
      <c r="AJ22" s="48"/>
      <c r="AK22" s="29"/>
      <c r="AM22" s="48"/>
      <c r="AO22" s="48"/>
      <c r="AP22" s="48"/>
      <c r="AQ22" s="7"/>
      <c r="AS22" s="10"/>
      <c r="AT22" s="164"/>
      <c r="AU22" s="164"/>
      <c r="AV22" s="86"/>
      <c r="AW22" s="164"/>
      <c r="AX22" s="47"/>
      <c r="AY22" s="29"/>
      <c r="AZ22" s="48"/>
      <c r="BA22" s="48"/>
      <c r="BB22" s="48"/>
      <c r="BC22" s="48"/>
      <c r="BD22" s="48"/>
      <c r="BE22" s="29"/>
      <c r="BF22" s="48"/>
      <c r="BG22" s="48"/>
      <c r="BI22" s="48"/>
      <c r="BJ22" s="48"/>
      <c r="BK22" s="7"/>
      <c r="BM22" s="29"/>
      <c r="BN22" s="164"/>
      <c r="BO22" s="47"/>
      <c r="BP22" s="2"/>
      <c r="BQ22" s="164"/>
      <c r="BR22" s="47"/>
      <c r="BS22" s="29"/>
      <c r="BT22" s="48"/>
      <c r="BU22" s="48"/>
      <c r="BV22" s="151"/>
      <c r="BW22" s="48"/>
      <c r="BX22" s="48"/>
      <c r="BY22" s="29"/>
      <c r="BZ22" s="48"/>
      <c r="CA22" s="48"/>
      <c r="CC22" s="48"/>
      <c r="CD22" s="48"/>
      <c r="CE22" s="29"/>
      <c r="CG22" s="29"/>
      <c r="CH22" s="47"/>
      <c r="CI22" s="47"/>
      <c r="CJ22" s="2"/>
      <c r="CK22" s="47"/>
      <c r="CL22" s="47"/>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337</v>
      </c>
      <c r="B23" s="2" t="s">
        <v>805</v>
      </c>
      <c r="C23" s="7"/>
      <c r="E23" s="29"/>
      <c r="F23" s="47"/>
      <c r="G23" s="48"/>
      <c r="H23" s="2"/>
      <c r="I23" s="47"/>
      <c r="J23" s="48"/>
      <c r="K23" s="48"/>
      <c r="L23" s="48"/>
      <c r="M23" s="48"/>
      <c r="N23" s="48"/>
      <c r="O23" s="48"/>
      <c r="P23" s="48"/>
      <c r="Q23" s="29"/>
      <c r="R23" s="48"/>
      <c r="S23" s="48"/>
      <c r="U23" s="48"/>
      <c r="V23" s="48"/>
      <c r="W23" s="7"/>
      <c r="Y23" s="29">
        <v>10580</v>
      </c>
      <c r="Z23" s="164">
        <v>3.0000000000000001E-3</v>
      </c>
      <c r="AA23" s="47">
        <f>Z23-F23</f>
        <v>3.0000000000000001E-3</v>
      </c>
      <c r="AB23" s="2">
        <v>0</v>
      </c>
      <c r="AC23" s="164">
        <v>0</v>
      </c>
      <c r="AD23" s="47">
        <f>AC23-I23</f>
        <v>0</v>
      </c>
      <c r="AE23" s="29"/>
      <c r="AF23" s="48"/>
      <c r="AG23" s="48"/>
      <c r="AH23" s="48"/>
      <c r="AI23" s="48"/>
      <c r="AJ23" s="48"/>
      <c r="AK23" s="29"/>
      <c r="AM23" s="48"/>
      <c r="AO23" s="48"/>
      <c r="AP23" s="48"/>
      <c r="AQ23" s="7"/>
      <c r="AS23" s="10"/>
      <c r="AT23" s="164"/>
      <c r="AU23" s="164"/>
      <c r="AV23" s="86"/>
      <c r="AW23" s="164"/>
      <c r="AX23" s="47"/>
      <c r="AY23" s="29"/>
      <c r="AZ23" s="48"/>
      <c r="BA23" s="48"/>
      <c r="BB23" s="48"/>
      <c r="BC23" s="48"/>
      <c r="BD23" s="48"/>
      <c r="BE23" s="29"/>
      <c r="BF23" s="48"/>
      <c r="BG23" s="48"/>
      <c r="BI23" s="48"/>
      <c r="BJ23" s="48"/>
      <c r="BK23" s="7"/>
      <c r="BM23" s="29"/>
      <c r="BN23" s="164"/>
      <c r="BO23" s="47"/>
      <c r="BP23" s="2"/>
      <c r="BQ23" s="164"/>
      <c r="BR23" s="47"/>
      <c r="BS23" s="29"/>
      <c r="BT23" s="48"/>
      <c r="BU23" s="48"/>
      <c r="BV23" s="151"/>
      <c r="BW23" s="48"/>
      <c r="BX23" s="48"/>
      <c r="BY23" s="29"/>
      <c r="BZ23" s="48"/>
      <c r="CA23" s="48"/>
      <c r="CC23" s="48"/>
      <c r="CD23" s="48"/>
      <c r="CE23" s="29"/>
      <c r="CG23" s="29"/>
      <c r="CH23" s="47"/>
      <c r="CI23" s="47"/>
      <c r="CJ23" s="2"/>
      <c r="CK23" s="47"/>
      <c r="CL23" s="47"/>
      <c r="CM23" s="29"/>
      <c r="CN23" s="48"/>
      <c r="CO23" s="48"/>
      <c r="CR23" s="49"/>
      <c r="CS23" s="29"/>
      <c r="CT23" s="48"/>
      <c r="CU23" s="48"/>
      <c r="CW23" s="48"/>
      <c r="CX23" s="48"/>
      <c r="CY23" s="7"/>
      <c r="DA23" s="29"/>
      <c r="DB23" s="47"/>
      <c r="DC23" s="47"/>
      <c r="DD23" s="2"/>
      <c r="DE23" s="47"/>
      <c r="DF23" s="47"/>
      <c r="DG23" s="29"/>
      <c r="DH23" s="48"/>
      <c r="DI23" s="48"/>
      <c r="DL23" s="49"/>
      <c r="DM23" s="29"/>
      <c r="DN23" s="48"/>
      <c r="DO23" s="48"/>
      <c r="DQ23" s="48"/>
      <c r="DR23" s="48"/>
      <c r="DS23" s="7"/>
      <c r="DU23" s="29"/>
      <c r="DV23" s="47"/>
      <c r="DW23" s="47"/>
      <c r="DX23" s="2"/>
      <c r="DY23" s="47"/>
      <c r="DZ23" s="47"/>
      <c r="EA23" s="29"/>
      <c r="EC23" s="50"/>
      <c r="EF23" s="49"/>
      <c r="EG23" s="29"/>
      <c r="EH23" s="48"/>
      <c r="EI23" s="48"/>
      <c r="EK23" s="48"/>
      <c r="EL23" s="48"/>
      <c r="EM23" s="7"/>
      <c r="EO23" s="29"/>
      <c r="EP23" s="47"/>
      <c r="EQ23" s="47"/>
      <c r="ER23" s="2"/>
      <c r="ES23" s="47"/>
      <c r="ET23" s="47"/>
      <c r="EU23" s="29"/>
      <c r="EV23" s="48"/>
      <c r="EW23" s="48"/>
      <c r="EZ23" s="49"/>
      <c r="FA23" s="29"/>
      <c r="FB23" s="48"/>
      <c r="FC23" s="48"/>
      <c r="FE23" s="48"/>
      <c r="FF23" s="48"/>
      <c r="FG23" s="7"/>
      <c r="FI23" s="29"/>
      <c r="FJ23" s="47"/>
      <c r="FK23" s="47"/>
      <c r="FL23" s="2"/>
      <c r="FM23" s="47"/>
      <c r="FN23" s="47"/>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338</v>
      </c>
      <c r="B24" s="2" t="s">
        <v>806</v>
      </c>
      <c r="C24" s="7"/>
      <c r="E24" s="29"/>
      <c r="F24" s="47"/>
      <c r="G24" s="48"/>
      <c r="H24" s="2"/>
      <c r="I24" s="47"/>
      <c r="J24" s="48"/>
      <c r="K24" s="48"/>
      <c r="L24" s="48"/>
      <c r="M24" s="48"/>
      <c r="N24" s="48"/>
      <c r="O24" s="48"/>
      <c r="P24" s="48"/>
      <c r="Q24" s="29"/>
      <c r="R24" s="48"/>
      <c r="S24" s="48"/>
      <c r="U24" s="48"/>
      <c r="V24" s="48"/>
      <c r="W24" s="7"/>
      <c r="Y24" s="29"/>
      <c r="Z24" s="47"/>
      <c r="AA24" s="47"/>
      <c r="AB24" s="2"/>
      <c r="AC24" s="47"/>
      <c r="AD24" s="47"/>
      <c r="AE24" s="29"/>
      <c r="AF24" s="48"/>
      <c r="AG24" s="48"/>
      <c r="AH24" s="48"/>
      <c r="AI24" s="48"/>
      <c r="AJ24" s="48"/>
      <c r="AK24" s="29"/>
      <c r="AM24" s="48"/>
      <c r="AO24" s="48"/>
      <c r="AP24" s="48"/>
      <c r="AQ24" s="7"/>
      <c r="AS24" s="10">
        <v>349156</v>
      </c>
      <c r="AT24" s="164">
        <v>7.2999999999999995E-2</v>
      </c>
      <c r="AU24" s="47">
        <f>AT24-Z24</f>
        <v>7.2999999999999995E-2</v>
      </c>
      <c r="AV24" s="86">
        <v>2</v>
      </c>
      <c r="AW24" s="164">
        <v>7.400000000000001E-2</v>
      </c>
      <c r="AX24" s="47"/>
      <c r="AY24" s="29"/>
      <c r="AZ24" s="48"/>
      <c r="BA24" s="48"/>
      <c r="BB24" s="48"/>
      <c r="BC24" s="48"/>
      <c r="BD24" s="48"/>
      <c r="BE24" s="29"/>
      <c r="BF24" s="48"/>
      <c r="BG24" s="48"/>
      <c r="BI24" s="48"/>
      <c r="BJ24" s="48"/>
      <c r="BK24" s="7"/>
      <c r="BM24" s="29"/>
      <c r="BN24" s="164"/>
      <c r="BO24" s="47"/>
      <c r="BP24" s="2"/>
      <c r="BQ24" s="164"/>
      <c r="BR24" s="47"/>
      <c r="BS24" s="29"/>
      <c r="BT24" s="48"/>
      <c r="BU24" s="48"/>
      <c r="BV24" s="151"/>
      <c r="BW24" s="48"/>
      <c r="BX24" s="48"/>
      <c r="BY24" s="29"/>
      <c r="BZ24" s="48"/>
      <c r="CA24" s="48"/>
      <c r="CC24" s="48"/>
      <c r="CD24" s="48"/>
      <c r="CE24" s="29"/>
      <c r="CG24" s="29"/>
      <c r="CH24" s="47"/>
      <c r="CI24" s="47"/>
      <c r="CJ24" s="2"/>
      <c r="CK24" s="47"/>
      <c r="CL24" s="47"/>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339</v>
      </c>
      <c r="B25" s="2" t="s">
        <v>807</v>
      </c>
      <c r="C25" s="7"/>
      <c r="E25" s="29"/>
      <c r="F25" s="47"/>
      <c r="G25" s="48"/>
      <c r="H25" s="2"/>
      <c r="I25" s="47"/>
      <c r="J25" s="48"/>
      <c r="K25" s="48"/>
      <c r="L25" s="48"/>
      <c r="M25" s="48"/>
      <c r="N25" s="48"/>
      <c r="O25" s="48"/>
      <c r="P25" s="48"/>
      <c r="Q25" s="29"/>
      <c r="R25" s="48"/>
      <c r="S25" s="48"/>
      <c r="U25" s="48"/>
      <c r="V25" s="48"/>
      <c r="W25" s="7"/>
      <c r="Y25" s="29"/>
      <c r="Z25" s="147"/>
      <c r="AA25" s="47"/>
      <c r="AB25" s="2"/>
      <c r="AC25" s="147"/>
      <c r="AD25" s="47"/>
      <c r="AE25" s="29"/>
      <c r="AF25" s="48"/>
      <c r="AG25" s="48"/>
      <c r="AH25" s="48"/>
      <c r="AI25" s="48"/>
      <c r="AJ25" s="48"/>
      <c r="AK25" s="29"/>
      <c r="AM25" s="48"/>
      <c r="AO25" s="48"/>
      <c r="AP25" s="48"/>
      <c r="AQ25" s="7"/>
      <c r="AS25" s="10">
        <v>279880</v>
      </c>
      <c r="AT25" s="164">
        <v>5.9000000000000004E-2</v>
      </c>
      <c r="AU25" s="47">
        <f>AT25-Z25</f>
        <v>5.9000000000000004E-2</v>
      </c>
      <c r="AV25" s="86">
        <v>2</v>
      </c>
      <c r="AW25" s="164">
        <v>7.400000000000001E-2</v>
      </c>
      <c r="AX25" s="47"/>
      <c r="AY25" s="29"/>
      <c r="AZ25" s="48"/>
      <c r="BA25" s="48"/>
      <c r="BB25" s="48"/>
      <c r="BC25" s="48"/>
      <c r="BD25" s="48"/>
      <c r="BE25" s="29"/>
      <c r="BF25" s="48"/>
      <c r="BG25" s="48"/>
      <c r="BI25" s="48"/>
      <c r="BJ25" s="48"/>
      <c r="BK25" s="7"/>
      <c r="BM25" s="29">
        <v>310540</v>
      </c>
      <c r="BN25" s="164">
        <v>6.8000000000000005E-2</v>
      </c>
      <c r="BO25" s="47">
        <f>BN25-AT25</f>
        <v>9.0000000000000011E-3</v>
      </c>
      <c r="BP25" s="2">
        <v>2</v>
      </c>
      <c r="BQ25" s="164">
        <v>0.08</v>
      </c>
      <c r="BR25" s="47">
        <f>BQ25-AW25</f>
        <v>5.9999999999999915E-3</v>
      </c>
      <c r="BS25" s="29"/>
      <c r="BT25" s="48"/>
      <c r="BU25" s="48"/>
      <c r="BV25" s="151"/>
      <c r="BW25" s="48"/>
      <c r="BX25" s="48"/>
      <c r="BY25" s="29"/>
      <c r="BZ25" s="48"/>
      <c r="CA25" s="48"/>
      <c r="CC25" s="48"/>
      <c r="CD25" s="48"/>
      <c r="CE25" s="29" t="s">
        <v>985</v>
      </c>
      <c r="CG25" s="29">
        <v>364843</v>
      </c>
      <c r="CH25" s="47">
        <v>7.6999999999999999E-2</v>
      </c>
      <c r="CI25" s="47">
        <v>8.9999999999999993E-3</v>
      </c>
      <c r="CJ25" s="2">
        <v>2</v>
      </c>
      <c r="CK25" s="47">
        <v>7.6999999999999999E-2</v>
      </c>
      <c r="CL25" s="47">
        <v>0</v>
      </c>
      <c r="CM25" s="29"/>
      <c r="CN25" s="48"/>
      <c r="CO25" s="48"/>
      <c r="CR25" s="49"/>
      <c r="CS25" s="29"/>
      <c r="CT25" s="48"/>
      <c r="CU25" s="48"/>
      <c r="CW25" s="48"/>
      <c r="CX25" s="48"/>
      <c r="CY25" s="7"/>
      <c r="DA25" s="29">
        <v>375660</v>
      </c>
      <c r="DB25" s="47">
        <f>DA25/$CY$7</f>
        <v>6.8328988272245705E-2</v>
      </c>
      <c r="DC25" s="47"/>
      <c r="DD25" s="2">
        <v>2</v>
      </c>
      <c r="DE25" s="47">
        <f t="shared" ref="DE25:DE28" si="7">DD25/$CY$3</f>
        <v>7.6923076923076927E-2</v>
      </c>
      <c r="DF25" s="47">
        <f t="shared" ref="DF25:DF28" si="8">DE25-CK25</f>
        <v>-7.6923076923071654E-5</v>
      </c>
      <c r="DG25" s="29"/>
      <c r="DH25" s="48"/>
      <c r="DI25" s="48"/>
      <c r="DL25" s="49"/>
      <c r="DM25" s="29"/>
      <c r="DN25" s="48"/>
      <c r="DO25" s="48"/>
      <c r="DQ25" s="48"/>
      <c r="DR25" s="48"/>
      <c r="DS25" s="7"/>
      <c r="DU25" s="29"/>
      <c r="DV25" s="47"/>
      <c r="DW25" s="47"/>
      <c r="DX25" s="2"/>
      <c r="DY25" s="47"/>
      <c r="DZ25" s="47"/>
      <c r="EA25" s="29"/>
      <c r="EC25" s="50"/>
      <c r="EF25" s="49"/>
      <c r="EG25" s="29"/>
      <c r="EH25" s="48"/>
      <c r="EI25" s="48"/>
      <c r="EK25" s="48"/>
      <c r="EL25" s="48"/>
      <c r="EM25" s="7"/>
      <c r="EO25" s="29"/>
      <c r="EP25" s="47"/>
      <c r="EQ25" s="47"/>
      <c r="ER25" s="2"/>
      <c r="ES25" s="47"/>
      <c r="ET25" s="47"/>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324</v>
      </c>
      <c r="B26" s="2" t="s">
        <v>967</v>
      </c>
      <c r="C26" s="7"/>
      <c r="E26" s="29"/>
      <c r="F26" s="47"/>
      <c r="G26" s="48"/>
      <c r="H26" s="2"/>
      <c r="I26" s="47"/>
      <c r="J26" s="48"/>
      <c r="K26" s="48"/>
      <c r="L26" s="48"/>
      <c r="M26" s="48"/>
      <c r="N26" s="48"/>
      <c r="O26" s="48"/>
      <c r="P26" s="48"/>
      <c r="Q26" s="29"/>
      <c r="R26" s="48"/>
      <c r="S26" s="48"/>
      <c r="U26" s="48"/>
      <c r="V26" s="48"/>
      <c r="W26" s="7"/>
      <c r="Y26" s="29"/>
      <c r="Z26" s="147"/>
      <c r="AA26" s="47"/>
      <c r="AB26" s="2"/>
      <c r="AC26" s="147"/>
      <c r="AD26" s="47"/>
      <c r="AE26" s="29"/>
      <c r="AF26" s="48"/>
      <c r="AG26" s="48"/>
      <c r="AH26" s="48"/>
      <c r="AI26" s="48"/>
      <c r="AJ26" s="48"/>
      <c r="AK26" s="29"/>
      <c r="AM26" s="48"/>
      <c r="AO26" s="48"/>
      <c r="AP26" s="48"/>
      <c r="AQ26" s="7"/>
      <c r="AS26" s="10"/>
      <c r="AT26" s="164"/>
      <c r="AU26" s="47"/>
      <c r="AV26" s="86"/>
      <c r="AW26" s="164"/>
      <c r="AX26" s="47"/>
      <c r="AY26" s="29"/>
      <c r="AZ26" s="48"/>
      <c r="BA26" s="48"/>
      <c r="BB26" s="48"/>
      <c r="BC26" s="48"/>
      <c r="BD26" s="48"/>
      <c r="BE26" s="29"/>
      <c r="BF26" s="48"/>
      <c r="BG26" s="48"/>
      <c r="BI26" s="48"/>
      <c r="BJ26" s="48"/>
      <c r="BK26" s="7"/>
      <c r="BM26" s="29">
        <v>772746</v>
      </c>
      <c r="BN26" s="164">
        <v>0.17</v>
      </c>
      <c r="BO26" s="47">
        <f>BN26-AT26</f>
        <v>0.17</v>
      </c>
      <c r="BP26" s="2">
        <v>4</v>
      </c>
      <c r="BQ26" s="164">
        <v>0.16</v>
      </c>
      <c r="BR26" s="47">
        <f>BQ26-AW26</f>
        <v>0.16</v>
      </c>
      <c r="BS26" s="29"/>
      <c r="BT26" s="48" t="s">
        <v>292</v>
      </c>
      <c r="BU26" s="48" t="s">
        <v>292</v>
      </c>
      <c r="BV26" s="48" t="s">
        <v>292</v>
      </c>
      <c r="BW26" s="48" t="s">
        <v>292</v>
      </c>
      <c r="BX26" s="48" t="s">
        <v>292</v>
      </c>
      <c r="BY26" s="29"/>
      <c r="BZ26" s="48" t="s">
        <v>292</v>
      </c>
      <c r="CA26" s="48"/>
      <c r="CC26" s="48"/>
      <c r="CD26" s="48"/>
      <c r="CE26" s="29" t="s">
        <v>984</v>
      </c>
      <c r="CG26" s="29">
        <v>633114</v>
      </c>
      <c r="CH26" s="47">
        <v>0.13300000000000001</v>
      </c>
      <c r="CI26" s="47">
        <v>-3.6999999999999998E-2</v>
      </c>
      <c r="CJ26" s="2">
        <v>4</v>
      </c>
      <c r="CK26" s="47">
        <v>0.154</v>
      </c>
      <c r="CL26" s="47">
        <v>0</v>
      </c>
      <c r="CM26" s="29"/>
      <c r="CN26" s="48"/>
      <c r="CO26" s="48"/>
      <c r="CR26" s="49"/>
      <c r="CS26" s="29"/>
      <c r="CT26" s="48"/>
      <c r="CU26" s="48"/>
      <c r="CW26" s="48"/>
      <c r="CX26" s="48"/>
      <c r="CY26" s="7"/>
      <c r="DA26" s="29">
        <v>194178</v>
      </c>
      <c r="DB26" s="47">
        <f>DA26/$CY$7</f>
        <v>3.5319135081531512E-2</v>
      </c>
      <c r="DC26" s="47"/>
      <c r="DD26" s="2">
        <v>0</v>
      </c>
      <c r="DE26" s="47">
        <f t="shared" si="7"/>
        <v>0</v>
      </c>
      <c r="DF26" s="47">
        <f t="shared" si="8"/>
        <v>-0.154</v>
      </c>
      <c r="DG26" s="29"/>
      <c r="DH26" s="48"/>
      <c r="DI26" s="48"/>
      <c r="DL26" s="49"/>
      <c r="DM26" s="29"/>
      <c r="DN26" s="48"/>
      <c r="DO26" s="48"/>
      <c r="DQ26" s="48"/>
      <c r="DR26" s="48"/>
      <c r="DS26" s="7"/>
      <c r="DU26" s="29"/>
      <c r="DV26" s="47"/>
      <c r="DW26" s="47"/>
      <c r="DX26" s="2"/>
      <c r="DY26" s="47"/>
      <c r="DZ26" s="47"/>
      <c r="EA26" s="29"/>
      <c r="EC26" s="50"/>
      <c r="EF26" s="49"/>
      <c r="EG26" s="29"/>
      <c r="EH26" s="48"/>
      <c r="EI26" s="48"/>
      <c r="EK26" s="48"/>
      <c r="EL26" s="48"/>
      <c r="EM26" s="7"/>
      <c r="EO26" s="29"/>
      <c r="EP26" s="47"/>
      <c r="EQ26" s="47"/>
      <c r="ER26" s="2"/>
      <c r="ES26" s="47"/>
      <c r="ET26" s="47"/>
      <c r="EU26" s="29"/>
      <c r="EV26" s="48"/>
      <c r="EW26" s="48"/>
      <c r="EZ26" s="49"/>
      <c r="FA26" s="29"/>
      <c r="FB26" s="48"/>
      <c r="FC26" s="48"/>
      <c r="FE26" s="48"/>
      <c r="FF26" s="48"/>
      <c r="FG26" s="7"/>
      <c r="FI26" s="29"/>
      <c r="FJ26" s="47"/>
      <c r="FK26" s="47"/>
      <c r="FL26" s="2"/>
      <c r="FM26" s="47"/>
      <c r="FN26" s="47"/>
      <c r="FO26" s="29"/>
      <c r="FP26" s="48"/>
      <c r="FQ26" s="48"/>
      <c r="FT26" s="49"/>
      <c r="FU26" s="29"/>
      <c r="FV26" s="48"/>
      <c r="FW26" s="48"/>
      <c r="FY26" s="48"/>
      <c r="FZ26" s="48"/>
      <c r="GA26" s="19"/>
      <c r="GB26" s="53"/>
      <c r="GC26" s="53"/>
      <c r="GD26" s="54"/>
      <c r="GE26" s="29"/>
      <c r="GF26" s="29"/>
      <c r="GG26" s="47"/>
      <c r="GH26" s="29"/>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325</v>
      </c>
      <c r="B27" s="2" t="s">
        <v>968</v>
      </c>
      <c r="C27" s="7"/>
      <c r="E27" s="29"/>
      <c r="F27" s="47"/>
      <c r="G27" s="48"/>
      <c r="H27" s="2"/>
      <c r="I27" s="47"/>
      <c r="J27" s="48"/>
      <c r="K27" s="48"/>
      <c r="L27" s="48"/>
      <c r="M27" s="48"/>
      <c r="N27" s="48"/>
      <c r="O27" s="48"/>
      <c r="P27" s="48"/>
      <c r="Q27" s="29"/>
      <c r="R27" s="48"/>
      <c r="S27" s="48"/>
      <c r="U27" s="48"/>
      <c r="V27" s="48"/>
      <c r="W27" s="7"/>
      <c r="Y27" s="29"/>
      <c r="Z27" s="147"/>
      <c r="AA27" s="47"/>
      <c r="AB27" s="2"/>
      <c r="AC27" s="147"/>
      <c r="AD27" s="47"/>
      <c r="AE27" s="29"/>
      <c r="AF27" s="48"/>
      <c r="AG27" s="48"/>
      <c r="AH27" s="48"/>
      <c r="AI27" s="48"/>
      <c r="AJ27" s="48"/>
      <c r="AK27" s="29"/>
      <c r="AM27" s="48"/>
      <c r="AO27" s="48"/>
      <c r="AP27" s="48"/>
      <c r="AQ27" s="7"/>
      <c r="AS27" s="10"/>
      <c r="AT27" s="164"/>
      <c r="AU27" s="47"/>
      <c r="AV27" s="86"/>
      <c r="AW27" s="164"/>
      <c r="AX27" s="47"/>
      <c r="AY27" s="29"/>
      <c r="AZ27" s="48"/>
      <c r="BA27" s="48"/>
      <c r="BB27" s="48"/>
      <c r="BC27" s="48"/>
      <c r="BD27" s="48"/>
      <c r="BE27" s="29"/>
      <c r="BF27" s="48"/>
      <c r="BG27" s="48"/>
      <c r="BI27" s="48"/>
      <c r="BJ27" s="48"/>
      <c r="BK27" s="7"/>
      <c r="BM27" s="29"/>
      <c r="BN27" s="164"/>
      <c r="BO27" s="47"/>
      <c r="BP27" s="2"/>
      <c r="BQ27" s="164"/>
      <c r="BR27" s="47"/>
      <c r="BS27" s="29"/>
      <c r="BT27" s="48"/>
      <c r="BU27" s="48"/>
      <c r="BV27" s="48"/>
      <c r="BW27" s="48"/>
      <c r="BX27" s="48"/>
      <c r="BY27" s="29"/>
      <c r="BZ27" s="48"/>
      <c r="CA27" s="48"/>
      <c r="CC27" s="48"/>
      <c r="CD27" s="48"/>
      <c r="CE27" s="29" t="s">
        <v>972</v>
      </c>
      <c r="CG27" s="29">
        <v>200254</v>
      </c>
      <c r="CH27" s="47">
        <v>4.2000000000000003E-2</v>
      </c>
      <c r="CI27" s="47">
        <v>7.0000000000000001E-3</v>
      </c>
      <c r="CJ27" s="2">
        <v>1</v>
      </c>
      <c r="CK27" s="47">
        <v>3.7999999999999999E-2</v>
      </c>
      <c r="CL27" s="47">
        <v>3.7999999999999999E-2</v>
      </c>
      <c r="CM27" s="29"/>
      <c r="CN27" s="48"/>
      <c r="CO27" s="48"/>
      <c r="CR27" s="49"/>
      <c r="CS27" s="29"/>
      <c r="CT27" s="48"/>
      <c r="CU27" s="48"/>
      <c r="CW27" s="48"/>
      <c r="CX27" s="48"/>
      <c r="CY27" s="7"/>
      <c r="DA27" s="29">
        <v>220938</v>
      </c>
      <c r="DB27" s="47">
        <f>DA27/$CY$7</f>
        <v>4.0186525078244752E-2</v>
      </c>
      <c r="DC27" s="47"/>
      <c r="DD27" s="2">
        <v>1</v>
      </c>
      <c r="DE27" s="47">
        <f t="shared" si="7"/>
        <v>3.8461538461538464E-2</v>
      </c>
      <c r="DF27" s="47">
        <f t="shared" si="8"/>
        <v>4.6153846153846462E-4</v>
      </c>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320</v>
      </c>
      <c r="B28" s="2" t="s">
        <v>969</v>
      </c>
      <c r="C28" s="7"/>
      <c r="E28" s="29"/>
      <c r="F28" s="47"/>
      <c r="G28" s="48"/>
      <c r="H28" s="2"/>
      <c r="I28" s="47"/>
      <c r="J28" s="48"/>
      <c r="K28" s="48"/>
      <c r="L28" s="48"/>
      <c r="M28" s="48"/>
      <c r="N28" s="48"/>
      <c r="O28" s="48"/>
      <c r="P28" s="48"/>
      <c r="Q28" s="29"/>
      <c r="R28" s="48"/>
      <c r="S28" s="48"/>
      <c r="U28" s="48"/>
      <c r="V28" s="48"/>
      <c r="W28" s="7"/>
      <c r="Y28" s="29"/>
      <c r="Z28" s="147"/>
      <c r="AA28" s="47"/>
      <c r="AB28" s="2"/>
      <c r="AC28" s="147"/>
      <c r="AD28" s="47"/>
      <c r="AE28" s="29"/>
      <c r="AF28" s="48"/>
      <c r="AG28" s="48"/>
      <c r="AH28" s="48"/>
      <c r="AI28" s="48"/>
      <c r="AJ28" s="48"/>
      <c r="AK28" s="29"/>
      <c r="AM28" s="48"/>
      <c r="AO28" s="48"/>
      <c r="AP28" s="48"/>
      <c r="AQ28" s="7"/>
      <c r="AS28" s="10"/>
      <c r="AT28" s="164"/>
      <c r="AU28" s="47"/>
      <c r="AV28" s="86"/>
      <c r="AW28" s="164"/>
      <c r="AX28" s="47"/>
      <c r="AY28" s="29"/>
      <c r="AZ28" s="48"/>
      <c r="BA28" s="48"/>
      <c r="BB28" s="48"/>
      <c r="BC28" s="48"/>
      <c r="BD28" s="48"/>
      <c r="BE28" s="29"/>
      <c r="BF28" s="48"/>
      <c r="BG28" s="48"/>
      <c r="BI28" s="48"/>
      <c r="BJ28" s="48"/>
      <c r="BK28" s="7"/>
      <c r="BM28" s="29"/>
      <c r="BN28" s="164"/>
      <c r="BO28" s="47"/>
      <c r="BP28" s="2"/>
      <c r="BQ28" s="164"/>
      <c r="BR28" s="47"/>
      <c r="BS28" s="29"/>
      <c r="BT28" s="48"/>
      <c r="BU28" s="48"/>
      <c r="BV28" s="48"/>
      <c r="BW28" s="48"/>
      <c r="BX28" s="48"/>
      <c r="BY28" s="29"/>
      <c r="BZ28" s="48"/>
      <c r="CA28" s="48"/>
      <c r="CC28" s="48"/>
      <c r="CD28" s="48"/>
      <c r="CE28" s="29" t="s">
        <v>972</v>
      </c>
      <c r="CG28" s="29">
        <v>175343</v>
      </c>
      <c r="CH28" s="47">
        <v>3.6999999999999998E-2</v>
      </c>
      <c r="CI28" s="47">
        <v>3.6999999999999998E-2</v>
      </c>
      <c r="CJ28" s="2">
        <v>0</v>
      </c>
      <c r="CK28" s="47">
        <v>0</v>
      </c>
      <c r="CL28" s="47">
        <v>0</v>
      </c>
      <c r="CM28" s="29"/>
      <c r="CN28" s="48"/>
      <c r="CO28" s="48"/>
      <c r="CR28" s="49"/>
      <c r="CS28" s="29"/>
      <c r="CT28" s="48"/>
      <c r="CU28" s="48"/>
      <c r="CW28" s="48"/>
      <c r="CX28" s="48"/>
      <c r="CY28" s="7"/>
      <c r="DA28" s="29">
        <v>215199</v>
      </c>
      <c r="DB28" s="47">
        <f>DA28/$CY$7</f>
        <v>3.914265545226802E-2</v>
      </c>
      <c r="DC28" s="47"/>
      <c r="DD28" s="2">
        <v>1</v>
      </c>
      <c r="DE28" s="47">
        <f t="shared" si="7"/>
        <v>3.8461538461538464E-2</v>
      </c>
      <c r="DF28" s="47">
        <f t="shared" si="8"/>
        <v>3.8461538461538464E-2</v>
      </c>
      <c r="DG28" s="29"/>
      <c r="DH28" s="48"/>
      <c r="DI28" s="48"/>
      <c r="DL28" s="49"/>
      <c r="DM28" s="29"/>
      <c r="DN28" s="48"/>
      <c r="DO28" s="48"/>
      <c r="DQ28" s="48"/>
      <c r="DR28" s="48"/>
      <c r="DS28" s="7"/>
      <c r="DU28" s="29"/>
      <c r="DV28" s="47"/>
      <c r="DW28" s="47"/>
      <c r="DX28" s="2"/>
      <c r="DY28" s="47"/>
      <c r="DZ28" s="47"/>
      <c r="EA28" s="29"/>
      <c r="EC28" s="50"/>
      <c r="EF28" s="49"/>
      <c r="EG28" s="29"/>
      <c r="EH28" s="48"/>
      <c r="EI28" s="48"/>
      <c r="EK28" s="48"/>
      <c r="EL28" s="48"/>
      <c r="EM28" s="7"/>
      <c r="EO28" s="29"/>
      <c r="EP28" s="47"/>
      <c r="EQ28" s="47"/>
      <c r="ER28" s="2"/>
      <c r="ES28" s="47"/>
      <c r="ET28" s="47"/>
      <c r="EU28" s="29"/>
      <c r="EV28" s="48"/>
      <c r="EW28" s="48"/>
      <c r="EZ28" s="49"/>
      <c r="FA28" s="29"/>
      <c r="FB28" s="48"/>
      <c r="FC28" s="48"/>
      <c r="FE28" s="48"/>
      <c r="FF28" s="48"/>
      <c r="FG28" s="7"/>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130" t="s">
        <v>982</v>
      </c>
      <c r="B29" s="2" t="s">
        <v>970</v>
      </c>
      <c r="C29" s="7"/>
      <c r="E29" s="29"/>
      <c r="F29" s="47"/>
      <c r="G29" s="48"/>
      <c r="H29" s="2"/>
      <c r="I29" s="47"/>
      <c r="J29" s="48"/>
      <c r="K29" s="48"/>
      <c r="L29" s="48"/>
      <c r="M29" s="48"/>
      <c r="N29" s="48"/>
      <c r="O29" s="48"/>
      <c r="P29" s="48"/>
      <c r="Q29" s="29"/>
      <c r="R29" s="48"/>
      <c r="S29" s="48"/>
      <c r="U29" s="48"/>
      <c r="V29" s="48"/>
      <c r="W29" s="7"/>
      <c r="Y29" s="29"/>
      <c r="Z29" s="147"/>
      <c r="AA29" s="47"/>
      <c r="AB29" s="2"/>
      <c r="AC29" s="147"/>
      <c r="AD29" s="47"/>
      <c r="AE29" s="29"/>
      <c r="AF29" s="48"/>
      <c r="AG29" s="48"/>
      <c r="AH29" s="48"/>
      <c r="AI29" s="48"/>
      <c r="AJ29" s="48"/>
      <c r="AK29" s="29"/>
      <c r="AM29" s="48"/>
      <c r="AO29" s="48"/>
      <c r="AP29" s="48"/>
      <c r="AQ29" s="7"/>
      <c r="AS29" s="10"/>
      <c r="AT29" s="164"/>
      <c r="AU29" s="47"/>
      <c r="AV29" s="86"/>
      <c r="AW29" s="164"/>
      <c r="AX29" s="47"/>
      <c r="AY29" s="29"/>
      <c r="AZ29" s="48"/>
      <c r="BA29" s="48"/>
      <c r="BB29" s="48"/>
      <c r="BC29" s="48"/>
      <c r="BD29" s="48"/>
      <c r="BE29" s="29"/>
      <c r="BF29" s="48"/>
      <c r="BG29" s="48"/>
      <c r="BI29" s="48"/>
      <c r="BJ29" s="48"/>
      <c r="BK29" s="7"/>
      <c r="BM29" s="29"/>
      <c r="BN29" s="164"/>
      <c r="BO29" s="47"/>
      <c r="BP29" s="2"/>
      <c r="BQ29" s="164"/>
      <c r="BR29" s="47"/>
      <c r="BS29" s="29"/>
      <c r="BT29" s="48"/>
      <c r="BU29" s="48"/>
      <c r="BV29" s="48"/>
      <c r="BW29" s="48"/>
      <c r="BX29" s="48"/>
      <c r="BY29" s="29"/>
      <c r="BZ29" s="48"/>
      <c r="CA29" s="48"/>
      <c r="CC29" s="48"/>
      <c r="CD29" s="48"/>
      <c r="CE29" s="29" t="s">
        <v>972</v>
      </c>
      <c r="CG29" s="29">
        <v>40216</v>
      </c>
      <c r="CH29" s="47">
        <v>8.9999999999999993E-3</v>
      </c>
      <c r="CI29" s="47">
        <v>8.9999999999999993E-3</v>
      </c>
      <c r="CJ29" s="2">
        <v>0</v>
      </c>
      <c r="CK29" s="47">
        <v>0</v>
      </c>
      <c r="CL29" s="47">
        <v>0</v>
      </c>
      <c r="CM29" s="29"/>
      <c r="CN29" s="48"/>
      <c r="CO29" s="48"/>
      <c r="CR29" s="49"/>
      <c r="CS29" s="29"/>
      <c r="CT29" s="48"/>
      <c r="CU29" s="48"/>
      <c r="CW29" s="48"/>
      <c r="CX29" s="48"/>
      <c r="CY29" s="7"/>
      <c r="DA29" s="29"/>
      <c r="DB29" s="47"/>
      <c r="DC29" s="47"/>
      <c r="DD29" s="2"/>
      <c r="DE29" s="47"/>
      <c r="DF29" s="47"/>
      <c r="DG29" s="29"/>
      <c r="DH29" s="48"/>
      <c r="DI29" s="48"/>
      <c r="DL29" s="49"/>
      <c r="DM29" s="29"/>
      <c r="DN29" s="48"/>
      <c r="DO29" s="48"/>
      <c r="DQ29" s="48"/>
      <c r="DR29" s="48"/>
      <c r="DS29" s="7"/>
      <c r="DU29" s="29"/>
      <c r="DV29" s="47"/>
      <c r="DW29" s="47"/>
      <c r="DX29" s="2"/>
      <c r="DY29" s="47"/>
      <c r="DZ29" s="47"/>
      <c r="EA29" s="29"/>
      <c r="EC29" s="50"/>
      <c r="EF29" s="49"/>
      <c r="EG29" s="29"/>
      <c r="EH29" s="48"/>
      <c r="EI29" s="48"/>
      <c r="EK29" s="48"/>
      <c r="EL29" s="48"/>
      <c r="EM29" s="7"/>
      <c r="EO29" s="29"/>
      <c r="EP29" s="47"/>
      <c r="EQ29" s="47"/>
      <c r="ER29" s="2"/>
      <c r="ES29" s="47"/>
      <c r="ET29" s="47"/>
      <c r="EU29" s="29"/>
      <c r="EV29" s="48"/>
      <c r="EW29" s="48"/>
      <c r="EZ29" s="49"/>
      <c r="FA29" s="29"/>
      <c r="FB29" s="48"/>
      <c r="FC29" s="48"/>
      <c r="FE29" s="48"/>
      <c r="FF29" s="48"/>
      <c r="FG29" s="7"/>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130" t="s">
        <v>983</v>
      </c>
      <c r="B30" s="2" t="s">
        <v>971</v>
      </c>
      <c r="C30" s="7"/>
      <c r="E30" s="29"/>
      <c r="F30" s="47"/>
      <c r="G30" s="48"/>
      <c r="H30" s="2"/>
      <c r="I30" s="47"/>
      <c r="J30" s="48"/>
      <c r="K30" s="48"/>
      <c r="L30" s="48"/>
      <c r="M30" s="48"/>
      <c r="N30" s="48"/>
      <c r="O30" s="48"/>
      <c r="P30" s="48"/>
      <c r="Q30" s="29"/>
      <c r="R30" s="48"/>
      <c r="S30" s="48"/>
      <c r="U30" s="48"/>
      <c r="V30" s="48"/>
      <c r="W30" s="7"/>
      <c r="Y30" s="29"/>
      <c r="Z30" s="147"/>
      <c r="AA30" s="47"/>
      <c r="AB30" s="2"/>
      <c r="AC30" s="147"/>
      <c r="AD30" s="47"/>
      <c r="AE30" s="29"/>
      <c r="AF30" s="48"/>
      <c r="AG30" s="48"/>
      <c r="AH30" s="48"/>
      <c r="AI30" s="48"/>
      <c r="AJ30" s="48"/>
      <c r="AK30" s="29"/>
      <c r="AM30" s="48"/>
      <c r="AO30" s="48"/>
      <c r="AP30" s="48"/>
      <c r="AQ30" s="7"/>
      <c r="AS30" s="10"/>
      <c r="AT30" s="164"/>
      <c r="AU30" s="47"/>
      <c r="AV30" s="86"/>
      <c r="AW30" s="164"/>
      <c r="AX30" s="47"/>
      <c r="AY30" s="29"/>
      <c r="AZ30" s="48"/>
      <c r="BA30" s="48"/>
      <c r="BB30" s="48"/>
      <c r="BC30" s="48"/>
      <c r="BD30" s="48"/>
      <c r="BE30" s="29"/>
      <c r="BF30" s="48"/>
      <c r="BG30" s="48"/>
      <c r="BI30" s="48"/>
      <c r="BJ30" s="48"/>
      <c r="BK30" s="7"/>
      <c r="BM30" s="29"/>
      <c r="BN30" s="164"/>
      <c r="BO30" s="47"/>
      <c r="BP30" s="2"/>
      <c r="BQ30" s="164"/>
      <c r="BR30" s="47"/>
      <c r="BS30" s="29"/>
      <c r="BT30" s="48"/>
      <c r="BU30" s="48"/>
      <c r="BV30" s="48"/>
      <c r="BW30" s="48"/>
      <c r="BX30" s="48"/>
      <c r="BY30" s="29"/>
      <c r="BZ30" s="48"/>
      <c r="CA30" s="48"/>
      <c r="CC30" s="48"/>
      <c r="CD30" s="48"/>
      <c r="CE30" s="29" t="s">
        <v>972</v>
      </c>
      <c r="CG30" s="29">
        <v>24069</v>
      </c>
      <c r="CH30" s="47">
        <v>5.0000000000000001E-3</v>
      </c>
      <c r="CI30" s="47">
        <v>5.0000000000000001E-3</v>
      </c>
      <c r="CJ30" s="2">
        <v>0</v>
      </c>
      <c r="CK30" s="47">
        <v>0</v>
      </c>
      <c r="CL30" s="47">
        <v>0</v>
      </c>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c r="EP30" s="47"/>
      <c r="EQ30" s="47"/>
      <c r="ER30" s="2"/>
      <c r="ES30" s="47"/>
      <c r="ET30" s="47"/>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963</v>
      </c>
      <c r="B31" s="2" t="s">
        <v>775</v>
      </c>
      <c r="C31" s="7"/>
      <c r="E31" s="29"/>
      <c r="F31" s="47"/>
      <c r="G31" s="48"/>
      <c r="H31" s="2"/>
      <c r="I31" s="47"/>
      <c r="J31" s="48"/>
      <c r="K31" s="48"/>
      <c r="L31" s="48"/>
      <c r="M31" s="48"/>
      <c r="N31" s="48"/>
      <c r="O31" s="48"/>
      <c r="P31" s="48"/>
      <c r="Q31" s="29"/>
      <c r="R31" s="48"/>
      <c r="S31" s="48"/>
      <c r="U31" s="48"/>
      <c r="V31" s="48"/>
      <c r="W31" s="7"/>
      <c r="Y31" s="29"/>
      <c r="Z31" s="47"/>
      <c r="AA31" s="47"/>
      <c r="AB31" s="2"/>
      <c r="AC31" s="47"/>
      <c r="AD31" s="47"/>
      <c r="AE31" s="29"/>
      <c r="AF31" s="48"/>
      <c r="AG31" s="48"/>
      <c r="AH31" s="48"/>
      <c r="AI31" s="48"/>
      <c r="AJ31" s="48"/>
      <c r="AK31" s="29"/>
      <c r="AM31" s="48"/>
      <c r="AO31" s="48"/>
      <c r="AP31" s="48"/>
      <c r="AQ31" s="7"/>
      <c r="AS31" s="10">
        <v>331434</v>
      </c>
      <c r="AT31" s="164">
        <v>7.0000000000000007E-2</v>
      </c>
      <c r="AU31" s="47">
        <f>AT31-Z31</f>
        <v>7.0000000000000007E-2</v>
      </c>
      <c r="AV31" s="86">
        <v>0</v>
      </c>
      <c r="AW31" s="164">
        <v>0</v>
      </c>
      <c r="AX31" s="47"/>
      <c r="AY31" s="29"/>
      <c r="AZ31" s="48"/>
      <c r="BA31" s="48"/>
      <c r="BB31" s="48"/>
      <c r="BC31" s="48"/>
      <c r="BD31" s="48"/>
      <c r="BE31" s="29"/>
      <c r="BF31" s="48"/>
      <c r="BG31" s="48"/>
      <c r="BI31" s="48"/>
      <c r="BJ31" s="48"/>
      <c r="BK31" s="7"/>
      <c r="BM31" s="29">
        <v>247300</v>
      </c>
      <c r="BN31" s="164">
        <v>5.4000000000000006E-2</v>
      </c>
      <c r="BO31" s="47">
        <f>BN31-AT31</f>
        <v>-1.6E-2</v>
      </c>
      <c r="BP31" s="2">
        <v>0</v>
      </c>
      <c r="BQ31" s="164">
        <v>0</v>
      </c>
      <c r="BR31" s="47">
        <f>BQ31-AW31</f>
        <v>0</v>
      </c>
      <c r="BS31" s="29"/>
      <c r="BT31" s="48" t="s">
        <v>292</v>
      </c>
      <c r="BU31" s="48" t="s">
        <v>292</v>
      </c>
      <c r="BV31" s="48" t="s">
        <v>292</v>
      </c>
      <c r="BW31" s="48" t="s">
        <v>292</v>
      </c>
      <c r="BX31" s="48" t="s">
        <v>292</v>
      </c>
      <c r="BY31" s="29"/>
      <c r="BZ31" s="48" t="s">
        <v>292</v>
      </c>
      <c r="CA31" s="48"/>
      <c r="CC31" s="48"/>
      <c r="CD31" s="48"/>
      <c r="CE31" s="29" t="s">
        <v>775</v>
      </c>
      <c r="CG31" s="29">
        <v>50704</v>
      </c>
      <c r="CH31" s="47">
        <v>1.0999999999999999E-2</v>
      </c>
      <c r="CI31" s="47">
        <v>0</v>
      </c>
      <c r="CJ31" s="2">
        <v>0</v>
      </c>
      <c r="CK31" s="47">
        <v>0</v>
      </c>
      <c r="CL31" s="47">
        <v>0</v>
      </c>
      <c r="CM31" s="29"/>
      <c r="CN31" s="48"/>
      <c r="CO31" s="48"/>
      <c r="CR31" s="49"/>
      <c r="CS31" s="29"/>
      <c r="CT31" s="48"/>
      <c r="CU31" s="48"/>
      <c r="CW31" s="48"/>
      <c r="CX31" s="48"/>
      <c r="CY31" s="7"/>
      <c r="DA31" s="29">
        <v>195203</v>
      </c>
      <c r="DB31" s="47">
        <f>DA31/$CY$7</f>
        <v>3.550557285233237E-2</v>
      </c>
      <c r="DC31" s="47"/>
      <c r="DD31" s="2">
        <v>0</v>
      </c>
      <c r="DE31" s="47">
        <f t="shared" ref="DE31:DE32" si="9">DD31/$CY$3</f>
        <v>0</v>
      </c>
      <c r="DF31" s="47">
        <f t="shared" ref="DF31:DF32" si="10">DE31-CK31</f>
        <v>0</v>
      </c>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c r="EP31" s="47"/>
      <c r="EQ31" s="47"/>
      <c r="ER31" s="2"/>
      <c r="ES31" s="47"/>
      <c r="ET31" s="47"/>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t="s">
        <v>1012</v>
      </c>
      <c r="B32" s="2" t="s">
        <v>1047</v>
      </c>
      <c r="C32" s="7"/>
      <c r="E32" s="29"/>
      <c r="F32" s="47"/>
      <c r="G32" s="48"/>
      <c r="H32" s="2"/>
      <c r="I32" s="47"/>
      <c r="J32" s="48"/>
      <c r="K32" s="48"/>
      <c r="L32" s="48"/>
      <c r="M32" s="48"/>
      <c r="N32" s="48"/>
      <c r="O32" s="48"/>
      <c r="P32" s="48"/>
      <c r="Q32" s="29"/>
      <c r="R32" s="48"/>
      <c r="S32" s="48"/>
      <c r="U32" s="48"/>
      <c r="V32" s="48"/>
      <c r="W32" s="7"/>
      <c r="Y32" s="29"/>
      <c r="Z32" s="47"/>
      <c r="AA32" s="47"/>
      <c r="AB32" s="2"/>
      <c r="AC32" s="47"/>
      <c r="AD32" s="47"/>
      <c r="AE32" s="29"/>
      <c r="AF32" s="48"/>
      <c r="AG32" s="48"/>
      <c r="AH32" s="48"/>
      <c r="AI32" s="48"/>
      <c r="AJ32" s="48"/>
      <c r="AK32" s="29"/>
      <c r="AM32" s="48"/>
      <c r="AO32" s="48"/>
      <c r="AP32" s="48"/>
      <c r="AQ32" s="7"/>
      <c r="AS32" s="10"/>
      <c r="AT32" s="47"/>
      <c r="AU32" s="47"/>
      <c r="AV32" s="86"/>
      <c r="AW32" s="47"/>
      <c r="AX32" s="47"/>
      <c r="AY32" s="29"/>
      <c r="AZ32" s="48"/>
      <c r="BA32" s="48"/>
      <c r="BB32" s="48"/>
      <c r="BC32" s="48"/>
      <c r="BD32" s="48"/>
      <c r="BE32" s="29"/>
      <c r="BF32" s="48"/>
      <c r="BG32" s="48"/>
      <c r="BI32" s="48"/>
      <c r="BJ32" s="48"/>
      <c r="BK32" s="7"/>
      <c r="BM32" s="29"/>
      <c r="BN32" s="47" t="s">
        <v>292</v>
      </c>
      <c r="BO32" s="47" t="s">
        <v>292</v>
      </c>
      <c r="BP32" s="2" t="s">
        <v>292</v>
      </c>
      <c r="BQ32" s="47" t="s">
        <v>292</v>
      </c>
      <c r="BR32" s="47" t="s">
        <v>292</v>
      </c>
      <c r="BS32" s="29"/>
      <c r="BT32" s="48" t="s">
        <v>292</v>
      </c>
      <c r="BU32" s="48" t="s">
        <v>292</v>
      </c>
      <c r="BV32" s="48" t="s">
        <v>292</v>
      </c>
      <c r="BW32" s="48" t="s">
        <v>292</v>
      </c>
      <c r="BX32" s="48" t="s">
        <v>292</v>
      </c>
      <c r="BY32" s="29"/>
      <c r="BZ32" s="48"/>
      <c r="CA32" s="48"/>
      <c r="CC32" s="48"/>
      <c r="CD32" s="48"/>
      <c r="CM32" s="29"/>
      <c r="CN32" s="48"/>
      <c r="CO32" s="48"/>
      <c r="CR32" s="49"/>
      <c r="CS32" s="29"/>
      <c r="CT32" s="48"/>
      <c r="CU32" s="48"/>
      <c r="CW32" s="48"/>
      <c r="CX32" s="48"/>
      <c r="CY32" s="7"/>
      <c r="DA32" s="29">
        <v>602507</v>
      </c>
      <c r="DB32" s="47">
        <f>DA32/$CY$7</f>
        <v>0.10959030436284392</v>
      </c>
      <c r="DC32" s="47"/>
      <c r="DD32" s="2">
        <v>3</v>
      </c>
      <c r="DE32" s="47">
        <f t="shared" si="9"/>
        <v>0.11538461538461539</v>
      </c>
      <c r="DF32" s="47">
        <f t="shared" si="10"/>
        <v>0.11538461538461539</v>
      </c>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c r="FJ32" s="47"/>
      <c r="FK32" s="47"/>
      <c r="FL32" s="2"/>
      <c r="FM32" s="47"/>
      <c r="FN32" s="47"/>
      <c r="FO32" s="29"/>
      <c r="FP32" s="48"/>
      <c r="FQ32" s="48"/>
      <c r="FT32" s="49"/>
      <c r="FU32" s="29"/>
      <c r="FV32" s="48"/>
      <c r="FW32" s="48"/>
      <c r="FY32" s="48"/>
      <c r="FZ32" s="48"/>
      <c r="GA32" s="19"/>
      <c r="GB32" s="53"/>
      <c r="GC32" s="53"/>
      <c r="GD32" s="54"/>
      <c r="GE32" s="29"/>
      <c r="GF32" s="29"/>
      <c r="GG32" s="47"/>
      <c r="GH32" s="29"/>
      <c r="GI32" s="56"/>
      <c r="GJ32" s="2"/>
      <c r="GK32" s="2"/>
      <c r="GL32" s="2"/>
      <c r="GM32" s="2"/>
      <c r="GN32" s="57"/>
      <c r="GO32" s="2"/>
      <c r="GP32" s="2"/>
      <c r="GQ32" s="2"/>
      <c r="GR32" s="2"/>
      <c r="GS32" s="2"/>
      <c r="GT32" s="2"/>
      <c r="GU32" s="19"/>
      <c r="GV32" s="53"/>
      <c r="GW32" s="53"/>
      <c r="GX32" s="54"/>
      <c r="GY32" s="29"/>
      <c r="GZ32" s="29"/>
      <c r="HA32" s="47"/>
      <c r="HB32" s="29"/>
      <c r="HC32" s="56"/>
      <c r="HD32" s="2"/>
      <c r="HE32" s="2"/>
      <c r="HF32" s="2"/>
      <c r="HG32" s="2"/>
      <c r="HH32" s="57"/>
      <c r="HI32" s="2"/>
      <c r="HJ32" s="2"/>
      <c r="HK32" s="2"/>
      <c r="HL32" s="2"/>
      <c r="HM32" s="2"/>
      <c r="HN32" s="2"/>
      <c r="HO32" s="19"/>
      <c r="HP32" s="53"/>
      <c r="HQ32" s="53"/>
      <c r="HR32" s="54"/>
      <c r="HS32" s="29"/>
      <c r="HT32" s="29"/>
      <c r="HU32" s="47"/>
      <c r="HV32" s="29"/>
      <c r="HW32" s="56"/>
      <c r="HX32" s="2"/>
      <c r="HY32" s="2"/>
      <c r="HZ32" s="2"/>
      <c r="IA32" s="2"/>
      <c r="IB32" s="57"/>
      <c r="IC32" s="2"/>
      <c r="ID32" s="2"/>
      <c r="IE32" s="2"/>
      <c r="IF32" s="2"/>
      <c r="IG32" s="2"/>
      <c r="IH32" s="2"/>
      <c r="II32" s="19"/>
      <c r="IJ32" s="53"/>
      <c r="IK32" s="53"/>
      <c r="IL32" s="54"/>
      <c r="IM32" s="29"/>
      <c r="IN32" s="29"/>
      <c r="IO32" s="47"/>
      <c r="IP32" s="29"/>
      <c r="IQ32" s="56"/>
      <c r="IR32" s="2"/>
      <c r="IS32" s="2"/>
      <c r="IT32" s="2"/>
      <c r="IU32" s="2"/>
      <c r="IV32" s="57"/>
      <c r="IW32" s="2"/>
      <c r="IX32" s="2"/>
      <c r="IY32" s="2"/>
      <c r="IZ32" s="2"/>
      <c r="JA32" s="2"/>
      <c r="JB32" s="2"/>
    </row>
    <row r="33" spans="1:262" s="4" customFormat="1" ht="13.5" customHeight="1">
      <c r="A33" s="46"/>
      <c r="B33" s="2"/>
      <c r="C33" s="7"/>
      <c r="E33" s="29"/>
      <c r="F33" s="47"/>
      <c r="G33" s="48"/>
      <c r="H33" s="2"/>
      <c r="I33" s="47"/>
      <c r="J33" s="48"/>
      <c r="K33" s="48"/>
      <c r="L33" s="48"/>
      <c r="M33" s="48"/>
      <c r="N33" s="48"/>
      <c r="O33" s="48"/>
      <c r="P33" s="48"/>
      <c r="Q33" s="29"/>
      <c r="R33" s="48"/>
      <c r="S33" s="48"/>
      <c r="U33" s="48"/>
      <c r="V33" s="48"/>
      <c r="W33" s="7"/>
      <c r="Y33" s="29"/>
      <c r="Z33" s="47"/>
      <c r="AA33" s="47"/>
      <c r="AB33" s="2"/>
      <c r="AC33" s="47"/>
      <c r="AD33" s="47"/>
      <c r="AE33" s="29"/>
      <c r="AF33" s="48"/>
      <c r="AG33" s="48"/>
      <c r="AH33" s="48"/>
      <c r="AI33" s="48"/>
      <c r="AJ33" s="48"/>
      <c r="AK33" s="29"/>
      <c r="AM33" s="48"/>
      <c r="AO33" s="48"/>
      <c r="AP33" s="48"/>
      <c r="AQ33" s="7"/>
      <c r="AS33" s="10"/>
      <c r="AT33" s="47"/>
      <c r="AU33" s="47"/>
      <c r="AV33" s="86"/>
      <c r="AW33" s="47"/>
      <c r="AX33" s="47"/>
      <c r="AY33" s="29"/>
      <c r="AZ33" s="48"/>
      <c r="BA33" s="48"/>
      <c r="BB33" s="48"/>
      <c r="BC33" s="48"/>
      <c r="BD33" s="48"/>
      <c r="BE33" s="29"/>
      <c r="BF33" s="48"/>
      <c r="BG33" s="48"/>
      <c r="BI33" s="48"/>
      <c r="BJ33" s="48"/>
      <c r="BK33" s="7"/>
      <c r="BM33" s="29"/>
      <c r="BN33" s="47" t="s">
        <v>292</v>
      </c>
      <c r="BO33" s="47" t="s">
        <v>292</v>
      </c>
      <c r="BP33" s="2" t="s">
        <v>292</v>
      </c>
      <c r="BQ33" s="47" t="s">
        <v>292</v>
      </c>
      <c r="BR33" s="47" t="s">
        <v>292</v>
      </c>
      <c r="BS33" s="29"/>
      <c r="BT33" s="48" t="s">
        <v>292</v>
      </c>
      <c r="BU33" s="48" t="s">
        <v>292</v>
      </c>
      <c r="BV33" s="48" t="s">
        <v>292</v>
      </c>
      <c r="BW33" s="48" t="s">
        <v>292</v>
      </c>
      <c r="BX33" s="48" t="s">
        <v>292</v>
      </c>
      <c r="BY33" s="29"/>
      <c r="BZ33" s="48"/>
      <c r="CA33" s="48"/>
      <c r="CC33" s="48"/>
      <c r="CD33" s="48"/>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c r="FJ33" s="47"/>
      <c r="FK33" s="47"/>
      <c r="FL33" s="2"/>
      <c r="FM33" s="47"/>
      <c r="FN33" s="47"/>
      <c r="FO33" s="29"/>
      <c r="FP33" s="48"/>
      <c r="FQ33" s="48"/>
      <c r="FT33" s="49"/>
      <c r="FU33" s="29"/>
      <c r="FV33" s="48"/>
      <c r="FW33" s="48"/>
      <c r="FY33" s="48"/>
      <c r="FZ33" s="48"/>
      <c r="GA33" s="19"/>
      <c r="GB33" s="53"/>
      <c r="GC33" s="53"/>
      <c r="GD33" s="54"/>
      <c r="GE33" s="29"/>
      <c r="GF33" s="29"/>
      <c r="GG33" s="47"/>
      <c r="GH33" s="29"/>
      <c r="GI33" s="56"/>
      <c r="GJ33" s="2"/>
      <c r="GK33" s="2"/>
      <c r="GL33" s="2"/>
      <c r="GM33" s="2"/>
      <c r="GN33" s="57"/>
      <c r="GO33" s="2"/>
      <c r="GP33" s="2"/>
      <c r="GQ33" s="2"/>
      <c r="GR33" s="2"/>
      <c r="GS33" s="2"/>
      <c r="GT33" s="2"/>
      <c r="GU33" s="19"/>
      <c r="GV33" s="53"/>
      <c r="GW33" s="53"/>
      <c r="GX33" s="54"/>
      <c r="GY33" s="29"/>
      <c r="GZ33" s="29"/>
      <c r="HA33" s="47"/>
      <c r="HB33" s="29"/>
      <c r="HC33" s="56"/>
      <c r="HD33" s="2"/>
      <c r="HE33" s="2"/>
      <c r="HF33" s="2"/>
      <c r="HG33" s="2"/>
      <c r="HH33" s="57"/>
      <c r="HI33" s="2"/>
      <c r="HJ33" s="2"/>
      <c r="HK33" s="2"/>
      <c r="HL33" s="2"/>
      <c r="HM33" s="2"/>
      <c r="HN33" s="2"/>
      <c r="HO33" s="19"/>
      <c r="HP33" s="53"/>
      <c r="HQ33" s="53"/>
      <c r="HR33" s="54"/>
      <c r="HS33" s="29"/>
      <c r="HT33" s="29"/>
      <c r="HU33" s="47"/>
      <c r="HV33" s="29"/>
      <c r="HW33" s="56"/>
      <c r="HX33" s="2"/>
      <c r="HY33" s="2"/>
      <c r="HZ33" s="2"/>
      <c r="IA33" s="2"/>
      <c r="IB33" s="57"/>
      <c r="IC33" s="2"/>
      <c r="ID33" s="2"/>
      <c r="IE33" s="2"/>
      <c r="IF33" s="2"/>
      <c r="IG33" s="2"/>
      <c r="IH33" s="2"/>
      <c r="II33" s="19"/>
      <c r="IJ33" s="53"/>
      <c r="IK33" s="53"/>
      <c r="IL33" s="54"/>
      <c r="IM33" s="29"/>
      <c r="IN33" s="29"/>
      <c r="IO33" s="47"/>
      <c r="IP33" s="29"/>
      <c r="IQ33" s="56"/>
      <c r="IR33" s="2"/>
      <c r="IS33" s="2"/>
      <c r="IT33" s="2"/>
      <c r="IU33" s="2"/>
      <c r="IV33" s="57"/>
      <c r="IW33" s="2"/>
      <c r="IX33" s="2"/>
      <c r="IY33" s="2"/>
      <c r="IZ33" s="2"/>
      <c r="JA33" s="2"/>
      <c r="JB33" s="2"/>
    </row>
    <row r="34" spans="1:262" s="4" customFormat="1" ht="13.5" customHeight="1">
      <c r="A34" s="46"/>
      <c r="B34" s="2"/>
      <c r="C34" s="7"/>
      <c r="E34" s="29"/>
      <c r="F34" s="47"/>
      <c r="G34" s="48"/>
      <c r="H34" s="2"/>
      <c r="I34" s="47"/>
      <c r="J34" s="48"/>
      <c r="K34" s="48"/>
      <c r="L34" s="48"/>
      <c r="M34" s="48"/>
      <c r="N34" s="48"/>
      <c r="O34" s="48"/>
      <c r="P34" s="48"/>
      <c r="Q34" s="29"/>
      <c r="R34" s="48"/>
      <c r="S34" s="48"/>
      <c r="U34" s="48"/>
      <c r="V34" s="48"/>
      <c r="W34" s="7"/>
      <c r="Y34" s="29"/>
      <c r="Z34" s="47"/>
      <c r="AA34" s="47"/>
      <c r="AB34" s="2"/>
      <c r="AC34" s="147"/>
      <c r="AD34" s="47"/>
      <c r="AE34" s="29"/>
      <c r="AF34" s="48"/>
      <c r="AG34" s="48"/>
      <c r="AH34" s="48"/>
      <c r="AI34" s="48"/>
      <c r="AJ34" s="48"/>
      <c r="AK34" s="29"/>
      <c r="AM34" s="48"/>
      <c r="AO34" s="48"/>
      <c r="AP34" s="48"/>
      <c r="AQ34" s="7"/>
      <c r="AS34" s="10"/>
      <c r="AT34" s="47"/>
      <c r="AU34" s="47"/>
      <c r="AV34" s="86"/>
      <c r="AW34" s="47"/>
      <c r="AX34" s="47"/>
      <c r="AY34" s="29"/>
      <c r="AZ34" s="48"/>
      <c r="BA34" s="48"/>
      <c r="BB34" s="48"/>
      <c r="BC34" s="48"/>
      <c r="BD34" s="48"/>
      <c r="BE34" s="29"/>
      <c r="BF34" s="48"/>
      <c r="BG34" s="48"/>
      <c r="BI34" s="48"/>
      <c r="BJ34" s="48"/>
      <c r="BK34" s="7"/>
      <c r="BM34" s="29"/>
      <c r="BN34" s="47" t="s">
        <v>292</v>
      </c>
      <c r="BO34" s="47" t="s">
        <v>292</v>
      </c>
      <c r="BP34" s="2" t="s">
        <v>292</v>
      </c>
      <c r="BQ34" s="47" t="s">
        <v>292</v>
      </c>
      <c r="BR34" s="47" t="s">
        <v>292</v>
      </c>
      <c r="BS34" s="29"/>
      <c r="BT34" s="48" t="s">
        <v>292</v>
      </c>
      <c r="BU34" s="48" t="s">
        <v>292</v>
      </c>
      <c r="BV34" s="48" t="s">
        <v>292</v>
      </c>
      <c r="BW34" s="48" t="s">
        <v>292</v>
      </c>
      <c r="BX34" s="48" t="s">
        <v>292</v>
      </c>
      <c r="BY34" s="29"/>
      <c r="BZ34" s="48"/>
      <c r="CA34" s="48"/>
      <c r="CC34" s="48"/>
      <c r="CD34" s="48"/>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c r="FJ34" s="47"/>
      <c r="FK34" s="47"/>
      <c r="FL34" s="2"/>
      <c r="FM34" s="47"/>
      <c r="FN34" s="47"/>
      <c r="FO34" s="29"/>
      <c r="FP34" s="48"/>
      <c r="FQ34" s="48"/>
      <c r="FT34" s="49"/>
      <c r="FU34" s="29"/>
      <c r="FV34" s="48"/>
      <c r="FW34" s="48"/>
      <c r="FY34" s="48"/>
      <c r="FZ34" s="48"/>
      <c r="GA34" s="19"/>
      <c r="GB34" s="53"/>
      <c r="GC34" s="53"/>
      <c r="GD34" s="54"/>
      <c r="GE34" s="29"/>
      <c r="GF34" s="29"/>
      <c r="GG34" s="47"/>
      <c r="GH34" s="29"/>
      <c r="GI34" s="56"/>
      <c r="GJ34" s="2"/>
      <c r="GK34" s="2"/>
      <c r="GL34" s="2"/>
      <c r="GM34" s="2"/>
      <c r="GN34" s="57"/>
      <c r="GO34" s="2"/>
      <c r="GP34" s="2"/>
      <c r="GQ34" s="2"/>
      <c r="GR34" s="2"/>
      <c r="GS34" s="2"/>
      <c r="GT34" s="2"/>
      <c r="GU34" s="19"/>
      <c r="GV34" s="53"/>
      <c r="GW34" s="53"/>
      <c r="GX34" s="54"/>
      <c r="GY34" s="29"/>
      <c r="GZ34" s="29"/>
      <c r="HA34" s="47"/>
      <c r="HB34" s="29"/>
      <c r="HC34" s="56"/>
      <c r="HD34" s="2"/>
      <c r="HE34" s="2"/>
      <c r="HF34" s="2"/>
      <c r="HG34" s="2"/>
      <c r="HH34" s="57"/>
      <c r="HI34" s="2"/>
      <c r="HJ34" s="2"/>
      <c r="HK34" s="2"/>
      <c r="HL34" s="2"/>
      <c r="HM34" s="2"/>
      <c r="HN34" s="2"/>
      <c r="HO34" s="19"/>
      <c r="HP34" s="53"/>
      <c r="HQ34" s="53"/>
      <c r="HR34" s="54"/>
      <c r="HS34" s="29"/>
      <c r="HT34" s="29"/>
      <c r="HU34" s="47"/>
      <c r="HV34" s="29"/>
      <c r="HW34" s="56"/>
      <c r="HX34" s="2"/>
      <c r="HY34" s="2"/>
      <c r="HZ34" s="2"/>
      <c r="IA34" s="2"/>
      <c r="IB34" s="57"/>
      <c r="IC34" s="2"/>
      <c r="ID34" s="2"/>
      <c r="IE34" s="2"/>
      <c r="IF34" s="2"/>
      <c r="IG34" s="2"/>
      <c r="IH34" s="2"/>
      <c r="II34" s="19"/>
      <c r="IJ34" s="53"/>
      <c r="IK34" s="53"/>
      <c r="IL34" s="54"/>
      <c r="IM34" s="29"/>
      <c r="IN34" s="29"/>
      <c r="IO34" s="47"/>
      <c r="IP34" s="29"/>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N35" s="48"/>
      <c r="O35" s="48"/>
      <c r="P35" s="48"/>
      <c r="Q35" s="29"/>
      <c r="R35" s="48"/>
      <c r="S35" s="48"/>
      <c r="U35" s="48"/>
      <c r="V35" s="48"/>
      <c r="W35" s="7"/>
      <c r="Y35" s="29"/>
      <c r="Z35" s="47"/>
      <c r="AA35" s="47"/>
      <c r="AB35" s="2"/>
      <c r="AC35" s="47"/>
      <c r="AD35" s="47"/>
      <c r="AE35" s="29"/>
      <c r="AF35" s="48"/>
      <c r="AG35" s="48"/>
      <c r="AH35" s="48"/>
      <c r="AI35" s="48"/>
      <c r="AJ35" s="48"/>
      <c r="AK35" s="29"/>
      <c r="AM35" s="48"/>
      <c r="AO35" s="48"/>
      <c r="AP35" s="48"/>
      <c r="AQ35" s="7"/>
      <c r="AS35" s="10"/>
      <c r="AT35" s="47"/>
      <c r="AU35" s="47"/>
      <c r="AV35" s="86"/>
      <c r="AW35" s="47"/>
      <c r="AX35" s="47"/>
      <c r="AY35" s="29"/>
      <c r="AZ35" s="48"/>
      <c r="BA35" s="48"/>
      <c r="BB35" s="48"/>
      <c r="BC35" s="48"/>
      <c r="BD35" s="48"/>
      <c r="BE35" s="29"/>
      <c r="BF35" s="48"/>
      <c r="BG35" s="48"/>
      <c r="BI35" s="48"/>
      <c r="BJ35" s="48"/>
      <c r="BK35" s="7"/>
      <c r="BM35" s="29"/>
      <c r="BN35" s="47" t="s">
        <v>292</v>
      </c>
      <c r="BO35" s="47" t="s">
        <v>292</v>
      </c>
      <c r="BP35" s="2" t="s">
        <v>292</v>
      </c>
      <c r="BQ35" s="47" t="s">
        <v>292</v>
      </c>
      <c r="BR35" s="47" t="s">
        <v>292</v>
      </c>
      <c r="BS35" s="29"/>
      <c r="BT35" s="48" t="s">
        <v>292</v>
      </c>
      <c r="BU35" s="48" t="s">
        <v>292</v>
      </c>
      <c r="BV35" s="48" t="s">
        <v>292</v>
      </c>
      <c r="BW35" s="48" t="s">
        <v>292</v>
      </c>
      <c r="BX35" s="48" t="s">
        <v>292</v>
      </c>
      <c r="BY35" s="29"/>
      <c r="BZ35" s="48"/>
      <c r="CA35" s="48"/>
      <c r="CC35" s="48"/>
      <c r="CD35" s="48"/>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N36" s="48"/>
      <c r="O36" s="48"/>
      <c r="P36" s="48"/>
      <c r="Q36" s="29"/>
      <c r="R36" s="48"/>
      <c r="S36" s="48"/>
      <c r="U36" s="48"/>
      <c r="V36" s="48"/>
      <c r="W36" s="7"/>
      <c r="Y36" s="29"/>
      <c r="Z36" s="147"/>
      <c r="AA36" s="47"/>
      <c r="AB36" s="2"/>
      <c r="AC36" s="147"/>
      <c r="AD36" s="47"/>
      <c r="AE36" s="29"/>
      <c r="AF36" s="48"/>
      <c r="AG36" s="48"/>
      <c r="AH36" s="48"/>
      <c r="AI36" s="48"/>
      <c r="AJ36" s="48"/>
      <c r="AK36" s="29"/>
      <c r="AM36" s="48"/>
      <c r="AO36" s="48"/>
      <c r="AP36" s="48"/>
      <c r="AQ36" s="7"/>
      <c r="AS36" s="10"/>
      <c r="AT36" s="47"/>
      <c r="AU36" s="47"/>
      <c r="AV36" s="86"/>
      <c r="AW36" s="47"/>
      <c r="AX36" s="47"/>
      <c r="AY36" s="29"/>
      <c r="AZ36" s="48"/>
      <c r="BA36" s="48"/>
      <c r="BB36" s="48"/>
      <c r="BC36" s="48"/>
      <c r="BD36" s="48"/>
      <c r="BE36" s="29"/>
      <c r="BF36" s="48"/>
      <c r="BG36" s="48"/>
      <c r="BI36" s="48"/>
      <c r="BJ36" s="48"/>
      <c r="BK36" s="7"/>
      <c r="BM36" s="29"/>
      <c r="BN36" s="47" t="s">
        <v>292</v>
      </c>
      <c r="BO36" s="47" t="s">
        <v>292</v>
      </c>
      <c r="BP36" s="2" t="s">
        <v>292</v>
      </c>
      <c r="BQ36" s="47" t="s">
        <v>292</v>
      </c>
      <c r="BR36" s="47" t="s">
        <v>292</v>
      </c>
      <c r="BS36" s="29"/>
      <c r="BT36" s="48" t="s">
        <v>292</v>
      </c>
      <c r="BU36" s="48" t="s">
        <v>292</v>
      </c>
      <c r="BV36" s="48" t="s">
        <v>292</v>
      </c>
      <c r="BW36" s="48" t="s">
        <v>292</v>
      </c>
      <c r="BX36" s="48" t="s">
        <v>292</v>
      </c>
      <c r="BY36" s="29"/>
      <c r="BZ36" s="48"/>
      <c r="CA36" s="48"/>
      <c r="CC36" s="48"/>
      <c r="CD36" s="48"/>
      <c r="CE36" s="29"/>
      <c r="CG36" s="29"/>
      <c r="CH36" s="47"/>
      <c r="CI36" s="47"/>
      <c r="CJ36" s="2"/>
      <c r="CK36" s="47"/>
      <c r="CL36" s="47"/>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48"/>
      <c r="L37" s="48"/>
      <c r="M37" s="48"/>
      <c r="N37" s="48"/>
      <c r="O37" s="48"/>
      <c r="P37" s="48"/>
      <c r="Q37" s="29"/>
      <c r="R37" s="48"/>
      <c r="S37" s="48"/>
      <c r="U37" s="48"/>
      <c r="V37" s="48"/>
      <c r="W37" s="7"/>
      <c r="Y37" s="29"/>
      <c r="Z37" s="47"/>
      <c r="AA37" s="47"/>
      <c r="AB37" s="2"/>
      <c r="AC37" s="47"/>
      <c r="AD37" s="47"/>
      <c r="AE37" s="29"/>
      <c r="AF37" s="48"/>
      <c r="AG37" s="48"/>
      <c r="AH37" s="48"/>
      <c r="AI37" s="48"/>
      <c r="AJ37" s="48"/>
      <c r="AK37" s="29"/>
      <c r="AM37" s="48"/>
      <c r="AO37" s="48"/>
      <c r="AP37" s="48"/>
      <c r="AQ37" s="7"/>
      <c r="AS37" s="10"/>
      <c r="AT37" s="47"/>
      <c r="AU37" s="47"/>
      <c r="AV37" s="86"/>
      <c r="AW37" s="47"/>
      <c r="AX37" s="47"/>
      <c r="AY37" s="29"/>
      <c r="AZ37" s="48"/>
      <c r="BA37" s="48"/>
      <c r="BB37" s="48"/>
      <c r="BC37" s="48"/>
      <c r="BD37" s="48"/>
      <c r="BE37" s="29"/>
      <c r="BF37" s="48"/>
      <c r="BG37" s="48"/>
      <c r="BI37" s="48"/>
      <c r="BJ37" s="48"/>
      <c r="BK37" s="7"/>
      <c r="BM37" s="29"/>
      <c r="BN37" s="47" t="s">
        <v>292</v>
      </c>
      <c r="BO37" s="47" t="s">
        <v>292</v>
      </c>
      <c r="BP37" s="2" t="s">
        <v>292</v>
      </c>
      <c r="BQ37" s="47" t="s">
        <v>292</v>
      </c>
      <c r="BR37" s="47" t="s">
        <v>292</v>
      </c>
      <c r="BS37" s="29"/>
      <c r="BT37" s="48" t="s">
        <v>292</v>
      </c>
      <c r="BU37" s="48" t="s">
        <v>292</v>
      </c>
      <c r="BV37" s="48" t="s">
        <v>292</v>
      </c>
      <c r="BW37" s="48" t="s">
        <v>292</v>
      </c>
      <c r="BX37" s="48" t="s">
        <v>292</v>
      </c>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48"/>
      <c r="L38" s="48"/>
      <c r="M38" s="48"/>
      <c r="N38" s="48"/>
      <c r="O38" s="48"/>
      <c r="P38" s="48"/>
      <c r="Q38" s="29"/>
      <c r="R38" s="48"/>
      <c r="S38" s="48"/>
      <c r="U38" s="48"/>
      <c r="V38" s="48"/>
      <c r="W38" s="7"/>
      <c r="Y38" s="29"/>
      <c r="Z38" s="47"/>
      <c r="AA38" s="47"/>
      <c r="AB38" s="2"/>
      <c r="AC38" s="47"/>
      <c r="AD38" s="47"/>
      <c r="AE38" s="29"/>
      <c r="AF38" s="48"/>
      <c r="AG38" s="48"/>
      <c r="AH38" s="48"/>
      <c r="AI38" s="48"/>
      <c r="AJ38" s="48"/>
      <c r="AK38" s="29"/>
      <c r="AM38" s="48"/>
      <c r="AO38" s="48"/>
      <c r="AP38" s="48"/>
      <c r="AQ38" s="7"/>
      <c r="AS38" s="10"/>
      <c r="AT38" s="47"/>
      <c r="AU38" s="47"/>
      <c r="AV38" s="86"/>
      <c r="AW38" s="47"/>
      <c r="AX38" s="47"/>
      <c r="AY38" s="29"/>
      <c r="AZ38" s="48"/>
      <c r="BA38" s="48"/>
      <c r="BB38" s="48"/>
      <c r="BC38" s="48"/>
      <c r="BD38" s="48"/>
      <c r="BE38" s="29"/>
      <c r="BF38" s="48"/>
      <c r="BG38" s="48"/>
      <c r="BI38" s="48"/>
      <c r="BJ38" s="48"/>
      <c r="BK38" s="7"/>
      <c r="BM38" s="29"/>
      <c r="BN38" s="47" t="s">
        <v>292</v>
      </c>
      <c r="BO38" s="47" t="s">
        <v>292</v>
      </c>
      <c r="BP38" s="2" t="s">
        <v>292</v>
      </c>
      <c r="BQ38" s="47" t="s">
        <v>292</v>
      </c>
      <c r="BR38" s="47" t="s">
        <v>292</v>
      </c>
      <c r="BS38" s="29"/>
      <c r="BT38" s="48" t="s">
        <v>292</v>
      </c>
      <c r="BU38" s="48" t="s">
        <v>292</v>
      </c>
      <c r="BV38" s="48" t="s">
        <v>292</v>
      </c>
      <c r="BW38" s="48" t="s">
        <v>292</v>
      </c>
      <c r="BX38" s="48" t="s">
        <v>292</v>
      </c>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48"/>
      <c r="L39" s="48"/>
      <c r="M39" s="48"/>
      <c r="N39" s="48"/>
      <c r="O39" s="48"/>
      <c r="P39" s="48"/>
      <c r="Q39" s="29"/>
      <c r="R39" s="48"/>
      <c r="S39" s="48"/>
      <c r="U39" s="48"/>
      <c r="V39" s="48"/>
      <c r="W39" s="7"/>
      <c r="Y39" s="29"/>
      <c r="Z39" s="47"/>
      <c r="AA39" s="47"/>
      <c r="AB39" s="2"/>
      <c r="AC39" s="47"/>
      <c r="AD39" s="47"/>
      <c r="AE39" s="29"/>
      <c r="AF39" s="48"/>
      <c r="AG39" s="48"/>
      <c r="AH39" s="48"/>
      <c r="AI39" s="48"/>
      <c r="AJ39" s="48"/>
      <c r="AK39" s="29"/>
      <c r="AM39" s="48"/>
      <c r="AO39" s="48"/>
      <c r="AP39" s="48"/>
      <c r="AQ39" s="7"/>
      <c r="AS39" s="10"/>
      <c r="AT39" s="47"/>
      <c r="AU39" s="47"/>
      <c r="AV39" s="86"/>
      <c r="AW39" s="47"/>
      <c r="AX39" s="47"/>
      <c r="AY39" s="29"/>
      <c r="AZ39" s="48"/>
      <c r="BA39" s="48"/>
      <c r="BB39" s="48"/>
      <c r="BC39" s="48"/>
      <c r="BD39" s="48"/>
      <c r="BE39" s="29"/>
      <c r="BF39" s="48"/>
      <c r="BG39" s="48"/>
      <c r="BI39" s="48"/>
      <c r="BJ39" s="48"/>
      <c r="BK39" s="7"/>
      <c r="BM39" s="29"/>
      <c r="BN39" s="47" t="s">
        <v>292</v>
      </c>
      <c r="BO39" s="47" t="s">
        <v>292</v>
      </c>
      <c r="BP39" s="2" t="s">
        <v>292</v>
      </c>
      <c r="BQ39" s="47" t="s">
        <v>292</v>
      </c>
      <c r="BR39" s="47" t="s">
        <v>292</v>
      </c>
      <c r="BS39" s="29"/>
      <c r="BT39" s="48" t="s">
        <v>292</v>
      </c>
      <c r="BU39" s="48" t="s">
        <v>292</v>
      </c>
      <c r="BV39" s="48" t="s">
        <v>292</v>
      </c>
      <c r="BW39" s="48" t="s">
        <v>292</v>
      </c>
      <c r="BX39" s="48" t="s">
        <v>292</v>
      </c>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N40" s="48"/>
      <c r="O40" s="48"/>
      <c r="P40" s="48"/>
      <c r="Q40" s="29"/>
      <c r="R40" s="48"/>
      <c r="S40" s="48"/>
      <c r="U40" s="48"/>
      <c r="V40" s="48"/>
      <c r="W40" s="7"/>
      <c r="Y40" s="29"/>
      <c r="Z40" s="147"/>
      <c r="AA40" s="47"/>
      <c r="AB40" s="2"/>
      <c r="AC40" s="147"/>
      <c r="AD40" s="47"/>
      <c r="AE40" s="29"/>
      <c r="AF40" s="48"/>
      <c r="AG40" s="48"/>
      <c r="AH40" s="48"/>
      <c r="AI40" s="48"/>
      <c r="AJ40" s="48"/>
      <c r="AK40" s="29"/>
      <c r="AM40" s="48"/>
      <c r="AO40" s="48"/>
      <c r="AP40" s="48"/>
      <c r="AQ40" s="7"/>
      <c r="AS40" s="10"/>
      <c r="AT40" s="47"/>
      <c r="AU40" s="47"/>
      <c r="AV40" s="86"/>
      <c r="AW40" s="47"/>
      <c r="AX40" s="47"/>
      <c r="AY40" s="29"/>
      <c r="AZ40" s="48"/>
      <c r="BA40" s="48"/>
      <c r="BB40" s="48"/>
      <c r="BC40" s="48"/>
      <c r="BD40" s="48"/>
      <c r="BE40" s="29"/>
      <c r="BF40" s="48"/>
      <c r="BG40" s="48"/>
      <c r="BI40" s="48"/>
      <c r="BJ40" s="48"/>
      <c r="BK40" s="7"/>
      <c r="BM40" s="29"/>
      <c r="BN40" s="47" t="s">
        <v>292</v>
      </c>
      <c r="BO40" s="47" t="s">
        <v>292</v>
      </c>
      <c r="BP40" s="2" t="s">
        <v>292</v>
      </c>
      <c r="BQ40" s="47" t="s">
        <v>292</v>
      </c>
      <c r="BR40" s="47" t="s">
        <v>292</v>
      </c>
      <c r="BS40" s="29"/>
      <c r="BT40" s="48" t="s">
        <v>292</v>
      </c>
      <c r="BU40" s="48" t="s">
        <v>292</v>
      </c>
      <c r="BV40" s="48" t="s">
        <v>292</v>
      </c>
      <c r="BW40" s="48" t="s">
        <v>292</v>
      </c>
      <c r="BX40" s="48" t="s">
        <v>292</v>
      </c>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N41" s="48"/>
      <c r="O41" s="48"/>
      <c r="P41" s="48"/>
      <c r="Q41" s="29"/>
      <c r="R41" s="48"/>
      <c r="S41" s="48"/>
      <c r="U41" s="48"/>
      <c r="V41" s="48"/>
      <c r="W41" s="7"/>
      <c r="Y41" s="29"/>
      <c r="Z41" s="147"/>
      <c r="AA41" s="47"/>
      <c r="AB41" s="2"/>
      <c r="AC41" s="147"/>
      <c r="AD41" s="47"/>
      <c r="AE41" s="29"/>
      <c r="AF41" s="48"/>
      <c r="AG41" s="48"/>
      <c r="AH41" s="48"/>
      <c r="AI41" s="48"/>
      <c r="AJ41" s="48"/>
      <c r="AK41" s="29"/>
      <c r="AM41" s="48"/>
      <c r="AO41" s="48"/>
      <c r="AP41" s="48"/>
      <c r="AQ41" s="7"/>
      <c r="AS41" s="10"/>
      <c r="AT41" s="47"/>
      <c r="AU41" s="47"/>
      <c r="AV41" s="86"/>
      <c r="AW41" s="47"/>
      <c r="AX41" s="47"/>
      <c r="AY41" s="29"/>
      <c r="AZ41" s="48"/>
      <c r="BA41" s="48"/>
      <c r="BB41" s="48"/>
      <c r="BC41" s="48"/>
      <c r="BD41" s="48"/>
      <c r="BE41" s="29"/>
      <c r="BF41" s="48"/>
      <c r="BG41" s="48"/>
      <c r="BI41" s="48"/>
      <c r="BJ41" s="48"/>
      <c r="BK41" s="7"/>
      <c r="BM41" s="29"/>
      <c r="BN41" s="47" t="s">
        <v>292</v>
      </c>
      <c r="BO41" s="47" t="s">
        <v>292</v>
      </c>
      <c r="BP41" s="2" t="s">
        <v>292</v>
      </c>
      <c r="BQ41" s="47" t="s">
        <v>292</v>
      </c>
      <c r="BR41" s="47" t="s">
        <v>292</v>
      </c>
      <c r="BS41" s="29"/>
      <c r="BT41" s="48" t="s">
        <v>292</v>
      </c>
      <c r="BU41" s="48" t="s">
        <v>292</v>
      </c>
      <c r="BV41" s="48" t="s">
        <v>292</v>
      </c>
      <c r="BW41" s="48" t="s">
        <v>292</v>
      </c>
      <c r="BX41" s="48" t="s">
        <v>292</v>
      </c>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N42" s="48"/>
      <c r="O42" s="48"/>
      <c r="P42" s="48"/>
      <c r="Q42" s="29"/>
      <c r="R42" s="48"/>
      <c r="S42" s="48"/>
      <c r="U42" s="48"/>
      <c r="V42" s="48"/>
      <c r="W42" s="7"/>
      <c r="Y42" s="29"/>
      <c r="Z42" s="47"/>
      <c r="AA42" s="47"/>
      <c r="AB42" s="2"/>
      <c r="AC42" s="47"/>
      <c r="AD42" s="47"/>
      <c r="AE42" s="29"/>
      <c r="AF42" s="48"/>
      <c r="AG42" s="48"/>
      <c r="AH42" s="48"/>
      <c r="AI42" s="48"/>
      <c r="AJ42" s="48"/>
      <c r="AK42" s="29"/>
      <c r="AM42" s="48"/>
      <c r="AO42" s="48"/>
      <c r="AP42" s="48"/>
      <c r="AQ42" s="7"/>
      <c r="AS42" s="10"/>
      <c r="AT42" s="47"/>
      <c r="AU42" s="47"/>
      <c r="AV42" s="86"/>
      <c r="AW42" s="47"/>
      <c r="AX42" s="47"/>
      <c r="AY42" s="29"/>
      <c r="AZ42" s="48"/>
      <c r="BA42" s="48"/>
      <c r="BB42" s="48"/>
      <c r="BC42" s="48"/>
      <c r="BD42" s="48"/>
      <c r="BE42" s="29"/>
      <c r="BF42" s="48"/>
      <c r="BG42" s="48"/>
      <c r="BI42" s="48"/>
      <c r="BJ42" s="48"/>
      <c r="BK42" s="7"/>
      <c r="BM42" s="29"/>
      <c r="BN42" s="47" t="s">
        <v>292</v>
      </c>
      <c r="BO42" s="47" t="s">
        <v>292</v>
      </c>
      <c r="BP42" s="2" t="s">
        <v>292</v>
      </c>
      <c r="BQ42" s="47" t="s">
        <v>292</v>
      </c>
      <c r="BR42" s="47" t="s">
        <v>292</v>
      </c>
      <c r="BS42" s="29"/>
      <c r="BT42" s="48" t="s">
        <v>292</v>
      </c>
      <c r="BU42" s="48" t="s">
        <v>292</v>
      </c>
      <c r="BV42" s="48" t="s">
        <v>292</v>
      </c>
      <c r="BW42" s="48" t="s">
        <v>292</v>
      </c>
      <c r="BX42" s="48" t="s">
        <v>292</v>
      </c>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N43" s="48"/>
      <c r="O43" s="48"/>
      <c r="P43" s="48"/>
      <c r="Q43" s="29"/>
      <c r="R43" s="48"/>
      <c r="S43" s="48"/>
      <c r="U43" s="48"/>
      <c r="V43" s="48"/>
      <c r="W43" s="7"/>
      <c r="Y43" s="29"/>
      <c r="Z43" s="47"/>
      <c r="AA43" s="47"/>
      <c r="AB43" s="2"/>
      <c r="AC43" s="47"/>
      <c r="AD43" s="47"/>
      <c r="AE43" s="29"/>
      <c r="AF43" s="48"/>
      <c r="AG43" s="48"/>
      <c r="AH43" s="48"/>
      <c r="AI43" s="48"/>
      <c r="AJ43" s="48"/>
      <c r="AK43" s="29"/>
      <c r="AM43" s="48"/>
      <c r="AO43" s="48"/>
      <c r="AP43" s="48"/>
      <c r="AQ43" s="7"/>
      <c r="AS43" s="10"/>
      <c r="AT43" s="47"/>
      <c r="AU43" s="47"/>
      <c r="AV43" s="86"/>
      <c r="AW43" s="47"/>
      <c r="AX43" s="47"/>
      <c r="AY43" s="29"/>
      <c r="AZ43" s="48"/>
      <c r="BA43" s="48"/>
      <c r="BB43" s="48"/>
      <c r="BC43" s="48"/>
      <c r="BD43" s="48"/>
      <c r="BE43" s="29"/>
      <c r="BF43" s="48"/>
      <c r="BG43" s="48"/>
      <c r="BI43" s="48"/>
      <c r="BJ43" s="48"/>
      <c r="BK43" s="7"/>
      <c r="BM43" s="29"/>
      <c r="BN43" s="47"/>
      <c r="BO43" s="47"/>
      <c r="BP43" s="2"/>
      <c r="BQ43" s="47"/>
      <c r="BR43" s="47"/>
      <c r="BS43" s="29"/>
      <c r="BT43" s="48"/>
      <c r="BU43" s="48"/>
      <c r="BV43" s="48"/>
      <c r="BW43" s="48"/>
      <c r="BX43" s="48"/>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N44" s="48"/>
      <c r="O44" s="48"/>
      <c r="P44" s="48"/>
      <c r="Q44" s="29"/>
      <c r="R44" s="48"/>
      <c r="S44" s="48"/>
      <c r="U44" s="48"/>
      <c r="V44" s="48"/>
      <c r="W44" s="7"/>
      <c r="Y44" s="29"/>
      <c r="Z44" s="47"/>
      <c r="AA44" s="47"/>
      <c r="AB44" s="2"/>
      <c r="AC44" s="47"/>
      <c r="AD44" s="47"/>
      <c r="AE44" s="29"/>
      <c r="AF44" s="48"/>
      <c r="AG44" s="48"/>
      <c r="AH44" s="48"/>
      <c r="AI44" s="48"/>
      <c r="AJ44" s="48"/>
      <c r="AK44" s="29"/>
      <c r="AM44" s="48"/>
      <c r="AO44" s="48"/>
      <c r="AP44" s="48"/>
      <c r="AQ44" s="7"/>
      <c r="AS44" s="10"/>
      <c r="AT44" s="47"/>
      <c r="AU44" s="47"/>
      <c r="AV44" s="86"/>
      <c r="AW44" s="47"/>
      <c r="AX44" s="47"/>
      <c r="AY44" s="29"/>
      <c r="AZ44" s="48"/>
      <c r="BA44" s="48"/>
      <c r="BB44" s="48"/>
      <c r="BC44" s="48"/>
      <c r="BD44" s="48"/>
      <c r="BE44" s="29"/>
      <c r="BF44" s="48"/>
      <c r="BG44" s="48"/>
      <c r="BI44" s="48"/>
      <c r="BJ44" s="48"/>
      <c r="BK44" s="7"/>
      <c r="BM44" s="29"/>
      <c r="BN44" s="47"/>
      <c r="BO44" s="47"/>
      <c r="BP44" s="2"/>
      <c r="BQ44" s="47"/>
      <c r="BR44" s="47"/>
      <c r="BS44" s="29"/>
      <c r="BT44" s="48"/>
      <c r="BU44" s="48"/>
      <c r="BV44" s="48"/>
      <c r="BW44" s="48"/>
      <c r="BX44" s="48"/>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N45" s="48"/>
      <c r="O45" s="48"/>
      <c r="P45" s="48"/>
      <c r="Q45" s="29"/>
      <c r="R45" s="48"/>
      <c r="S45" s="48"/>
      <c r="U45" s="48"/>
      <c r="V45" s="48"/>
      <c r="W45" s="7"/>
      <c r="Y45" s="29"/>
      <c r="Z45" s="47"/>
      <c r="AA45" s="47"/>
      <c r="AB45" s="2"/>
      <c r="AC45" s="47"/>
      <c r="AD45" s="47"/>
      <c r="AE45" s="29"/>
      <c r="AF45" s="48"/>
      <c r="AG45" s="48"/>
      <c r="AH45" s="48"/>
      <c r="AI45" s="48"/>
      <c r="AJ45" s="48"/>
      <c r="AK45" s="29"/>
      <c r="AM45" s="48"/>
      <c r="AO45" s="48"/>
      <c r="AP45" s="48"/>
      <c r="AQ45" s="7"/>
      <c r="AS45" s="10"/>
      <c r="AT45" s="47"/>
      <c r="AU45" s="47"/>
      <c r="AV45" s="86"/>
      <c r="AW45" s="47"/>
      <c r="AX45" s="47"/>
      <c r="AY45" s="29"/>
      <c r="AZ45" s="48"/>
      <c r="BA45" s="48"/>
      <c r="BB45" s="48"/>
      <c r="BC45" s="48"/>
      <c r="BD45" s="48"/>
      <c r="BE45" s="29"/>
      <c r="BF45" s="48"/>
      <c r="BG45" s="48"/>
      <c r="BI45" s="48"/>
      <c r="BJ45" s="48"/>
      <c r="BK45" s="7"/>
      <c r="BM45" s="29"/>
      <c r="BN45" s="47"/>
      <c r="BO45" s="47"/>
      <c r="BP45" s="2"/>
      <c r="BQ45" s="47"/>
      <c r="BR45" s="47"/>
      <c r="BS45" s="29"/>
      <c r="BT45" s="48"/>
      <c r="BU45" s="48"/>
      <c r="BV45" s="48"/>
      <c r="BW45" s="48"/>
      <c r="BX45" s="48"/>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N46" s="48"/>
      <c r="O46" s="48"/>
      <c r="P46" s="48"/>
      <c r="Q46" s="29"/>
      <c r="R46" s="48"/>
      <c r="S46" s="48"/>
      <c r="U46" s="48"/>
      <c r="V46" s="48"/>
      <c r="W46" s="7"/>
      <c r="Y46" s="29"/>
      <c r="Z46" s="47"/>
      <c r="AA46" s="47"/>
      <c r="AB46" s="2"/>
      <c r="AC46" s="47"/>
      <c r="AD46" s="47"/>
      <c r="AE46" s="29"/>
      <c r="AF46" s="48"/>
      <c r="AG46" s="48"/>
      <c r="AH46" s="48"/>
      <c r="AI46" s="48"/>
      <c r="AJ46" s="48"/>
      <c r="AK46" s="29"/>
      <c r="AM46" s="48"/>
      <c r="AO46" s="48"/>
      <c r="AP46" s="48"/>
      <c r="AQ46" s="7"/>
      <c r="AS46" s="29"/>
      <c r="AT46" s="63"/>
      <c r="AU46" s="47"/>
      <c r="AV46" s="2"/>
      <c r="AW46" s="47"/>
      <c r="AX46" s="47"/>
      <c r="AY46" s="29"/>
      <c r="AZ46" s="48"/>
      <c r="BA46" s="48"/>
      <c r="BB46" s="48"/>
      <c r="BC46" s="48"/>
      <c r="BD46" s="48"/>
      <c r="BE46" s="29"/>
      <c r="BF46" s="48"/>
      <c r="BG46" s="48"/>
      <c r="BI46" s="48"/>
      <c r="BJ46" s="48"/>
      <c r="BK46" s="7"/>
      <c r="BM46" s="29"/>
      <c r="BN46" s="47"/>
      <c r="BO46" s="47"/>
      <c r="BP46" s="2"/>
      <c r="BQ46" s="47"/>
      <c r="BR46" s="47"/>
      <c r="BS46" s="29"/>
      <c r="BT46" s="48"/>
      <c r="BU46" s="48"/>
      <c r="BV46" s="48"/>
      <c r="BW46" s="48"/>
      <c r="BX46" s="48"/>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9"/>
      <c r="GF46" s="29"/>
      <c r="GG46" s="47"/>
      <c r="GH46" s="29"/>
      <c r="GI46" s="56"/>
      <c r="GJ46" s="2"/>
      <c r="GK46" s="2"/>
      <c r="GL46" s="2"/>
      <c r="GM46" s="2"/>
      <c r="GN46" s="57"/>
      <c r="GO46" s="2"/>
      <c r="GP46" s="2"/>
      <c r="GQ46" s="2"/>
      <c r="GR46" s="2"/>
      <c r="GS46" s="2"/>
      <c r="GT46" s="2"/>
      <c r="GU46" s="19"/>
      <c r="GV46" s="53"/>
      <c r="GW46" s="53"/>
      <c r="GX46" s="54"/>
      <c r="GY46" s="29"/>
      <c r="GZ46" s="29"/>
      <c r="HA46" s="47"/>
      <c r="HB46" s="29"/>
      <c r="HC46" s="56"/>
      <c r="HD46" s="2"/>
      <c r="HE46" s="2"/>
      <c r="HF46" s="2"/>
      <c r="HG46" s="2"/>
      <c r="HH46" s="57"/>
      <c r="HI46" s="2"/>
      <c r="HJ46" s="2"/>
      <c r="HK46" s="2"/>
      <c r="HL46" s="2"/>
      <c r="HM46" s="2"/>
      <c r="HN46" s="2"/>
      <c r="HO46" s="19"/>
      <c r="HP46" s="53"/>
      <c r="HQ46" s="53"/>
      <c r="HR46" s="54"/>
      <c r="HS46" s="29"/>
      <c r="HT46" s="29"/>
      <c r="HU46" s="47"/>
      <c r="HV46" s="29"/>
      <c r="HW46" s="56"/>
      <c r="HX46" s="2"/>
      <c r="HY46" s="2"/>
      <c r="HZ46" s="2"/>
      <c r="IA46" s="2"/>
      <c r="IB46" s="57"/>
      <c r="IC46" s="2"/>
      <c r="ID46" s="2"/>
      <c r="IE46" s="2"/>
      <c r="IF46" s="2"/>
      <c r="IG46" s="2"/>
      <c r="IH46" s="2"/>
      <c r="II46" s="19"/>
      <c r="IJ46" s="53"/>
      <c r="IK46" s="53"/>
      <c r="IL46" s="54"/>
      <c r="IM46" s="29"/>
      <c r="IN46" s="29"/>
      <c r="IO46" s="47"/>
      <c r="IP46" s="29"/>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N47" s="48"/>
      <c r="O47" s="48"/>
      <c r="P47" s="48"/>
      <c r="Q47" s="29"/>
      <c r="R47" s="48"/>
      <c r="S47" s="48"/>
      <c r="U47" s="48"/>
      <c r="V47" s="48"/>
      <c r="W47" s="7"/>
      <c r="Y47" s="29"/>
      <c r="Z47" s="47"/>
      <c r="AA47" s="47"/>
      <c r="AB47" s="2"/>
      <c r="AC47" s="47"/>
      <c r="AD47" s="47"/>
      <c r="AE47" s="29"/>
      <c r="AF47" s="48"/>
      <c r="AG47" s="48"/>
      <c r="AH47" s="48"/>
      <c r="AI47" s="48"/>
      <c r="AJ47" s="48"/>
      <c r="AK47" s="29"/>
      <c r="AM47" s="48"/>
      <c r="AO47" s="48"/>
      <c r="AP47" s="48"/>
      <c r="AQ47" s="7"/>
      <c r="AS47" s="29"/>
      <c r="AT47" s="63"/>
      <c r="AU47" s="47"/>
      <c r="AV47" s="2"/>
      <c r="AW47" s="47"/>
      <c r="AX47" s="47"/>
      <c r="AY47" s="29"/>
      <c r="AZ47" s="48"/>
      <c r="BA47" s="48"/>
      <c r="BB47" s="48"/>
      <c r="BC47" s="48"/>
      <c r="BD47" s="48"/>
      <c r="BE47" s="29"/>
      <c r="BF47" s="48"/>
      <c r="BG47" s="48"/>
      <c r="BI47" s="48"/>
      <c r="BJ47" s="48"/>
      <c r="BK47" s="7"/>
      <c r="BM47" s="29"/>
      <c r="BN47" s="47"/>
      <c r="BO47" s="47"/>
      <c r="BP47" s="2"/>
      <c r="BQ47" s="47"/>
      <c r="BR47" s="47"/>
      <c r="BS47" s="29"/>
      <c r="BT47" s="48"/>
      <c r="BU47" s="48"/>
      <c r="BV47" s="48"/>
      <c r="BW47" s="48"/>
      <c r="BX47" s="48"/>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63"/>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63"/>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63"/>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63"/>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63"/>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63"/>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4"/>
      <c r="GE53" s="2"/>
      <c r="GF53" s="55"/>
      <c r="GG53" s="54"/>
      <c r="GH53" s="2"/>
      <c r="GI53" s="56"/>
      <c r="GJ53" s="2"/>
      <c r="GK53" s="2"/>
      <c r="GL53" s="2"/>
      <c r="GM53" s="2"/>
      <c r="GN53" s="57"/>
      <c r="GO53" s="2"/>
      <c r="GP53" s="2"/>
      <c r="GQ53" s="2"/>
      <c r="GR53" s="2"/>
      <c r="GS53" s="2"/>
      <c r="GT53" s="2"/>
      <c r="GU53" s="19"/>
      <c r="GV53" s="53"/>
      <c r="GW53" s="53"/>
      <c r="GX53" s="54"/>
      <c r="GY53" s="2"/>
      <c r="GZ53" s="55"/>
      <c r="HA53" s="54"/>
      <c r="HB53" s="2"/>
      <c r="HC53" s="56"/>
      <c r="HD53" s="2"/>
      <c r="HE53" s="2"/>
      <c r="HF53" s="2"/>
      <c r="HG53" s="2"/>
      <c r="HH53" s="57"/>
      <c r="HI53" s="2"/>
      <c r="HJ53" s="2"/>
      <c r="HK53" s="2"/>
      <c r="HL53" s="2"/>
      <c r="HM53" s="2"/>
      <c r="HN53" s="2"/>
      <c r="HO53" s="19"/>
      <c r="HP53" s="53"/>
      <c r="HQ53" s="53"/>
      <c r="HR53" s="54"/>
      <c r="HS53" s="2"/>
      <c r="HT53" s="55"/>
      <c r="HU53" s="54"/>
      <c r="HV53" s="2"/>
      <c r="HW53" s="56"/>
      <c r="HX53" s="2"/>
      <c r="HY53" s="2"/>
      <c r="HZ53" s="2"/>
      <c r="IA53" s="2"/>
      <c r="IB53" s="57"/>
      <c r="IC53" s="2"/>
      <c r="ID53" s="2"/>
      <c r="IE53" s="2"/>
      <c r="IF53" s="2"/>
      <c r="IG53" s="2"/>
      <c r="IH53" s="2"/>
      <c r="II53" s="19"/>
      <c r="IJ53" s="53"/>
      <c r="IK53" s="53"/>
      <c r="IL53" s="54"/>
      <c r="IM53" s="2"/>
      <c r="IN53" s="55"/>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63"/>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4"/>
      <c r="GE54" s="2"/>
      <c r="GF54" s="55"/>
      <c r="GG54" s="54"/>
      <c r="GH54" s="2"/>
      <c r="GI54" s="56"/>
      <c r="GJ54" s="2"/>
      <c r="GK54" s="2"/>
      <c r="GL54" s="2"/>
      <c r="GM54" s="2"/>
      <c r="GN54" s="57"/>
      <c r="GO54" s="2"/>
      <c r="GP54" s="2"/>
      <c r="GQ54" s="2"/>
      <c r="GR54" s="2"/>
      <c r="GS54" s="2"/>
      <c r="GT54" s="2"/>
      <c r="GU54" s="19"/>
      <c r="GV54" s="53"/>
      <c r="GW54" s="53"/>
      <c r="GX54" s="54"/>
      <c r="GY54" s="2"/>
      <c r="GZ54" s="55"/>
      <c r="HA54" s="54"/>
      <c r="HB54" s="2"/>
      <c r="HC54" s="56"/>
      <c r="HD54" s="2"/>
      <c r="HE54" s="2"/>
      <c r="HF54" s="2"/>
      <c r="HG54" s="2"/>
      <c r="HH54" s="57"/>
      <c r="HI54" s="2"/>
      <c r="HJ54" s="2"/>
      <c r="HK54" s="2"/>
      <c r="HL54" s="2"/>
      <c r="HM54" s="2"/>
      <c r="HN54" s="2"/>
      <c r="HO54" s="19"/>
      <c r="HP54" s="53"/>
      <c r="HQ54" s="53"/>
      <c r="HR54" s="54"/>
      <c r="HS54" s="2"/>
      <c r="HT54" s="55"/>
      <c r="HU54" s="54"/>
      <c r="HV54" s="2"/>
      <c r="HW54" s="56"/>
      <c r="HX54" s="2"/>
      <c r="HY54" s="2"/>
      <c r="HZ54" s="2"/>
      <c r="IA54" s="2"/>
      <c r="IB54" s="57"/>
      <c r="IC54" s="2"/>
      <c r="ID54" s="2"/>
      <c r="IE54" s="2"/>
      <c r="IF54" s="2"/>
      <c r="IG54" s="2"/>
      <c r="IH54" s="2"/>
      <c r="II54" s="19"/>
      <c r="IJ54" s="53"/>
      <c r="IK54" s="53"/>
      <c r="IL54" s="54"/>
      <c r="IM54" s="2"/>
      <c r="IN54" s="55"/>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63"/>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19"/>
      <c r="GB55" s="53"/>
      <c r="GC55" s="53"/>
      <c r="GD55" s="54"/>
      <c r="GE55" s="2"/>
      <c r="GF55" s="55"/>
      <c r="GG55" s="54"/>
      <c r="GH55" s="2"/>
      <c r="GI55" s="56"/>
      <c r="GJ55" s="2"/>
      <c r="GK55" s="2"/>
      <c r="GL55" s="2"/>
      <c r="GM55" s="2"/>
      <c r="GN55" s="57"/>
      <c r="GO55" s="2"/>
      <c r="GP55" s="2"/>
      <c r="GQ55" s="2"/>
      <c r="GR55" s="2"/>
      <c r="GS55" s="2"/>
      <c r="GT55" s="2"/>
      <c r="GU55" s="19"/>
      <c r="GV55" s="53"/>
      <c r="GW55" s="53"/>
      <c r="GX55" s="54"/>
      <c r="GY55" s="2"/>
      <c r="GZ55" s="55"/>
      <c r="HA55" s="54"/>
      <c r="HB55" s="2"/>
      <c r="HC55" s="56"/>
      <c r="HD55" s="2"/>
      <c r="HE55" s="2"/>
      <c r="HF55" s="2"/>
      <c r="HG55" s="2"/>
      <c r="HH55" s="57"/>
      <c r="HI55" s="2"/>
      <c r="HJ55" s="2"/>
      <c r="HK55" s="2"/>
      <c r="HL55" s="2"/>
      <c r="HM55" s="2"/>
      <c r="HN55" s="2"/>
      <c r="HO55" s="19"/>
      <c r="HP55" s="53"/>
      <c r="HQ55" s="53"/>
      <c r="HR55" s="54"/>
      <c r="HS55" s="2"/>
      <c r="HT55" s="55"/>
      <c r="HU55" s="54"/>
      <c r="HV55" s="2"/>
      <c r="HW55" s="56"/>
      <c r="HX55" s="2"/>
      <c r="HY55" s="2"/>
      <c r="HZ55" s="2"/>
      <c r="IA55" s="2"/>
      <c r="IB55" s="57"/>
      <c r="IC55" s="2"/>
      <c r="ID55" s="2"/>
      <c r="IE55" s="2"/>
      <c r="IF55" s="2"/>
      <c r="IG55" s="2"/>
      <c r="IH55" s="2"/>
      <c r="II55" s="19"/>
      <c r="IJ55" s="53"/>
      <c r="IK55" s="53"/>
      <c r="IL55" s="54"/>
      <c r="IM55" s="2"/>
      <c r="IN55" s="55"/>
      <c r="IO55" s="54"/>
      <c r="IP55" s="2"/>
      <c r="IQ55" s="56"/>
      <c r="IR55" s="2"/>
      <c r="IS55" s="2"/>
      <c r="IT55" s="2"/>
      <c r="IU55" s="2"/>
      <c r="IV55" s="57"/>
      <c r="IW55" s="2"/>
      <c r="IX55" s="2"/>
      <c r="IY55" s="2"/>
      <c r="IZ55" s="2"/>
      <c r="JA55" s="2"/>
      <c r="JB55" s="2"/>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2"/>
      <c r="GF57" s="53"/>
      <c r="GG57" s="54"/>
      <c r="GH57" s="2"/>
      <c r="GI57" s="56"/>
      <c r="GJ57" s="2"/>
      <c r="GK57" s="2"/>
      <c r="GL57" s="2"/>
      <c r="GM57" s="2"/>
      <c r="GN57" s="57"/>
      <c r="GO57" s="2"/>
      <c r="GP57" s="2"/>
      <c r="GQ57" s="2"/>
      <c r="GR57" s="2"/>
      <c r="GS57" s="2"/>
      <c r="GT57" s="2"/>
      <c r="GU57" s="19"/>
      <c r="GV57" s="53"/>
      <c r="GW57" s="53"/>
      <c r="GX57" s="59"/>
      <c r="GY57" s="2"/>
      <c r="GZ57" s="53"/>
      <c r="HA57" s="54"/>
      <c r="HB57" s="2"/>
      <c r="HC57" s="56"/>
      <c r="HD57" s="2"/>
      <c r="HE57" s="2"/>
      <c r="HF57" s="2"/>
      <c r="HG57" s="2"/>
      <c r="HH57" s="57"/>
      <c r="HI57" s="2"/>
      <c r="HJ57" s="2"/>
      <c r="HK57" s="2"/>
      <c r="HL57" s="2"/>
      <c r="HM57" s="2"/>
      <c r="HN57" s="2"/>
      <c r="HO57" s="19"/>
      <c r="HP57" s="53"/>
      <c r="HQ57" s="53"/>
      <c r="HR57" s="59"/>
      <c r="HS57" s="2"/>
      <c r="HT57" s="53"/>
      <c r="HU57" s="54"/>
      <c r="HV57" s="2"/>
      <c r="HW57" s="56"/>
      <c r="HX57" s="2"/>
      <c r="HY57" s="2"/>
      <c r="HZ57" s="2"/>
      <c r="IA57" s="2"/>
      <c r="IB57" s="57"/>
      <c r="IC57" s="2"/>
      <c r="ID57" s="2"/>
      <c r="IE57" s="2"/>
      <c r="IF57" s="2"/>
      <c r="IG57" s="2"/>
      <c r="IH57" s="2"/>
      <c r="II57" s="19"/>
      <c r="IJ57" s="53"/>
      <c r="IK57" s="53"/>
      <c r="IL57" s="59"/>
      <c r="IM57" s="2"/>
      <c r="IN57" s="53"/>
      <c r="IO57" s="54"/>
      <c r="IP57" s="2"/>
      <c r="IQ57" s="56"/>
      <c r="IR57" s="2"/>
      <c r="IS57" s="2"/>
      <c r="IT57" s="2"/>
      <c r="IU57" s="2"/>
      <c r="IV57" s="57"/>
      <c r="IW57" s="2"/>
      <c r="IX57" s="2"/>
      <c r="IY57" s="2"/>
      <c r="IZ57" s="2"/>
      <c r="JA57" s="2"/>
      <c r="JB57" s="2"/>
    </row>
    <row r="58" spans="1:262" s="4" customFormat="1" ht="13.5" customHeight="1">
      <c r="A58" s="46"/>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60"/>
      <c r="GB58" s="53"/>
      <c r="GC58" s="54"/>
      <c r="GD58" s="55"/>
      <c r="GE58" s="54"/>
      <c r="GF58" s="53"/>
      <c r="GG58" s="54"/>
      <c r="GH58" s="54"/>
      <c r="GI58" s="61"/>
      <c r="GJ58" s="54"/>
      <c r="GN58" s="49"/>
      <c r="GS58" s="55"/>
      <c r="GT58" s="54"/>
      <c r="GU58" s="60"/>
      <c r="GV58" s="53"/>
      <c r="GW58" s="54"/>
      <c r="GX58" s="55"/>
      <c r="GY58" s="54"/>
      <c r="GZ58" s="53"/>
      <c r="HA58" s="54"/>
      <c r="HB58" s="54"/>
      <c r="HC58" s="61"/>
      <c r="HD58" s="54"/>
      <c r="HH58" s="49"/>
      <c r="HM58" s="55"/>
      <c r="HN58" s="54"/>
      <c r="HO58" s="60"/>
      <c r="HP58" s="53"/>
      <c r="HQ58" s="54"/>
      <c r="HR58" s="55"/>
      <c r="HS58" s="54"/>
      <c r="HT58" s="53"/>
      <c r="HU58" s="54"/>
      <c r="HV58" s="54"/>
      <c r="HW58" s="61"/>
      <c r="HX58" s="54"/>
      <c r="IB58" s="49"/>
      <c r="IG58" s="55"/>
      <c r="IH58" s="54"/>
      <c r="II58" s="60"/>
      <c r="IJ58" s="53"/>
      <c r="IK58" s="54"/>
      <c r="IL58" s="55"/>
      <c r="IM58" s="54"/>
      <c r="IN58" s="53"/>
      <c r="IO58" s="54"/>
      <c r="IP58" s="54"/>
      <c r="IQ58" s="61"/>
      <c r="IR58" s="54"/>
      <c r="IV58" s="49"/>
      <c r="JA58" s="55"/>
      <c r="JB58" s="54"/>
    </row>
    <row r="59" spans="1:262" s="4" customFormat="1" ht="13.5" customHeight="1">
      <c r="A59" s="46"/>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19"/>
      <c r="GB59" s="53"/>
      <c r="GC59" s="53"/>
      <c r="GD59" s="59"/>
      <c r="GE59" s="2"/>
      <c r="GF59" s="53"/>
      <c r="GG59" s="54"/>
      <c r="GH59" s="2"/>
      <c r="GI59" s="56"/>
      <c r="GJ59" s="2"/>
      <c r="GK59" s="2"/>
      <c r="GL59" s="2"/>
      <c r="GM59" s="2"/>
      <c r="GN59" s="57"/>
      <c r="GO59" s="2"/>
      <c r="GP59" s="2"/>
      <c r="GQ59" s="2"/>
      <c r="GR59" s="2"/>
      <c r="GS59" s="2"/>
      <c r="GT59" s="2"/>
      <c r="GU59" s="19"/>
      <c r="GV59" s="53"/>
      <c r="GW59" s="53"/>
      <c r="GX59" s="59"/>
      <c r="GY59" s="2"/>
      <c r="GZ59" s="53"/>
      <c r="HA59" s="54"/>
      <c r="HB59" s="2"/>
      <c r="HC59" s="56"/>
      <c r="HD59" s="2"/>
      <c r="HE59" s="2"/>
      <c r="HF59" s="2"/>
      <c r="HG59" s="2"/>
      <c r="HH59" s="57"/>
      <c r="HI59" s="2"/>
      <c r="HJ59" s="2"/>
      <c r="HK59" s="2"/>
      <c r="HL59" s="2"/>
      <c r="HM59" s="2"/>
      <c r="HN59" s="2"/>
      <c r="HO59" s="19"/>
      <c r="HP59" s="53"/>
      <c r="HQ59" s="53"/>
      <c r="HR59" s="59"/>
      <c r="HS59" s="2"/>
      <c r="HT59" s="53"/>
      <c r="HU59" s="54"/>
      <c r="HV59" s="2"/>
      <c r="HW59" s="56"/>
      <c r="HX59" s="2"/>
      <c r="HY59" s="2"/>
      <c r="HZ59" s="2"/>
      <c r="IA59" s="2"/>
      <c r="IB59" s="57"/>
      <c r="IC59" s="2"/>
      <c r="ID59" s="2"/>
      <c r="IE59" s="2"/>
      <c r="IF59" s="2"/>
      <c r="IG59" s="2"/>
      <c r="IH59" s="2"/>
      <c r="II59" s="19"/>
      <c r="IJ59" s="53"/>
      <c r="IK59" s="53"/>
      <c r="IL59" s="59"/>
      <c r="IM59" s="2"/>
      <c r="IN59" s="53"/>
      <c r="IO59" s="54"/>
      <c r="IP59" s="2"/>
      <c r="IQ59" s="56"/>
      <c r="IR59" s="2"/>
      <c r="IS59" s="2"/>
      <c r="IT59" s="2"/>
      <c r="IU59" s="2"/>
      <c r="IV59" s="57"/>
      <c r="IW59" s="2"/>
      <c r="IX59" s="2"/>
      <c r="IY59" s="2"/>
      <c r="IZ59" s="2"/>
      <c r="JA59" s="2"/>
      <c r="JB59" s="2"/>
    </row>
    <row r="60" spans="1:262" s="4" customFormat="1" ht="13.5" customHeight="1">
      <c r="A60" s="46"/>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19"/>
      <c r="GB60" s="53"/>
      <c r="GC60" s="53"/>
      <c r="GD60" s="59"/>
      <c r="GE60" s="59"/>
      <c r="GF60" s="53"/>
      <c r="GG60" s="54"/>
      <c r="GH60" s="2"/>
      <c r="GI60" s="56"/>
      <c r="GJ60" s="2"/>
      <c r="GK60" s="2"/>
      <c r="GL60" s="2"/>
      <c r="GM60" s="2"/>
      <c r="GN60" s="57"/>
      <c r="GO60" s="2"/>
      <c r="GP60" s="2"/>
      <c r="GQ60" s="2"/>
      <c r="GR60" s="2"/>
      <c r="GS60" s="2"/>
      <c r="GT60" s="2"/>
      <c r="GU60" s="19"/>
      <c r="GV60" s="53"/>
      <c r="GW60" s="53"/>
      <c r="GX60" s="59"/>
      <c r="GY60" s="59"/>
      <c r="GZ60" s="53"/>
      <c r="HA60" s="54"/>
      <c r="HB60" s="2"/>
      <c r="HC60" s="56"/>
      <c r="HD60" s="2"/>
      <c r="HE60" s="2"/>
      <c r="HF60" s="2"/>
      <c r="HG60" s="2"/>
      <c r="HH60" s="57"/>
      <c r="HI60" s="2"/>
      <c r="HJ60" s="2"/>
      <c r="HK60" s="2"/>
      <c r="HL60" s="2"/>
      <c r="HM60" s="2"/>
      <c r="HN60" s="2"/>
      <c r="HO60" s="19"/>
      <c r="HP60" s="53"/>
      <c r="HQ60" s="53"/>
      <c r="HR60" s="59"/>
      <c r="HS60" s="59"/>
      <c r="HT60" s="53"/>
      <c r="HU60" s="54"/>
      <c r="HV60" s="2"/>
      <c r="HW60" s="56"/>
      <c r="HX60" s="2"/>
      <c r="HY60" s="2"/>
      <c r="HZ60" s="2"/>
      <c r="IA60" s="2"/>
      <c r="IB60" s="57"/>
      <c r="IC60" s="2"/>
      <c r="ID60" s="2"/>
      <c r="IE60" s="2"/>
      <c r="IF60" s="2"/>
      <c r="IG60" s="2"/>
      <c r="IH60" s="2"/>
      <c r="II60" s="19"/>
      <c r="IJ60" s="53"/>
      <c r="IK60" s="53"/>
      <c r="IL60" s="59"/>
      <c r="IM60" s="59"/>
      <c r="IN60" s="53"/>
      <c r="IO60" s="54"/>
      <c r="IP60" s="2"/>
      <c r="IQ60" s="56"/>
      <c r="IR60" s="2"/>
      <c r="IS60" s="2"/>
      <c r="IT60" s="2"/>
      <c r="IU60" s="2"/>
      <c r="IV60" s="57"/>
      <c r="IW60" s="2"/>
      <c r="IX60" s="2"/>
      <c r="IY60" s="2"/>
      <c r="IZ60" s="2"/>
      <c r="JA60" s="2"/>
      <c r="JB60" s="2"/>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G68" s="48"/>
      <c r="GI68" s="51"/>
      <c r="GN68" s="49"/>
      <c r="GU68" s="7"/>
      <c r="HA68" s="48"/>
      <c r="HC68" s="51"/>
      <c r="HH68" s="49"/>
      <c r="HO68" s="7"/>
      <c r="HU68" s="48"/>
      <c r="HW68" s="51"/>
      <c r="IB68" s="49"/>
      <c r="II68" s="7"/>
      <c r="IO68" s="48"/>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G69" s="48"/>
      <c r="GI69" s="51"/>
      <c r="GN69" s="49"/>
      <c r="GU69" s="7"/>
      <c r="HA69" s="48"/>
      <c r="HC69" s="51"/>
      <c r="HH69" s="49"/>
      <c r="HO69" s="7"/>
      <c r="HU69" s="48"/>
      <c r="HW69" s="51"/>
      <c r="IB69" s="49"/>
      <c r="II69" s="7"/>
      <c r="IO69" s="48"/>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G70" s="48"/>
      <c r="GI70" s="51"/>
      <c r="GN70" s="49"/>
      <c r="GU70" s="7"/>
      <c r="HA70" s="48"/>
      <c r="HC70" s="51"/>
      <c r="HH70" s="49"/>
      <c r="HO70" s="7"/>
      <c r="HU70" s="48"/>
      <c r="HW70" s="51"/>
      <c r="IB70" s="49"/>
      <c r="II70" s="7"/>
      <c r="IO70" s="48"/>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s="4" customFormat="1" ht="13.5" customHeight="1">
      <c r="A88" s="62"/>
      <c r="B88" s="2"/>
      <c r="C88" s="7"/>
      <c r="E88" s="29"/>
      <c r="F88" s="47"/>
      <c r="G88" s="48"/>
      <c r="H88" s="2"/>
      <c r="I88" s="47"/>
      <c r="J88" s="48"/>
      <c r="K88" s="29"/>
      <c r="L88" s="48"/>
      <c r="M88" s="48"/>
      <c r="P88" s="49"/>
      <c r="Q88" s="29"/>
      <c r="R88" s="48"/>
      <c r="S88" s="48"/>
      <c r="U88" s="48"/>
      <c r="V88" s="48"/>
      <c r="W88" s="7"/>
      <c r="Y88" s="29"/>
      <c r="Z88" s="47"/>
      <c r="AA88" s="47"/>
      <c r="AB88" s="2"/>
      <c r="AC88" s="47"/>
      <c r="AD88" s="47"/>
      <c r="AE88" s="29"/>
      <c r="AF88" s="48"/>
      <c r="AG88" s="48"/>
      <c r="AJ88" s="49"/>
      <c r="AK88" s="29"/>
      <c r="AM88" s="48"/>
      <c r="AO88" s="48"/>
      <c r="AP88" s="48"/>
      <c r="AQ88" s="7"/>
      <c r="AS88" s="29"/>
      <c r="AT88" s="47"/>
      <c r="AU88" s="47"/>
      <c r="AV88" s="2"/>
      <c r="AW88" s="47"/>
      <c r="AX88" s="47"/>
      <c r="AY88" s="29"/>
      <c r="AZ88" s="48"/>
      <c r="BA88" s="48"/>
      <c r="BD88" s="49"/>
      <c r="BE88" s="29"/>
      <c r="BF88" s="48"/>
      <c r="BG88" s="48"/>
      <c r="BI88" s="48"/>
      <c r="BJ88" s="48"/>
      <c r="BK88" s="7"/>
      <c r="BM88" s="29"/>
      <c r="BN88" s="47"/>
      <c r="BO88" s="47"/>
      <c r="BP88" s="2"/>
      <c r="BQ88" s="47"/>
      <c r="BR88" s="47"/>
      <c r="BS88" s="29"/>
      <c r="BT88" s="48"/>
      <c r="BU88" s="48"/>
      <c r="BX88" s="49"/>
      <c r="BY88" s="29"/>
      <c r="BZ88" s="48"/>
      <c r="CA88" s="48"/>
      <c r="CC88" s="48"/>
      <c r="CD88" s="48"/>
      <c r="CE88" s="29"/>
      <c r="CG88" s="29"/>
      <c r="CH88" s="47"/>
      <c r="CI88" s="47"/>
      <c r="CJ88" s="2"/>
      <c r="CK88" s="47"/>
      <c r="CL88" s="47"/>
      <c r="CM88" s="29"/>
      <c r="CN88" s="48"/>
      <c r="CO88" s="48"/>
      <c r="CR88" s="49"/>
      <c r="CS88" s="29"/>
      <c r="CT88" s="48"/>
      <c r="CU88" s="48"/>
      <c r="CW88" s="48"/>
      <c r="CX88" s="48"/>
      <c r="CY88" s="7"/>
      <c r="DA88" s="29"/>
      <c r="DB88" s="47"/>
      <c r="DC88" s="47"/>
      <c r="DD88" s="2"/>
      <c r="DE88" s="47"/>
      <c r="DF88" s="47"/>
      <c r="DG88" s="29"/>
      <c r="DH88" s="48"/>
      <c r="DI88" s="48"/>
      <c r="DL88" s="49"/>
      <c r="DM88" s="29"/>
      <c r="DN88" s="48"/>
      <c r="DO88" s="48"/>
      <c r="DQ88" s="48"/>
      <c r="DR88" s="48"/>
      <c r="DS88" s="7"/>
      <c r="DU88" s="29"/>
      <c r="DV88" s="47"/>
      <c r="DW88" s="47"/>
      <c r="DX88" s="2"/>
      <c r="DY88" s="47"/>
      <c r="DZ88" s="47"/>
      <c r="EA88" s="29"/>
      <c r="EC88" s="50"/>
      <c r="EF88" s="49"/>
      <c r="EG88" s="29"/>
      <c r="EH88" s="48"/>
      <c r="EI88" s="48"/>
      <c r="EK88" s="48"/>
      <c r="EL88" s="48"/>
      <c r="EM88" s="7"/>
      <c r="EO88" s="29"/>
      <c r="EP88" s="47"/>
      <c r="EQ88" s="47"/>
      <c r="ER88" s="2"/>
      <c r="ES88" s="47"/>
      <c r="ET88" s="47"/>
      <c r="EU88" s="29"/>
      <c r="EV88" s="48"/>
      <c r="EW88" s="48"/>
      <c r="EZ88" s="49"/>
      <c r="FA88" s="29"/>
      <c r="FB88" s="48"/>
      <c r="FC88" s="48"/>
      <c r="FE88" s="48"/>
      <c r="FF88" s="48"/>
      <c r="FG88" s="7"/>
      <c r="FI88" s="29"/>
      <c r="FJ88" s="47"/>
      <c r="FK88" s="47"/>
      <c r="FL88" s="2"/>
      <c r="FM88" s="47"/>
      <c r="FN88" s="47"/>
      <c r="FO88" s="29"/>
      <c r="FP88" s="48"/>
      <c r="FQ88" s="48"/>
      <c r="FT88" s="49"/>
      <c r="FU88" s="29"/>
      <c r="FV88" s="48"/>
      <c r="FW88" s="48"/>
      <c r="FY88" s="48"/>
      <c r="FZ88" s="48"/>
      <c r="GA88" s="7"/>
      <c r="GI88" s="51"/>
      <c r="GN88" s="49"/>
      <c r="GU88" s="7"/>
      <c r="HC88" s="51"/>
      <c r="HH88" s="49"/>
      <c r="HO88" s="7"/>
      <c r="HW88" s="51"/>
      <c r="IB88" s="49"/>
      <c r="II88" s="7"/>
      <c r="IQ88" s="51"/>
      <c r="IV88" s="49"/>
    </row>
    <row r="89" spans="1:256" s="4" customFormat="1" ht="13.5" customHeight="1">
      <c r="A89" s="62"/>
      <c r="B89" s="2"/>
      <c r="C89" s="7"/>
      <c r="E89" s="29"/>
      <c r="F89" s="47"/>
      <c r="G89" s="48"/>
      <c r="H89" s="2"/>
      <c r="I89" s="47"/>
      <c r="J89" s="48"/>
      <c r="K89" s="29"/>
      <c r="L89" s="48"/>
      <c r="M89" s="48"/>
      <c r="P89" s="49"/>
      <c r="Q89" s="29"/>
      <c r="R89" s="48"/>
      <c r="S89" s="48"/>
      <c r="U89" s="48"/>
      <c r="V89" s="48"/>
      <c r="W89" s="7"/>
      <c r="Y89" s="29"/>
      <c r="Z89" s="47"/>
      <c r="AA89" s="47"/>
      <c r="AB89" s="2"/>
      <c r="AC89" s="47"/>
      <c r="AD89" s="47"/>
      <c r="AE89" s="29"/>
      <c r="AF89" s="48"/>
      <c r="AG89" s="48"/>
      <c r="AJ89" s="49"/>
      <c r="AK89" s="29"/>
      <c r="AM89" s="48"/>
      <c r="AO89" s="48"/>
      <c r="AP89" s="48"/>
      <c r="AQ89" s="7"/>
      <c r="AS89" s="29"/>
      <c r="AT89" s="47"/>
      <c r="AU89" s="47"/>
      <c r="AV89" s="2"/>
      <c r="AW89" s="47"/>
      <c r="AX89" s="47"/>
      <c r="AY89" s="29"/>
      <c r="AZ89" s="48"/>
      <c r="BA89" s="48"/>
      <c r="BD89" s="49"/>
      <c r="BE89" s="29"/>
      <c r="BF89" s="48"/>
      <c r="BG89" s="48"/>
      <c r="BI89" s="48"/>
      <c r="BJ89" s="48"/>
      <c r="BK89" s="7"/>
      <c r="BM89" s="29"/>
      <c r="BN89" s="47"/>
      <c r="BO89" s="47"/>
      <c r="BP89" s="2"/>
      <c r="BQ89" s="47"/>
      <c r="BR89" s="47"/>
      <c r="BS89" s="29"/>
      <c r="BT89" s="48"/>
      <c r="BU89" s="48"/>
      <c r="BX89" s="49"/>
      <c r="BY89" s="29"/>
      <c r="BZ89" s="48"/>
      <c r="CA89" s="48"/>
      <c r="CC89" s="48"/>
      <c r="CD89" s="48"/>
      <c r="CE89" s="29"/>
      <c r="CG89" s="29"/>
      <c r="CH89" s="47"/>
      <c r="CI89" s="47"/>
      <c r="CJ89" s="2"/>
      <c r="CK89" s="47"/>
      <c r="CL89" s="47"/>
      <c r="CM89" s="29"/>
      <c r="CN89" s="48"/>
      <c r="CO89" s="48"/>
      <c r="CR89" s="49"/>
      <c r="CS89" s="29"/>
      <c r="CT89" s="48"/>
      <c r="CU89" s="48"/>
      <c r="CW89" s="48"/>
      <c r="CX89" s="48"/>
      <c r="CY89" s="7"/>
      <c r="DA89" s="29"/>
      <c r="DB89" s="47"/>
      <c r="DC89" s="47"/>
      <c r="DD89" s="2"/>
      <c r="DE89" s="47"/>
      <c r="DF89" s="47"/>
      <c r="DG89" s="29"/>
      <c r="DH89" s="48"/>
      <c r="DI89" s="48"/>
      <c r="DL89" s="49"/>
      <c r="DM89" s="29"/>
      <c r="DN89" s="48"/>
      <c r="DO89" s="48"/>
      <c r="DQ89" s="48"/>
      <c r="DR89" s="48"/>
      <c r="DS89" s="7"/>
      <c r="DU89" s="29"/>
      <c r="DV89" s="47"/>
      <c r="DW89" s="47"/>
      <c r="DX89" s="2"/>
      <c r="DY89" s="47"/>
      <c r="DZ89" s="47"/>
      <c r="EA89" s="29"/>
      <c r="EC89" s="50"/>
      <c r="EF89" s="49"/>
      <c r="EG89" s="29"/>
      <c r="EH89" s="48"/>
      <c r="EI89" s="48"/>
      <c r="EK89" s="48"/>
      <c r="EL89" s="48"/>
      <c r="EM89" s="7"/>
      <c r="EO89" s="29"/>
      <c r="EP89" s="47"/>
      <c r="EQ89" s="47"/>
      <c r="ER89" s="2"/>
      <c r="ES89" s="47"/>
      <c r="ET89" s="47"/>
      <c r="EU89" s="29"/>
      <c r="EV89" s="48"/>
      <c r="EW89" s="48"/>
      <c r="EZ89" s="49"/>
      <c r="FA89" s="29"/>
      <c r="FB89" s="48"/>
      <c r="FC89" s="48"/>
      <c r="FE89" s="48"/>
      <c r="FF89" s="48"/>
      <c r="FG89" s="7"/>
      <c r="FI89" s="29"/>
      <c r="FJ89" s="47"/>
      <c r="FK89" s="47"/>
      <c r="FL89" s="2"/>
      <c r="FM89" s="47"/>
      <c r="FN89" s="47"/>
      <c r="FO89" s="29"/>
      <c r="FP89" s="48"/>
      <c r="FQ89" s="48"/>
      <c r="FT89" s="49"/>
      <c r="FU89" s="29"/>
      <c r="FV89" s="48"/>
      <c r="FW89" s="48"/>
      <c r="FY89" s="48"/>
      <c r="FZ89" s="48"/>
      <c r="GA89" s="7"/>
      <c r="GI89" s="51"/>
      <c r="GN89" s="49"/>
      <c r="GU89" s="7"/>
      <c r="HC89" s="51"/>
      <c r="HH89" s="49"/>
      <c r="HO89" s="7"/>
      <c r="HW89" s="51"/>
      <c r="IB89" s="49"/>
      <c r="II89" s="7"/>
      <c r="IQ89" s="51"/>
      <c r="IV89" s="49"/>
    </row>
    <row r="90" spans="1:256" s="4" customFormat="1" ht="13.5" customHeight="1">
      <c r="A90" s="62"/>
      <c r="B90" s="2"/>
      <c r="C90" s="7"/>
      <c r="E90" s="29"/>
      <c r="F90" s="47"/>
      <c r="G90" s="48"/>
      <c r="H90" s="2"/>
      <c r="I90" s="47"/>
      <c r="J90" s="48"/>
      <c r="K90" s="29"/>
      <c r="L90" s="48"/>
      <c r="M90" s="48"/>
      <c r="P90" s="49"/>
      <c r="Q90" s="29"/>
      <c r="R90" s="48"/>
      <c r="S90" s="48"/>
      <c r="U90" s="48"/>
      <c r="V90" s="48"/>
      <c r="W90" s="7"/>
      <c r="Y90" s="29"/>
      <c r="Z90" s="47"/>
      <c r="AA90" s="47"/>
      <c r="AB90" s="2"/>
      <c r="AC90" s="47"/>
      <c r="AD90" s="47"/>
      <c r="AE90" s="29"/>
      <c r="AF90" s="48"/>
      <c r="AG90" s="48"/>
      <c r="AJ90" s="49"/>
      <c r="AK90" s="29"/>
      <c r="AM90" s="48"/>
      <c r="AO90" s="48"/>
      <c r="AP90" s="48"/>
      <c r="AQ90" s="7"/>
      <c r="AS90" s="29"/>
      <c r="AT90" s="47"/>
      <c r="AU90" s="47"/>
      <c r="AV90" s="2"/>
      <c r="AW90" s="47"/>
      <c r="AX90" s="47"/>
      <c r="AY90" s="29"/>
      <c r="AZ90" s="48"/>
      <c r="BA90" s="48"/>
      <c r="BD90" s="49"/>
      <c r="BE90" s="29"/>
      <c r="BF90" s="48"/>
      <c r="BG90" s="48"/>
      <c r="BI90" s="48"/>
      <c r="BJ90" s="48"/>
      <c r="BK90" s="7"/>
      <c r="BM90" s="29"/>
      <c r="BN90" s="47"/>
      <c r="BO90" s="47"/>
      <c r="BP90" s="2"/>
      <c r="BQ90" s="47"/>
      <c r="BR90" s="47"/>
      <c r="BS90" s="29"/>
      <c r="BT90" s="48"/>
      <c r="BU90" s="48"/>
      <c r="BX90" s="49"/>
      <c r="BY90" s="29"/>
      <c r="BZ90" s="48"/>
      <c r="CA90" s="48"/>
      <c r="CC90" s="48"/>
      <c r="CD90" s="48"/>
      <c r="CE90" s="29"/>
      <c r="CG90" s="29"/>
      <c r="CH90" s="47"/>
      <c r="CI90" s="47"/>
      <c r="CJ90" s="2"/>
      <c r="CK90" s="47"/>
      <c r="CL90" s="47"/>
      <c r="CM90" s="29"/>
      <c r="CN90" s="48"/>
      <c r="CO90" s="48"/>
      <c r="CR90" s="49"/>
      <c r="CS90" s="29"/>
      <c r="CT90" s="48"/>
      <c r="CU90" s="48"/>
      <c r="CW90" s="48"/>
      <c r="CX90" s="48"/>
      <c r="CY90" s="7"/>
      <c r="DA90" s="29"/>
      <c r="DB90" s="47"/>
      <c r="DC90" s="47"/>
      <c r="DD90" s="2"/>
      <c r="DE90" s="47"/>
      <c r="DF90" s="47"/>
      <c r="DG90" s="29"/>
      <c r="DH90" s="48"/>
      <c r="DI90" s="48"/>
      <c r="DL90" s="49"/>
      <c r="DM90" s="29"/>
      <c r="DN90" s="48"/>
      <c r="DO90" s="48"/>
      <c r="DQ90" s="48"/>
      <c r="DR90" s="48"/>
      <c r="DS90" s="7"/>
      <c r="DU90" s="29"/>
      <c r="DV90" s="47"/>
      <c r="DW90" s="47"/>
      <c r="DX90" s="2"/>
      <c r="DY90" s="47"/>
      <c r="DZ90" s="47"/>
      <c r="EA90" s="29"/>
      <c r="EC90" s="50"/>
      <c r="EF90" s="49"/>
      <c r="EG90" s="29"/>
      <c r="EH90" s="48"/>
      <c r="EI90" s="48"/>
      <c r="EK90" s="48"/>
      <c r="EL90" s="48"/>
      <c r="EM90" s="7"/>
      <c r="EO90" s="29"/>
      <c r="EP90" s="47"/>
      <c r="EQ90" s="47"/>
      <c r="ER90" s="2"/>
      <c r="ES90" s="47"/>
      <c r="ET90" s="47"/>
      <c r="EU90" s="29"/>
      <c r="EV90" s="48"/>
      <c r="EW90" s="48"/>
      <c r="EZ90" s="49"/>
      <c r="FA90" s="29"/>
      <c r="FB90" s="48"/>
      <c r="FC90" s="48"/>
      <c r="FE90" s="48"/>
      <c r="FF90" s="48"/>
      <c r="FG90" s="7"/>
      <c r="FI90" s="29"/>
      <c r="FJ90" s="47"/>
      <c r="FK90" s="47"/>
      <c r="FL90" s="2"/>
      <c r="FM90" s="47"/>
      <c r="FN90" s="47"/>
      <c r="FO90" s="29"/>
      <c r="FP90" s="48"/>
      <c r="FQ90" s="48"/>
      <c r="FT90" s="49"/>
      <c r="FU90" s="29"/>
      <c r="FV90" s="48"/>
      <c r="FW90" s="48"/>
      <c r="FY90" s="48"/>
      <c r="FZ90" s="48"/>
      <c r="GA90" s="7"/>
      <c r="GI90" s="51"/>
      <c r="GN90" s="49"/>
      <c r="GU90" s="7"/>
      <c r="HC90" s="51"/>
      <c r="HH90" s="49"/>
      <c r="HO90" s="7"/>
      <c r="HW90" s="51"/>
      <c r="IB90" s="49"/>
      <c r="II90" s="7"/>
      <c r="IQ90" s="51"/>
      <c r="IV90" s="49"/>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A101" s="62"/>
      <c r="C101" s="7"/>
      <c r="D101" s="4"/>
      <c r="E101" s="29"/>
      <c r="F101" s="47"/>
      <c r="G101" s="48"/>
      <c r="I101" s="47"/>
      <c r="J101" s="48"/>
      <c r="K101" s="29"/>
      <c r="L101" s="48"/>
      <c r="M101" s="48"/>
      <c r="N101" s="4"/>
      <c r="O101" s="4"/>
      <c r="P101" s="49"/>
      <c r="Q101" s="29"/>
      <c r="R101" s="48"/>
      <c r="S101" s="48"/>
      <c r="T101" s="4"/>
      <c r="U101" s="48"/>
      <c r="V101" s="48"/>
      <c r="W101" s="7"/>
      <c r="X101" s="4"/>
      <c r="Y101" s="29"/>
      <c r="Z101" s="47"/>
      <c r="AA101" s="47"/>
      <c r="AC101" s="47"/>
      <c r="AD101" s="47"/>
      <c r="AE101" s="29"/>
      <c r="AF101" s="48"/>
      <c r="AG101" s="48"/>
      <c r="AH101" s="4"/>
      <c r="AI101" s="4"/>
      <c r="AJ101" s="49"/>
      <c r="AK101" s="29"/>
      <c r="AL101" s="4"/>
      <c r="AM101" s="48"/>
      <c r="AN101" s="4"/>
      <c r="AO101" s="48"/>
      <c r="AP101" s="48"/>
      <c r="AQ101" s="7"/>
      <c r="AR101" s="4"/>
      <c r="AS101" s="29"/>
      <c r="AT101" s="47"/>
      <c r="AU101" s="47"/>
      <c r="AW101" s="47"/>
      <c r="AX101" s="47"/>
      <c r="AY101" s="29"/>
      <c r="AZ101" s="48"/>
      <c r="BA101" s="48"/>
      <c r="BB101" s="4"/>
      <c r="BC101" s="4"/>
      <c r="BD101" s="49"/>
      <c r="BE101" s="29"/>
      <c r="BF101" s="48"/>
      <c r="BG101" s="48"/>
      <c r="BH101" s="4"/>
      <c r="BI101" s="48"/>
      <c r="BJ101" s="48"/>
      <c r="BK101" s="7"/>
      <c r="BL101" s="4"/>
      <c r="BM101" s="29"/>
      <c r="BN101" s="47"/>
      <c r="BO101" s="47"/>
      <c r="BQ101" s="47"/>
      <c r="BR101" s="47"/>
      <c r="BS101" s="29"/>
      <c r="BT101" s="48"/>
      <c r="BU101" s="48"/>
      <c r="BV101" s="4"/>
      <c r="BW101" s="4"/>
      <c r="BX101" s="49"/>
      <c r="BY101" s="29"/>
      <c r="BZ101" s="48"/>
      <c r="CA101" s="48"/>
      <c r="CB101" s="4"/>
      <c r="CC101" s="48"/>
      <c r="CD101" s="48"/>
      <c r="CE101" s="29"/>
      <c r="CF101" s="4"/>
      <c r="CG101" s="29"/>
      <c r="CH101" s="47"/>
      <c r="CI101" s="47"/>
      <c r="CK101" s="47"/>
      <c r="CL101" s="47"/>
      <c r="CM101" s="29"/>
      <c r="CN101" s="48"/>
      <c r="CO101" s="48"/>
      <c r="CP101" s="4"/>
      <c r="CQ101" s="4"/>
      <c r="CR101" s="49"/>
      <c r="CS101" s="29"/>
      <c r="CT101" s="48"/>
      <c r="CU101" s="48"/>
      <c r="CV101" s="4"/>
      <c r="CW101" s="48"/>
      <c r="CX101" s="48"/>
      <c r="CY101" s="7"/>
      <c r="CZ101" s="4"/>
      <c r="DA101" s="29"/>
      <c r="DB101" s="47"/>
      <c r="DC101" s="47"/>
      <c r="DE101" s="47"/>
      <c r="DF101" s="47"/>
      <c r="DG101" s="29"/>
      <c r="DH101" s="48"/>
      <c r="DI101" s="48"/>
      <c r="DJ101" s="4"/>
      <c r="DK101" s="4"/>
      <c r="DL101" s="49"/>
      <c r="DM101" s="29"/>
      <c r="DN101" s="48"/>
      <c r="DO101" s="48"/>
      <c r="DP101" s="4"/>
      <c r="DQ101" s="48"/>
      <c r="DR101" s="48"/>
      <c r="DS101" s="7"/>
      <c r="DT101" s="4"/>
      <c r="DU101" s="29"/>
      <c r="DV101" s="47"/>
      <c r="DW101" s="47"/>
      <c r="DY101" s="47"/>
      <c r="DZ101" s="47"/>
      <c r="EA101" s="29"/>
      <c r="EB101" s="4"/>
      <c r="EC101" s="50"/>
      <c r="ED101" s="4"/>
      <c r="EE101" s="4"/>
      <c r="EF101" s="49"/>
      <c r="EG101" s="29"/>
      <c r="EH101" s="48"/>
      <c r="EI101" s="48"/>
      <c r="EJ101" s="4"/>
      <c r="EK101" s="48"/>
      <c r="EL101" s="48"/>
      <c r="EM101" s="7"/>
      <c r="EN101" s="4"/>
      <c r="EO101" s="29"/>
      <c r="EP101" s="47"/>
      <c r="EQ101" s="47"/>
      <c r="ES101" s="47"/>
      <c r="ET101" s="47"/>
      <c r="EU101" s="29"/>
      <c r="EV101" s="48"/>
      <c r="EW101" s="48"/>
      <c r="EX101" s="4"/>
      <c r="EY101" s="4"/>
      <c r="EZ101" s="49"/>
      <c r="FA101" s="29"/>
      <c r="FB101" s="48"/>
      <c r="FC101" s="48"/>
      <c r="FD101" s="4"/>
      <c r="FE101" s="48"/>
      <c r="FF101" s="48"/>
      <c r="FG101" s="7"/>
      <c r="FH101" s="4"/>
      <c r="FI101" s="29"/>
      <c r="FJ101" s="47"/>
      <c r="FK101" s="47"/>
      <c r="FM101" s="47"/>
      <c r="FN101" s="47"/>
      <c r="FO101" s="29"/>
      <c r="FP101" s="48"/>
      <c r="FQ101" s="48"/>
      <c r="FR101" s="4"/>
      <c r="FS101" s="4"/>
      <c r="FT101" s="49"/>
      <c r="FU101" s="29"/>
      <c r="FV101" s="48"/>
      <c r="FW101" s="48"/>
      <c r="FX101" s="4"/>
      <c r="FY101" s="48"/>
      <c r="FZ101" s="48"/>
      <c r="GA101" s="19"/>
      <c r="GI101" s="56"/>
      <c r="GN101" s="57"/>
      <c r="GU101" s="19"/>
      <c r="HC101" s="56"/>
      <c r="HH101" s="57"/>
      <c r="HO101" s="19"/>
      <c r="HW101" s="56"/>
      <c r="IB101" s="57"/>
      <c r="II101" s="19"/>
      <c r="IQ101" s="56"/>
      <c r="IV101" s="57"/>
    </row>
    <row r="102" spans="1:256" ht="13.5" customHeight="1">
      <c r="A102" s="62"/>
      <c r="C102" s="7"/>
      <c r="D102" s="4"/>
      <c r="E102" s="29"/>
      <c r="F102" s="47"/>
      <c r="G102" s="48"/>
      <c r="I102" s="47"/>
      <c r="J102" s="48"/>
      <c r="K102" s="29"/>
      <c r="L102" s="48"/>
      <c r="M102" s="48"/>
      <c r="N102" s="4"/>
      <c r="O102" s="4"/>
      <c r="P102" s="49"/>
      <c r="Q102" s="29"/>
      <c r="R102" s="48"/>
      <c r="S102" s="48"/>
      <c r="T102" s="4"/>
      <c r="U102" s="48"/>
      <c r="V102" s="48"/>
      <c r="W102" s="7"/>
      <c r="X102" s="4"/>
      <c r="Y102" s="29"/>
      <c r="Z102" s="47"/>
      <c r="AA102" s="47"/>
      <c r="AC102" s="47"/>
      <c r="AD102" s="47"/>
      <c r="AE102" s="29"/>
      <c r="AF102" s="48"/>
      <c r="AG102" s="48"/>
      <c r="AH102" s="4"/>
      <c r="AI102" s="4"/>
      <c r="AJ102" s="49"/>
      <c r="AK102" s="29"/>
      <c r="AL102" s="4"/>
      <c r="AM102" s="48"/>
      <c r="AN102" s="4"/>
      <c r="AO102" s="48"/>
      <c r="AP102" s="48"/>
      <c r="AQ102" s="7"/>
      <c r="AR102" s="4"/>
      <c r="AS102" s="29"/>
      <c r="AT102" s="47"/>
      <c r="AU102" s="47"/>
      <c r="AW102" s="47"/>
      <c r="AX102" s="47"/>
      <c r="AY102" s="29"/>
      <c r="AZ102" s="48"/>
      <c r="BA102" s="48"/>
      <c r="BB102" s="4"/>
      <c r="BC102" s="4"/>
      <c r="BD102" s="49"/>
      <c r="BE102" s="29"/>
      <c r="BF102" s="48"/>
      <c r="BG102" s="48"/>
      <c r="BH102" s="4"/>
      <c r="BI102" s="48"/>
      <c r="BJ102" s="48"/>
      <c r="BK102" s="7"/>
      <c r="BL102" s="4"/>
      <c r="BM102" s="29"/>
      <c r="BN102" s="47"/>
      <c r="BO102" s="47"/>
      <c r="BQ102" s="47"/>
      <c r="BR102" s="47"/>
      <c r="BS102" s="29"/>
      <c r="BT102" s="48"/>
      <c r="BU102" s="48"/>
      <c r="BV102" s="4"/>
      <c r="BW102" s="4"/>
      <c r="BX102" s="49"/>
      <c r="BY102" s="29"/>
      <c r="BZ102" s="48"/>
      <c r="CA102" s="48"/>
      <c r="CB102" s="4"/>
      <c r="CC102" s="48"/>
      <c r="CD102" s="48"/>
      <c r="CE102" s="29"/>
      <c r="CF102" s="4"/>
      <c r="CG102" s="29"/>
      <c r="CH102" s="47"/>
      <c r="CI102" s="47"/>
      <c r="CK102" s="47"/>
      <c r="CL102" s="47"/>
      <c r="CM102" s="29"/>
      <c r="CN102" s="48"/>
      <c r="CO102" s="48"/>
      <c r="CP102" s="4"/>
      <c r="CQ102" s="4"/>
      <c r="CR102" s="49"/>
      <c r="CS102" s="29"/>
      <c r="CT102" s="48"/>
      <c r="CU102" s="48"/>
      <c r="CV102" s="4"/>
      <c r="CW102" s="48"/>
      <c r="CX102" s="48"/>
      <c r="CY102" s="7"/>
      <c r="CZ102" s="4"/>
      <c r="DA102" s="29"/>
      <c r="DB102" s="47"/>
      <c r="DC102" s="47"/>
      <c r="DE102" s="47"/>
      <c r="DF102" s="47"/>
      <c r="DG102" s="29"/>
      <c r="DH102" s="48"/>
      <c r="DI102" s="48"/>
      <c r="DJ102" s="4"/>
      <c r="DK102" s="4"/>
      <c r="DL102" s="49"/>
      <c r="DM102" s="29"/>
      <c r="DN102" s="48"/>
      <c r="DO102" s="48"/>
      <c r="DP102" s="4"/>
      <c r="DQ102" s="48"/>
      <c r="DR102" s="48"/>
      <c r="DS102" s="7"/>
      <c r="DT102" s="4"/>
      <c r="DU102" s="29"/>
      <c r="DV102" s="47"/>
      <c r="DW102" s="47"/>
      <c r="DY102" s="47"/>
      <c r="DZ102" s="47"/>
      <c r="EA102" s="29"/>
      <c r="EB102" s="4"/>
      <c r="EC102" s="50"/>
      <c r="ED102" s="4"/>
      <c r="EE102" s="4"/>
      <c r="EF102" s="49"/>
      <c r="EG102" s="29"/>
      <c r="EH102" s="48"/>
      <c r="EI102" s="48"/>
      <c r="EJ102" s="4"/>
      <c r="EK102" s="48"/>
      <c r="EL102" s="48"/>
      <c r="EM102" s="7"/>
      <c r="EN102" s="4"/>
      <c r="EO102" s="29"/>
      <c r="EP102" s="47"/>
      <c r="EQ102" s="47"/>
      <c r="ES102" s="47"/>
      <c r="ET102" s="47"/>
      <c r="EU102" s="29"/>
      <c r="EV102" s="48"/>
      <c r="EW102" s="48"/>
      <c r="EX102" s="4"/>
      <c r="EY102" s="4"/>
      <c r="EZ102" s="49"/>
      <c r="FA102" s="29"/>
      <c r="FB102" s="48"/>
      <c r="FC102" s="48"/>
      <c r="FD102" s="4"/>
      <c r="FE102" s="48"/>
      <c r="FF102" s="48"/>
      <c r="FG102" s="7"/>
      <c r="FH102" s="4"/>
      <c r="FI102" s="29"/>
      <c r="FJ102" s="47"/>
      <c r="FK102" s="47"/>
      <c r="FM102" s="47"/>
      <c r="FN102" s="47"/>
      <c r="FO102" s="29"/>
      <c r="FP102" s="48"/>
      <c r="FQ102" s="48"/>
      <c r="FR102" s="4"/>
      <c r="FS102" s="4"/>
      <c r="FT102" s="49"/>
      <c r="FU102" s="29"/>
      <c r="FV102" s="48"/>
      <c r="FW102" s="48"/>
      <c r="FX102" s="4"/>
      <c r="FY102" s="48"/>
      <c r="FZ102" s="48"/>
      <c r="GA102" s="19"/>
      <c r="GI102" s="56"/>
      <c r="GN102" s="57"/>
      <c r="GU102" s="19"/>
      <c r="HC102" s="56"/>
      <c r="HH102" s="57"/>
      <c r="HO102" s="19"/>
      <c r="HW102" s="56"/>
      <c r="IB102" s="57"/>
      <c r="II102" s="19"/>
      <c r="IQ102" s="56"/>
      <c r="IV102" s="57"/>
    </row>
    <row r="103" spans="1:256" ht="13.5" customHeight="1">
      <c r="A103" s="62"/>
      <c r="C103" s="7"/>
      <c r="D103" s="4"/>
      <c r="E103" s="29"/>
      <c r="F103" s="47"/>
      <c r="G103" s="48"/>
      <c r="I103" s="47"/>
      <c r="J103" s="48"/>
      <c r="K103" s="29"/>
      <c r="L103" s="48"/>
      <c r="M103" s="48"/>
      <c r="N103" s="4"/>
      <c r="O103" s="4"/>
      <c r="P103" s="49"/>
      <c r="Q103" s="29"/>
      <c r="R103" s="48"/>
      <c r="S103" s="48"/>
      <c r="T103" s="4"/>
      <c r="U103" s="48"/>
      <c r="V103" s="48"/>
      <c r="W103" s="7"/>
      <c r="X103" s="4"/>
      <c r="Y103" s="29"/>
      <c r="Z103" s="47"/>
      <c r="AA103" s="47"/>
      <c r="AC103" s="47"/>
      <c r="AD103" s="47"/>
      <c r="AE103" s="29"/>
      <c r="AF103" s="48"/>
      <c r="AG103" s="48"/>
      <c r="AH103" s="4"/>
      <c r="AI103" s="4"/>
      <c r="AJ103" s="49"/>
      <c r="AK103" s="29"/>
      <c r="AL103" s="4"/>
      <c r="AM103" s="48"/>
      <c r="AN103" s="4"/>
      <c r="AO103" s="48"/>
      <c r="AP103" s="48"/>
      <c r="AQ103" s="7"/>
      <c r="AR103" s="4"/>
      <c r="AS103" s="29"/>
      <c r="AT103" s="47"/>
      <c r="AU103" s="47"/>
      <c r="AW103" s="47"/>
      <c r="AX103" s="47"/>
      <c r="AY103" s="29"/>
      <c r="AZ103" s="48"/>
      <c r="BA103" s="48"/>
      <c r="BB103" s="4"/>
      <c r="BC103" s="4"/>
      <c r="BD103" s="49"/>
      <c r="BE103" s="29"/>
      <c r="BF103" s="48"/>
      <c r="BG103" s="48"/>
      <c r="BH103" s="4"/>
      <c r="BI103" s="48"/>
      <c r="BJ103" s="48"/>
      <c r="BK103" s="7"/>
      <c r="BL103" s="4"/>
      <c r="BM103" s="29"/>
      <c r="BN103" s="47"/>
      <c r="BO103" s="47"/>
      <c r="BQ103" s="47"/>
      <c r="BR103" s="47"/>
      <c r="BS103" s="29"/>
      <c r="BT103" s="48"/>
      <c r="BU103" s="48"/>
      <c r="BV103" s="4"/>
      <c r="BW103" s="4"/>
      <c r="BX103" s="49"/>
      <c r="BY103" s="29"/>
      <c r="BZ103" s="48"/>
      <c r="CA103" s="48"/>
      <c r="CB103" s="4"/>
      <c r="CC103" s="48"/>
      <c r="CD103" s="48"/>
      <c r="CE103" s="29"/>
      <c r="CF103" s="4"/>
      <c r="CG103" s="29"/>
      <c r="CH103" s="47"/>
      <c r="CI103" s="47"/>
      <c r="CK103" s="47"/>
      <c r="CL103" s="47"/>
      <c r="CM103" s="29"/>
      <c r="CN103" s="48"/>
      <c r="CO103" s="48"/>
      <c r="CP103" s="4"/>
      <c r="CQ103" s="4"/>
      <c r="CR103" s="49"/>
      <c r="CS103" s="29"/>
      <c r="CT103" s="48"/>
      <c r="CU103" s="48"/>
      <c r="CV103" s="4"/>
      <c r="CW103" s="48"/>
      <c r="CX103" s="48"/>
      <c r="CY103" s="7"/>
      <c r="CZ103" s="4"/>
      <c r="DA103" s="29"/>
      <c r="DB103" s="47"/>
      <c r="DC103" s="47"/>
      <c r="DE103" s="47"/>
      <c r="DF103" s="47"/>
      <c r="DG103" s="29"/>
      <c r="DH103" s="48"/>
      <c r="DI103" s="48"/>
      <c r="DJ103" s="4"/>
      <c r="DK103" s="4"/>
      <c r="DL103" s="49"/>
      <c r="DM103" s="29"/>
      <c r="DN103" s="48"/>
      <c r="DO103" s="48"/>
      <c r="DP103" s="4"/>
      <c r="DQ103" s="48"/>
      <c r="DR103" s="48"/>
      <c r="DS103" s="7"/>
      <c r="DT103" s="4"/>
      <c r="DU103" s="29"/>
      <c r="DV103" s="47"/>
      <c r="DW103" s="47"/>
      <c r="DY103" s="47"/>
      <c r="DZ103" s="47"/>
      <c r="EA103" s="29"/>
      <c r="EB103" s="4"/>
      <c r="EC103" s="50"/>
      <c r="ED103" s="4"/>
      <c r="EE103" s="4"/>
      <c r="EF103" s="49"/>
      <c r="EG103" s="29"/>
      <c r="EH103" s="48"/>
      <c r="EI103" s="48"/>
      <c r="EJ103" s="4"/>
      <c r="EK103" s="48"/>
      <c r="EL103" s="48"/>
      <c r="EM103" s="7"/>
      <c r="EN103" s="4"/>
      <c r="EO103" s="29"/>
      <c r="EP103" s="47"/>
      <c r="EQ103" s="47"/>
      <c r="ES103" s="47"/>
      <c r="ET103" s="47"/>
      <c r="EU103" s="29"/>
      <c r="EV103" s="48"/>
      <c r="EW103" s="48"/>
      <c r="EX103" s="4"/>
      <c r="EY103" s="4"/>
      <c r="EZ103" s="49"/>
      <c r="FA103" s="29"/>
      <c r="FB103" s="48"/>
      <c r="FC103" s="48"/>
      <c r="FD103" s="4"/>
      <c r="FE103" s="48"/>
      <c r="FF103" s="48"/>
      <c r="FG103" s="7"/>
      <c r="FH103" s="4"/>
      <c r="FI103" s="29"/>
      <c r="FJ103" s="47"/>
      <c r="FK103" s="47"/>
      <c r="FM103" s="47"/>
      <c r="FN103" s="47"/>
      <c r="FO103" s="29"/>
      <c r="FP103" s="48"/>
      <c r="FQ103" s="48"/>
      <c r="FR103" s="4"/>
      <c r="FS103" s="4"/>
      <c r="FT103" s="49"/>
      <c r="FU103" s="29"/>
      <c r="FV103" s="48"/>
      <c r="FW103" s="48"/>
      <c r="FX103" s="4"/>
      <c r="FY103" s="48"/>
      <c r="FZ103" s="48"/>
      <c r="GA103" s="19"/>
      <c r="GI103" s="56"/>
      <c r="GN103" s="57"/>
      <c r="GU103" s="19"/>
      <c r="HC103" s="56"/>
      <c r="HH103" s="57"/>
      <c r="HO103" s="19"/>
      <c r="HW103" s="56"/>
      <c r="IB103" s="57"/>
      <c r="II103" s="19"/>
      <c r="IQ103" s="56"/>
      <c r="IV103" s="57"/>
    </row>
    <row r="104" spans="1:256" ht="13.5" customHeight="1">
      <c r="S10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row r="208" s="2" customFormat="1" ht="13.5" customHeight="1"/>
    <row r="209" s="2" customFormat="1" ht="13.5" customHeight="1"/>
    <row r="210"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info_parties!$A$1:$A$95</xm:f>
          </x14:formula1>
          <xm:sqref>A11:A28 A31:A103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2024-03-12T22:37:12Z</dcterms:modified>
</cp:coreProperties>
</file>