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240" yWindow="240" windowWidth="25360" windowHeight="13940" tabRatio="662" activeTab="5"/>
  </bookViews>
  <sheets>
    <sheet name="partystats_calc.csv" sheetId="1" r:id="rId1"/>
    <sheet name="PercOffset" sheetId="2" r:id="rId2"/>
    <sheet name="RankOffset" sheetId="3" r:id="rId3"/>
    <sheet name="PercOffsetNOAFD" sheetId="5" r:id="rId4"/>
    <sheet name="RankOffsetNOAFD" sheetId="6" r:id="rId5"/>
    <sheet name="Botcounts" sheetId="7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6" l="1"/>
  <c r="J3" i="6"/>
  <c r="J4" i="6"/>
  <c r="J5" i="6"/>
  <c r="J6" i="6"/>
  <c r="J7" i="6"/>
  <c r="J8" i="6"/>
  <c r="I3" i="6"/>
  <c r="I4" i="6"/>
  <c r="I5" i="6"/>
  <c r="I6" i="6"/>
  <c r="I2" i="6"/>
  <c r="I7" i="6"/>
  <c r="H2" i="5"/>
  <c r="H3" i="5"/>
  <c r="H4" i="5"/>
  <c r="H5" i="5"/>
  <c r="H6" i="5"/>
  <c r="H7" i="5"/>
  <c r="I2" i="5"/>
  <c r="I3" i="5"/>
  <c r="I4" i="5"/>
  <c r="I5" i="5"/>
  <c r="I6" i="5"/>
  <c r="I7" i="5"/>
  <c r="J2" i="5"/>
  <c r="J3" i="5"/>
  <c r="J4" i="5"/>
  <c r="J5" i="5"/>
  <c r="J6" i="5"/>
  <c r="J7" i="5"/>
  <c r="G2" i="5"/>
  <c r="G3" i="5"/>
  <c r="G4" i="5"/>
  <c r="G5" i="5"/>
  <c r="G6" i="5"/>
  <c r="G7" i="5"/>
  <c r="J8" i="5"/>
  <c r="J2" i="3"/>
  <c r="J3" i="3"/>
  <c r="J4" i="3"/>
  <c r="J5" i="3"/>
  <c r="J6" i="3"/>
  <c r="J7" i="3"/>
  <c r="J8" i="3"/>
  <c r="J9" i="3"/>
  <c r="J3" i="2"/>
  <c r="J4" i="2"/>
  <c r="J5" i="2"/>
  <c r="J6" i="2"/>
  <c r="J7" i="2"/>
  <c r="I3" i="2"/>
  <c r="I4" i="2"/>
  <c r="I5" i="2"/>
  <c r="I6" i="2"/>
  <c r="I7" i="2"/>
  <c r="H3" i="2"/>
  <c r="H4" i="2"/>
  <c r="H5" i="2"/>
  <c r="H6" i="2"/>
  <c r="H7" i="2"/>
  <c r="G4" i="2"/>
  <c r="G5" i="2"/>
  <c r="G6" i="2"/>
  <c r="G7" i="2"/>
  <c r="N10" i="1"/>
  <c r="O3" i="1"/>
  <c r="O7" i="1"/>
  <c r="O6" i="1"/>
  <c r="O5" i="1"/>
  <c r="O4" i="1"/>
  <c r="O2" i="1"/>
  <c r="L10" i="1"/>
  <c r="M3" i="1"/>
  <c r="M7" i="1"/>
  <c r="M6" i="1"/>
  <c r="M5" i="1"/>
  <c r="M4" i="1"/>
  <c r="M2" i="1"/>
  <c r="J10" i="1"/>
  <c r="K3" i="1"/>
  <c r="K7" i="1"/>
  <c r="K6" i="1"/>
  <c r="K5" i="1"/>
  <c r="K4" i="1"/>
  <c r="K2" i="1"/>
  <c r="F10" i="1"/>
  <c r="G3" i="1"/>
  <c r="G7" i="1"/>
  <c r="G6" i="1"/>
  <c r="G5" i="1"/>
  <c r="G4" i="1"/>
  <c r="G2" i="1"/>
  <c r="H10" i="1"/>
  <c r="I4" i="1"/>
  <c r="I5" i="1"/>
  <c r="I6" i="1"/>
  <c r="I7" i="1"/>
  <c r="I3" i="1"/>
  <c r="I2" i="1"/>
  <c r="D10" i="1"/>
  <c r="E4" i="1"/>
  <c r="E5" i="1"/>
  <c r="E6" i="1"/>
  <c r="E7" i="1"/>
  <c r="E3" i="1"/>
  <c r="E2" i="1"/>
  <c r="B10" i="1"/>
  <c r="C7" i="1"/>
  <c r="C6" i="1"/>
  <c r="C5" i="1"/>
  <c r="C4" i="1"/>
  <c r="C2" i="1"/>
  <c r="C3" i="1"/>
  <c r="J2" i="2"/>
  <c r="J8" i="2"/>
  <c r="J9" i="2"/>
  <c r="F8" i="7"/>
  <c r="G8" i="7"/>
  <c r="C8" i="7"/>
  <c r="D8" i="7"/>
  <c r="E8" i="7"/>
  <c r="B8" i="7"/>
  <c r="I8" i="6"/>
  <c r="H2" i="6"/>
  <c r="H3" i="6"/>
  <c r="H4" i="6"/>
  <c r="H5" i="6"/>
  <c r="H6" i="6"/>
  <c r="H7" i="6"/>
  <c r="H8" i="6"/>
  <c r="G2" i="6"/>
  <c r="G3" i="6"/>
  <c r="G4" i="6"/>
  <c r="G5" i="6"/>
  <c r="G6" i="6"/>
  <c r="G7" i="6"/>
  <c r="G8" i="6"/>
  <c r="I8" i="5"/>
  <c r="H8" i="5"/>
  <c r="G8" i="5"/>
  <c r="I6" i="3"/>
  <c r="I7" i="3"/>
  <c r="I5" i="3"/>
  <c r="I3" i="3"/>
  <c r="I4" i="3"/>
  <c r="I2" i="3"/>
  <c r="I8" i="3"/>
  <c r="I9" i="3"/>
  <c r="H6" i="3"/>
  <c r="H7" i="3"/>
  <c r="H2" i="3"/>
  <c r="H3" i="3"/>
  <c r="H4" i="3"/>
  <c r="H5" i="3"/>
  <c r="H8" i="3"/>
  <c r="H9" i="3"/>
  <c r="G6" i="3"/>
  <c r="G7" i="3"/>
  <c r="G3" i="3"/>
  <c r="G4" i="3"/>
  <c r="G5" i="3"/>
  <c r="G2" i="3"/>
  <c r="G8" i="3"/>
  <c r="G9" i="3"/>
  <c r="G2" i="2"/>
  <c r="G3" i="2"/>
  <c r="H2" i="2"/>
  <c r="H8" i="2"/>
  <c r="H9" i="2"/>
  <c r="I2" i="2"/>
  <c r="I8" i="2"/>
  <c r="I9" i="2"/>
  <c r="G8" i="2"/>
  <c r="G9" i="2"/>
</calcChain>
</file>

<file path=xl/sharedStrings.xml><?xml version="1.0" encoding="utf-8"?>
<sst xmlns="http://schemas.openxmlformats.org/spreadsheetml/2006/main" count="93" uniqueCount="47">
  <si>
    <t>party</t>
  </si>
  <si>
    <t>tweetsoverall</t>
  </si>
  <si>
    <t>normaltweetscount</t>
  </si>
  <si>
    <t>bottweetscount</t>
  </si>
  <si>
    <t>normaltweetsML</t>
  </si>
  <si>
    <t>bottweetsML</t>
  </si>
  <si>
    <t>normaltweetsdual</t>
  </si>
  <si>
    <t>bottweetsdual</t>
  </si>
  <si>
    <t>color</t>
  </si>
  <si>
    <t>'CDU'</t>
  </si>
  <si>
    <t xml:space="preserve"> '#000000'</t>
  </si>
  <si>
    <t>'SPD'</t>
  </si>
  <si>
    <t xml:space="preserve"> '#E2001A'</t>
  </si>
  <si>
    <t>FDP'</t>
  </si>
  <si>
    <t xml:space="preserve"> '#FFD600'</t>
  </si>
  <si>
    <t>'GRUENE'</t>
  </si>
  <si>
    <t xml:space="preserve"> '#64A12D'</t>
  </si>
  <si>
    <t>'AFD'</t>
  </si>
  <si>
    <t xml:space="preserve"> '#009DE0'</t>
  </si>
  <si>
    <t>'LINKE'</t>
  </si>
  <si>
    <t xml:space="preserve"> '#81007F'</t>
  </si>
  <si>
    <t>CDU/CSU</t>
  </si>
  <si>
    <t>SPD</t>
  </si>
  <si>
    <t>AfD</t>
  </si>
  <si>
    <t>FDP</t>
  </si>
  <si>
    <t>LINKE</t>
  </si>
  <si>
    <t>GRÜNE</t>
  </si>
  <si>
    <t>Party name</t>
  </si>
  <si>
    <t>Official result</t>
  </si>
  <si>
    <t>Mentions</t>
  </si>
  <si>
    <t>Normal tweets filtered by counts</t>
  </si>
  <si>
    <t>Normal tweets filtered by ML</t>
  </si>
  <si>
    <t>Mentions offset</t>
  </si>
  <si>
    <t>Counts offset</t>
  </si>
  <si>
    <t>ML offset</t>
  </si>
  <si>
    <t>Partyname</t>
  </si>
  <si>
    <t>Official rank</t>
  </si>
  <si>
    <t>Mention rank</t>
  </si>
  <si>
    <t>Rank based on normal tweets and filter by counts</t>
  </si>
  <si>
    <t>Rank based on normal tweets and filter by ML</t>
  </si>
  <si>
    <t>Bottweets Count</t>
  </si>
  <si>
    <t>Bottweets ML</t>
  </si>
  <si>
    <t>Normal tweets filtered by both</t>
  </si>
  <si>
    <t>'FDP'</t>
  </si>
  <si>
    <t>Both offset</t>
  </si>
  <si>
    <t>both offset</t>
  </si>
  <si>
    <t>Rank based on normal tweets and filter by 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</si>
</sst>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mbria"/>
    </font>
    <font>
      <sz val="12"/>
      <color rgb="FF000000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55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164" fontId="0" fillId="0" borderId="0" xfId="0" applyNumberFormat="1"/>
    <xf numFmtId="164" fontId="1" fillId="0" borderId="2" xfId="0" applyNumberFormat="1" applyFont="1" applyBorder="1" applyAlignment="1">
      <alignment vertical="center" wrapText="1"/>
    </xf>
    <xf numFmtId="164" fontId="2" fillId="0" borderId="2" xfId="0" applyNumberFormat="1" applyFont="1" applyBorder="1" applyAlignment="1">
      <alignment vertical="center" wrapText="1"/>
    </xf>
    <xf numFmtId="164" fontId="2" fillId="0" borderId="4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</cellXfs>
  <cellStyles count="5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C1" workbookViewId="0">
      <selection activeCell="K18" sqref="K18"/>
    </sheetView>
  </sheetViews>
  <sheetFormatPr baseColWidth="10" defaultRowHeight="15" x14ac:dyDescent="0"/>
  <cols>
    <col min="7" max="7" width="11.83203125" bestFit="1" customWidth="1"/>
    <col min="11" max="11" width="11.83203125" bestFit="1" customWidth="1"/>
    <col min="13" max="13" width="12.83203125" bestFit="1" customWidth="1"/>
  </cols>
  <sheetData>
    <row r="1" spans="1:16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</row>
    <row r="2" spans="1:16">
      <c r="A2" t="s">
        <v>9</v>
      </c>
      <c r="B2">
        <v>12623</v>
      </c>
      <c r="C2" s="8">
        <f t="shared" ref="C2:C7" si="0">B2/B$10*100</f>
        <v>19.262051180321365</v>
      </c>
      <c r="D2">
        <v>7032</v>
      </c>
      <c r="E2" s="8">
        <f t="shared" ref="E2:E7" si="1">D2/D$10*100</f>
        <v>18.355999895585896</v>
      </c>
      <c r="F2">
        <v>5591</v>
      </c>
      <c r="G2" s="8">
        <f>F2/F$10*100</f>
        <v>20.537026153394063</v>
      </c>
      <c r="H2">
        <v>4906</v>
      </c>
      <c r="I2" s="8">
        <f t="shared" ref="I2:I7" si="2">H2/H$10*100</f>
        <v>19.590304675957356</v>
      </c>
      <c r="J2">
        <v>7717</v>
      </c>
      <c r="K2" s="8">
        <f>J2/J$10*100</f>
        <v>19.059026920227218</v>
      </c>
      <c r="L2">
        <v>2926</v>
      </c>
      <c r="M2" s="8">
        <f>L2/L$10*100</f>
        <v>17.553542504049432</v>
      </c>
      <c r="N2">
        <v>9697</v>
      </c>
      <c r="O2" s="8">
        <f>N2/N$10*100</f>
        <v>19.844875573018992</v>
      </c>
      <c r="P2" t="s">
        <v>10</v>
      </c>
    </row>
    <row r="3" spans="1:16">
      <c r="A3" t="s">
        <v>11</v>
      </c>
      <c r="B3">
        <v>10622</v>
      </c>
      <c r="C3" s="8">
        <f t="shared" si="0"/>
        <v>16.208627714281356</v>
      </c>
      <c r="D3">
        <v>6253</v>
      </c>
      <c r="E3" s="8">
        <f t="shared" si="1"/>
        <v>16.322535174502075</v>
      </c>
      <c r="F3">
        <v>4369</v>
      </c>
      <c r="G3" s="8">
        <f t="shared" ref="G3" si="3">F3/F$10*100</f>
        <v>16.048339700264471</v>
      </c>
      <c r="H3">
        <v>4398</v>
      </c>
      <c r="I3" s="8">
        <f t="shared" si="2"/>
        <v>17.561793714810527</v>
      </c>
      <c r="J3">
        <v>6224</v>
      </c>
      <c r="K3" s="8">
        <f t="shared" ref="K3" si="4">J3/J$10*100</f>
        <v>15.371696715238331</v>
      </c>
      <c r="L3">
        <v>3013</v>
      </c>
      <c r="M3" s="8">
        <f t="shared" ref="M3" si="5">L3/L$10*100</f>
        <v>18.075469434279199</v>
      </c>
      <c r="N3">
        <v>7609</v>
      </c>
      <c r="O3" s="8">
        <f t="shared" ref="O3" si="6">N3/N$10*100</f>
        <v>15.571791093647674</v>
      </c>
      <c r="P3" t="s">
        <v>12</v>
      </c>
    </row>
    <row r="4" spans="1:16">
      <c r="A4" t="s">
        <v>17</v>
      </c>
      <c r="B4">
        <v>30969</v>
      </c>
      <c r="C4" s="8">
        <f t="shared" si="0"/>
        <v>47.257107106343369</v>
      </c>
      <c r="D4">
        <v>17905</v>
      </c>
      <c r="E4" s="8">
        <f t="shared" si="1"/>
        <v>46.738364353024089</v>
      </c>
      <c r="F4">
        <v>13064</v>
      </c>
      <c r="G4" s="8">
        <f>F4/F$10*100</f>
        <v>47.987070232148106</v>
      </c>
      <c r="H4">
        <v>11573</v>
      </c>
      <c r="I4" s="8">
        <f t="shared" si="2"/>
        <v>46.212514475102822</v>
      </c>
      <c r="J4">
        <v>19396</v>
      </c>
      <c r="K4" s="8">
        <f>J4/J$10*100</f>
        <v>47.903185971844906</v>
      </c>
      <c r="L4">
        <v>7659</v>
      </c>
      <c r="M4" s="8">
        <f>L4/L$10*100</f>
        <v>45.94756734057232</v>
      </c>
      <c r="N4">
        <v>23310</v>
      </c>
      <c r="O4" s="8">
        <f>N4/N$10*100</f>
        <v>47.703831041257367</v>
      </c>
      <c r="P4" t="s">
        <v>20</v>
      </c>
    </row>
    <row r="5" spans="1:16">
      <c r="A5" t="s">
        <v>43</v>
      </c>
      <c r="B5">
        <v>4716</v>
      </c>
      <c r="C5" s="8">
        <f t="shared" si="0"/>
        <v>7.1963743457494695</v>
      </c>
      <c r="D5">
        <v>3065</v>
      </c>
      <c r="E5" s="8">
        <f t="shared" si="1"/>
        <v>8.0007308987444201</v>
      </c>
      <c r="F5">
        <v>1651</v>
      </c>
      <c r="G5" s="8">
        <f>F5/F$10*100</f>
        <v>6.0645019100793416</v>
      </c>
      <c r="H5">
        <v>1567</v>
      </c>
      <c r="I5" s="8">
        <f t="shared" si="2"/>
        <v>6.2572375514115723</v>
      </c>
      <c r="J5">
        <v>3149</v>
      </c>
      <c r="K5" s="8">
        <f>J5/J$10*100</f>
        <v>7.7772289454186225</v>
      </c>
      <c r="L5">
        <v>1224</v>
      </c>
      <c r="M5" s="8">
        <f>L5/L$10*100</f>
        <v>7.3429719839222516</v>
      </c>
      <c r="N5">
        <v>3492</v>
      </c>
      <c r="O5" s="8">
        <f>N5/N$10*100</f>
        <v>7.1463654223968565</v>
      </c>
      <c r="P5" t="s">
        <v>18</v>
      </c>
    </row>
    <row r="6" spans="1:16">
      <c r="A6" t="s">
        <v>19</v>
      </c>
      <c r="B6">
        <v>3959</v>
      </c>
      <c r="C6" s="8">
        <f t="shared" si="0"/>
        <v>6.0412311354584709</v>
      </c>
      <c r="D6">
        <v>2325</v>
      </c>
      <c r="E6" s="8">
        <f t="shared" si="1"/>
        <v>6.069069931347725</v>
      </c>
      <c r="F6">
        <v>1634</v>
      </c>
      <c r="G6" s="8">
        <f>F6/F$10*100</f>
        <v>6.0020570085218923</v>
      </c>
      <c r="H6">
        <v>1606</v>
      </c>
      <c r="I6" s="8">
        <f t="shared" si="2"/>
        <v>6.4129696921295372</v>
      </c>
      <c r="J6">
        <v>2353</v>
      </c>
      <c r="K6" s="8">
        <f>J6/J$10*100</f>
        <v>5.811311434922203</v>
      </c>
      <c r="L6">
        <v>1122</v>
      </c>
      <c r="M6" s="8">
        <f>L6/L$10*100</f>
        <v>6.7310576519287304</v>
      </c>
      <c r="N6">
        <v>2837</v>
      </c>
      <c r="O6" s="8">
        <f>N6/N$10*100</f>
        <v>5.805910281597904</v>
      </c>
      <c r="P6" t="s">
        <v>16</v>
      </c>
    </row>
    <row r="7" spans="1:16">
      <c r="A7" t="s">
        <v>15</v>
      </c>
      <c r="B7">
        <v>2644</v>
      </c>
      <c r="C7" s="8">
        <f t="shared" si="0"/>
        <v>4.034608517845971</v>
      </c>
      <c r="D7">
        <v>1729</v>
      </c>
      <c r="E7" s="8">
        <f t="shared" si="1"/>
        <v>4.5132997467957923</v>
      </c>
      <c r="F7">
        <v>915</v>
      </c>
      <c r="G7" s="8">
        <f>F7/F$10*100</f>
        <v>3.3610049955921246</v>
      </c>
      <c r="H7">
        <v>993</v>
      </c>
      <c r="I7" s="8">
        <f t="shared" si="2"/>
        <v>3.9651798905881885</v>
      </c>
      <c r="J7">
        <v>1651</v>
      </c>
      <c r="K7" s="8">
        <f>J7/J$10*100</f>
        <v>4.0775500123487278</v>
      </c>
      <c r="L7">
        <v>725</v>
      </c>
      <c r="M7" s="8">
        <f>L7/L$10*100</f>
        <v>4.3493910852480653</v>
      </c>
      <c r="N7">
        <v>1919</v>
      </c>
      <c r="O7" s="8">
        <f>N7/N$10*100</f>
        <v>3.9272265880812047</v>
      </c>
      <c r="P7" t="s">
        <v>14</v>
      </c>
    </row>
    <row r="10" spans="1:16">
      <c r="B10">
        <f>SUM(B2:B7)</f>
        <v>65533</v>
      </c>
      <c r="D10">
        <f>SUM(D2:D7)</f>
        <v>38309</v>
      </c>
      <c r="F10">
        <f>SUM(F2:F7)</f>
        <v>27224</v>
      </c>
      <c r="H10">
        <f>SUM(H2:H7)</f>
        <v>25043</v>
      </c>
      <c r="J10">
        <f>SUM(J2:J7)</f>
        <v>40490</v>
      </c>
      <c r="K10">
        <v>100</v>
      </c>
      <c r="L10">
        <f>SUM(L2:L7)</f>
        <v>16669</v>
      </c>
      <c r="N10">
        <f>SUM(N2:N7)</f>
        <v>48864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J2" sqref="J2:J9"/>
    </sheetView>
  </sheetViews>
  <sheetFormatPr baseColWidth="10" defaultRowHeight="15" x14ac:dyDescent="0"/>
  <cols>
    <col min="4" max="4" width="11.83203125" bestFit="1" customWidth="1"/>
    <col min="5" max="5" width="12.83203125" bestFit="1" customWidth="1"/>
    <col min="7" max="9" width="12.83203125" bestFit="1" customWidth="1"/>
    <col min="10" max="10" width="13.83203125" bestFit="1" customWidth="1"/>
  </cols>
  <sheetData>
    <row r="1" spans="1:10" ht="61" thickBot="1">
      <c r="A1" t="s">
        <v>27</v>
      </c>
      <c r="B1" s="1" t="s">
        <v>28</v>
      </c>
      <c r="C1" s="2" t="s">
        <v>29</v>
      </c>
      <c r="D1" s="2" t="s">
        <v>30</v>
      </c>
      <c r="E1" s="2" t="s">
        <v>31</v>
      </c>
      <c r="F1" s="2" t="s">
        <v>42</v>
      </c>
      <c r="G1" s="7" t="s">
        <v>32</v>
      </c>
      <c r="H1" s="7" t="s">
        <v>33</v>
      </c>
      <c r="I1" s="7" t="s">
        <v>34</v>
      </c>
      <c r="J1" s="2" t="s">
        <v>42</v>
      </c>
    </row>
    <row r="2" spans="1:10" ht="16" thickBot="1">
      <c r="A2" t="s">
        <v>9</v>
      </c>
      <c r="B2" s="2">
        <v>33</v>
      </c>
      <c r="C2" s="8">
        <v>19.262051180321365</v>
      </c>
      <c r="D2" s="10">
        <v>18.355999895585896</v>
      </c>
      <c r="E2" s="10">
        <v>19.590304675957356</v>
      </c>
      <c r="F2" s="8">
        <v>17.553542504049432</v>
      </c>
      <c r="G2" s="8">
        <f t="shared" ref="G2:J7" si="0">ABS(C2-$B2)</f>
        <v>13.737948819678635</v>
      </c>
      <c r="H2" s="8">
        <f t="shared" si="0"/>
        <v>14.644000104414104</v>
      </c>
      <c r="I2" s="8">
        <f t="shared" si="0"/>
        <v>13.409695324042644</v>
      </c>
      <c r="J2" s="8">
        <f t="shared" si="0"/>
        <v>15.446457495950568</v>
      </c>
    </row>
    <row r="3" spans="1:10" ht="16" thickBot="1">
      <c r="A3" t="s">
        <v>11</v>
      </c>
      <c r="B3" s="5">
        <v>20.5</v>
      </c>
      <c r="C3" s="8">
        <v>16.208627714281356</v>
      </c>
      <c r="D3" s="11">
        <v>16.322535174502075</v>
      </c>
      <c r="E3" s="11">
        <v>17.561793714810527</v>
      </c>
      <c r="F3" s="8">
        <v>18.075469434279199</v>
      </c>
      <c r="G3" s="8">
        <f t="shared" si="0"/>
        <v>4.2913722857186443</v>
      </c>
      <c r="H3" s="8">
        <f t="shared" si="0"/>
        <v>4.1774648254979247</v>
      </c>
      <c r="I3" s="8">
        <f t="shared" si="0"/>
        <v>2.938206285189473</v>
      </c>
      <c r="J3" s="8">
        <f t="shared" si="0"/>
        <v>2.4245305657208007</v>
      </c>
    </row>
    <row r="4" spans="1:10" ht="16" thickBot="1">
      <c r="A4" t="s">
        <v>17</v>
      </c>
      <c r="B4" s="5">
        <v>12.6</v>
      </c>
      <c r="C4" s="8">
        <v>47.257107106343369</v>
      </c>
      <c r="D4" s="11">
        <v>46.738364353024089</v>
      </c>
      <c r="E4" s="11">
        <v>46.212514475102822</v>
      </c>
      <c r="F4" s="8">
        <v>45.94756734057232</v>
      </c>
      <c r="G4" s="8">
        <f t="shared" si="0"/>
        <v>34.657107106343368</v>
      </c>
      <c r="H4" s="8">
        <f t="shared" si="0"/>
        <v>34.138364353024087</v>
      </c>
      <c r="I4" s="8">
        <f t="shared" si="0"/>
        <v>33.61251447510282</v>
      </c>
      <c r="J4" s="8">
        <f t="shared" si="0"/>
        <v>33.347567340572319</v>
      </c>
    </row>
    <row r="5" spans="1:10" ht="16" thickBot="1">
      <c r="A5" t="s">
        <v>13</v>
      </c>
      <c r="B5" s="5">
        <v>10.7</v>
      </c>
      <c r="C5" s="8">
        <v>7.1963743457494695</v>
      </c>
      <c r="D5" s="11">
        <v>8.0007308987444201</v>
      </c>
      <c r="E5" s="11">
        <v>6.2572375514115723</v>
      </c>
      <c r="F5" s="8">
        <v>7.3429719839222516</v>
      </c>
      <c r="G5" s="8">
        <f t="shared" si="0"/>
        <v>3.5036256542505297</v>
      </c>
      <c r="H5" s="8">
        <f t="shared" si="0"/>
        <v>2.6992691012555792</v>
      </c>
      <c r="I5" s="8">
        <f t="shared" si="0"/>
        <v>4.4427624485884269</v>
      </c>
      <c r="J5" s="8">
        <f t="shared" si="0"/>
        <v>3.3570280160777477</v>
      </c>
    </row>
    <row r="6" spans="1:10" ht="16" thickBot="1">
      <c r="A6" t="s">
        <v>19</v>
      </c>
      <c r="B6" s="5">
        <v>9.1999999999999993</v>
      </c>
      <c r="C6" s="8">
        <v>6.0412311354584709</v>
      </c>
      <c r="D6" s="11">
        <v>6.069069931347725</v>
      </c>
      <c r="E6" s="11">
        <v>6.4129696921295372</v>
      </c>
      <c r="F6" s="8">
        <v>6.7310576519287304</v>
      </c>
      <c r="G6" s="8">
        <f t="shared" si="0"/>
        <v>3.1587688645415284</v>
      </c>
      <c r="H6" s="8">
        <f t="shared" si="0"/>
        <v>3.1309300686522743</v>
      </c>
      <c r="I6" s="8">
        <f t="shared" si="0"/>
        <v>2.7870303078704621</v>
      </c>
      <c r="J6" s="8">
        <f t="shared" si="0"/>
        <v>2.4689423480712689</v>
      </c>
    </row>
    <row r="7" spans="1:10" ht="16" thickBot="1">
      <c r="A7" t="s">
        <v>15</v>
      </c>
      <c r="B7" s="5">
        <v>8.9</v>
      </c>
      <c r="C7" s="8">
        <v>4.034608517845971</v>
      </c>
      <c r="D7" s="11">
        <v>4.5132997467957923</v>
      </c>
      <c r="E7" s="11">
        <v>3.9651798905881885</v>
      </c>
      <c r="F7" s="8">
        <v>4.3493910852480653</v>
      </c>
      <c r="G7" s="8">
        <f t="shared" si="0"/>
        <v>4.8653914821540294</v>
      </c>
      <c r="H7" s="8">
        <f t="shared" si="0"/>
        <v>4.3867002532042081</v>
      </c>
      <c r="I7" s="8">
        <f t="shared" si="0"/>
        <v>4.9348201094118114</v>
      </c>
      <c r="J7" s="8">
        <f t="shared" si="0"/>
        <v>4.5506089147519351</v>
      </c>
    </row>
    <row r="8" spans="1:10">
      <c r="G8" s="8">
        <f>SUM(G2:G7)</f>
        <v>64.214214212686727</v>
      </c>
      <c r="H8" s="8">
        <f>SUM(H2:H7)</f>
        <v>63.176728706048181</v>
      </c>
      <c r="I8" s="8">
        <f>SUM(I2:I7)</f>
        <v>62.125028950205632</v>
      </c>
      <c r="J8" s="8">
        <f>SUM(J2:J7)</f>
        <v>61.595134681144636</v>
      </c>
    </row>
    <row r="9" spans="1:10">
      <c r="G9" s="8">
        <f>G8/6</f>
        <v>10.702369035447788</v>
      </c>
      <c r="H9" s="8">
        <f t="shared" ref="H9:I9" si="1">H8/6</f>
        <v>10.529454784341363</v>
      </c>
      <c r="I9" s="8">
        <f t="shared" si="1"/>
        <v>10.354171491700939</v>
      </c>
      <c r="J9" s="8">
        <f t="shared" ref="J9" si="2">J8/6</f>
        <v>10.265855780190773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G29" sqref="G29"/>
    </sheetView>
  </sheetViews>
  <sheetFormatPr baseColWidth="10" defaultRowHeight="15" x14ac:dyDescent="0"/>
  <sheetData>
    <row r="1" spans="1:10" ht="61" thickBot="1">
      <c r="A1" t="s">
        <v>27</v>
      </c>
      <c r="B1" s="1" t="s">
        <v>28</v>
      </c>
      <c r="C1" s="2" t="s">
        <v>29</v>
      </c>
      <c r="D1" s="2" t="s">
        <v>30</v>
      </c>
      <c r="E1" s="2" t="s">
        <v>31</v>
      </c>
      <c r="F1" s="2" t="s">
        <v>42</v>
      </c>
      <c r="G1" s="7" t="s">
        <v>32</v>
      </c>
      <c r="H1" s="7" t="s">
        <v>33</v>
      </c>
      <c r="I1" s="7" t="s">
        <v>34</v>
      </c>
      <c r="J1" s="7" t="s">
        <v>44</v>
      </c>
    </row>
    <row r="2" spans="1:10" ht="16" thickBot="1">
      <c r="A2" s="1" t="s">
        <v>21</v>
      </c>
      <c r="B2" s="1">
        <v>1</v>
      </c>
      <c r="C2" s="3">
        <v>2</v>
      </c>
      <c r="D2" s="3">
        <v>2</v>
      </c>
      <c r="E2" s="3">
        <v>2</v>
      </c>
      <c r="F2" s="3">
        <v>2</v>
      </c>
      <c r="G2">
        <f t="shared" ref="G2:J7" si="0">ABS(C2-$B2)</f>
        <v>1</v>
      </c>
      <c r="H2">
        <f t="shared" si="0"/>
        <v>1</v>
      </c>
      <c r="I2">
        <f t="shared" si="0"/>
        <v>1</v>
      </c>
      <c r="J2">
        <f t="shared" si="0"/>
        <v>1</v>
      </c>
    </row>
    <row r="3" spans="1:10" ht="16" thickBot="1">
      <c r="A3" s="4" t="s">
        <v>22</v>
      </c>
      <c r="B3" s="4">
        <v>2</v>
      </c>
      <c r="C3" s="6">
        <v>3</v>
      </c>
      <c r="D3" s="6">
        <v>3</v>
      </c>
      <c r="E3" s="6">
        <v>3</v>
      </c>
      <c r="F3" s="6">
        <v>3</v>
      </c>
      <c r="G3">
        <f t="shared" si="0"/>
        <v>1</v>
      </c>
      <c r="H3">
        <f t="shared" si="0"/>
        <v>1</v>
      </c>
      <c r="I3">
        <f t="shared" si="0"/>
        <v>1</v>
      </c>
      <c r="J3">
        <f t="shared" si="0"/>
        <v>1</v>
      </c>
    </row>
    <row r="4" spans="1:10" ht="16" thickBot="1">
      <c r="A4" s="4" t="s">
        <v>23</v>
      </c>
      <c r="B4" s="4">
        <v>3</v>
      </c>
      <c r="C4" s="6">
        <v>1</v>
      </c>
      <c r="D4" s="6">
        <v>1</v>
      </c>
      <c r="E4" s="6">
        <v>1</v>
      </c>
      <c r="F4" s="6">
        <v>1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</row>
    <row r="5" spans="1:10" ht="16" thickBot="1">
      <c r="A5" s="4" t="s">
        <v>24</v>
      </c>
      <c r="B5" s="4">
        <v>4</v>
      </c>
      <c r="C5" s="6">
        <v>4</v>
      </c>
      <c r="D5" s="6">
        <v>4</v>
      </c>
      <c r="E5" s="6">
        <v>5</v>
      </c>
      <c r="F5" s="6">
        <v>4</v>
      </c>
      <c r="G5">
        <f t="shared" si="0"/>
        <v>0</v>
      </c>
      <c r="H5">
        <f t="shared" si="0"/>
        <v>0</v>
      </c>
      <c r="I5">
        <f t="shared" si="0"/>
        <v>1</v>
      </c>
      <c r="J5">
        <f t="shared" si="0"/>
        <v>0</v>
      </c>
    </row>
    <row r="6" spans="1:10" ht="16" thickBot="1">
      <c r="A6" s="4" t="s">
        <v>25</v>
      </c>
      <c r="B6" s="4">
        <v>5</v>
      </c>
      <c r="C6" s="6">
        <v>5</v>
      </c>
      <c r="D6" s="6">
        <v>5</v>
      </c>
      <c r="E6" s="6">
        <v>4</v>
      </c>
      <c r="F6" s="6">
        <v>5</v>
      </c>
      <c r="G6">
        <f t="shared" si="0"/>
        <v>0</v>
      </c>
      <c r="H6">
        <f t="shared" si="0"/>
        <v>0</v>
      </c>
      <c r="I6">
        <f t="shared" si="0"/>
        <v>1</v>
      </c>
      <c r="J6">
        <f t="shared" si="0"/>
        <v>0</v>
      </c>
    </row>
    <row r="7" spans="1:10" ht="16" thickBot="1">
      <c r="A7" s="4" t="s">
        <v>26</v>
      </c>
      <c r="B7" s="4">
        <v>6</v>
      </c>
      <c r="C7" s="6">
        <v>6</v>
      </c>
      <c r="D7" s="6">
        <v>6</v>
      </c>
      <c r="E7" s="6">
        <v>6</v>
      </c>
      <c r="F7" s="6">
        <v>6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</row>
    <row r="8" spans="1:10">
      <c r="G8">
        <f>SUM(G2:G7)</f>
        <v>4</v>
      </c>
      <c r="H8">
        <f>SUM(H2:H7)</f>
        <v>4</v>
      </c>
      <c r="I8">
        <f>SUM(I2:I7)</f>
        <v>6</v>
      </c>
      <c r="J8">
        <f>SUM(J2:J7)</f>
        <v>4</v>
      </c>
    </row>
    <row r="9" spans="1:10">
      <c r="G9" s="8">
        <f>G8/6</f>
        <v>0.66666666666666663</v>
      </c>
      <c r="H9" s="8">
        <f t="shared" ref="H9:I9" si="1">H8/6</f>
        <v>0.66666666666666663</v>
      </c>
      <c r="I9" s="8">
        <f t="shared" si="1"/>
        <v>1</v>
      </c>
      <c r="J9" s="8">
        <f t="shared" ref="J9" si="2">J8/6</f>
        <v>0.66666666666666663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K23" sqref="C16:K23"/>
    </sheetView>
  </sheetViews>
  <sheetFormatPr baseColWidth="10" defaultRowHeight="15" x14ac:dyDescent="0"/>
  <cols>
    <col min="3" max="5" width="11.83203125" bestFit="1" customWidth="1"/>
    <col min="6" max="6" width="11.83203125" customWidth="1"/>
  </cols>
  <sheetData>
    <row r="1" spans="1:10" ht="31" thickBot="1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42</v>
      </c>
      <c r="G1" s="7" t="s">
        <v>32</v>
      </c>
      <c r="H1" s="7" t="s">
        <v>33</v>
      </c>
      <c r="I1" s="7" t="s">
        <v>34</v>
      </c>
      <c r="J1" s="13" t="s">
        <v>45</v>
      </c>
    </row>
    <row r="2" spans="1:10" ht="16" thickBot="1">
      <c r="A2" t="s">
        <v>9</v>
      </c>
      <c r="B2" s="9">
        <v>40.097205346294039</v>
      </c>
      <c r="C2" s="9">
        <v>36.520657331327392</v>
      </c>
      <c r="D2" s="8">
        <v>39.484463276836159</v>
      </c>
      <c r="E2" s="9">
        <v>36.42167780252413</v>
      </c>
      <c r="F2" s="9">
        <v>32.475027746947831</v>
      </c>
      <c r="G2" s="8">
        <f>ABS(C2-$B2)</f>
        <v>3.5765480149666473</v>
      </c>
      <c r="H2" s="8">
        <f>ABS(D2-$B2)</f>
        <v>0.61274206945788023</v>
      </c>
      <c r="I2" s="8">
        <f>ABS(E2-$B2)</f>
        <v>3.6755275437699098</v>
      </c>
      <c r="J2" s="8">
        <f>ABS(F2-$B2)</f>
        <v>7.6221775993462089</v>
      </c>
    </row>
    <row r="3" spans="1:10" ht="16" thickBot="1">
      <c r="A3" t="s">
        <v>11</v>
      </c>
      <c r="B3" s="9">
        <v>24.908869987849329</v>
      </c>
      <c r="C3" s="9">
        <v>30.731396829070711</v>
      </c>
      <c r="D3" s="8">
        <v>30.854519774011298</v>
      </c>
      <c r="E3" s="9">
        <v>32.650334075723833</v>
      </c>
      <c r="F3" s="9">
        <v>33.440621531631521</v>
      </c>
      <c r="G3" s="8">
        <f t="shared" ref="G3:I6" si="0">ABS(C3-$B3)</f>
        <v>5.8225268412213822</v>
      </c>
      <c r="H3" s="8">
        <f t="shared" si="0"/>
        <v>5.9456497861619688</v>
      </c>
      <c r="I3" s="8">
        <f t="shared" si="0"/>
        <v>7.7414640878745047</v>
      </c>
      <c r="J3" s="8">
        <f t="shared" ref="J3:J6" si="1">ABS(F3-$B3)</f>
        <v>8.5317515437821925</v>
      </c>
    </row>
    <row r="4" spans="1:10" ht="16" thickBot="1">
      <c r="A4" t="s">
        <v>13</v>
      </c>
      <c r="B4" s="9">
        <v>13.001215066828673</v>
      </c>
      <c r="C4" s="9">
        <v>13.644254137252631</v>
      </c>
      <c r="D4" s="8">
        <v>11.65960451977401</v>
      </c>
      <c r="E4" s="9">
        <v>11.633259094283593</v>
      </c>
      <c r="F4" s="9">
        <v>13.584905660377361</v>
      </c>
      <c r="G4" s="8">
        <f t="shared" si="0"/>
        <v>0.64303907042395814</v>
      </c>
      <c r="H4" s="8">
        <f t="shared" si="0"/>
        <v>1.3416105470546622</v>
      </c>
      <c r="I4" s="8">
        <f t="shared" si="0"/>
        <v>1.3679559725450794</v>
      </c>
      <c r="J4" s="8">
        <f t="shared" si="1"/>
        <v>0.58369059354868824</v>
      </c>
    </row>
    <row r="5" spans="1:10" ht="16" thickBot="1">
      <c r="A5" t="s">
        <v>19</v>
      </c>
      <c r="B5" s="9">
        <v>11.178614823815307</v>
      </c>
      <c r="C5" s="9">
        <v>11.454114107163523</v>
      </c>
      <c r="D5" s="8">
        <v>11.53954802259887</v>
      </c>
      <c r="E5" s="9">
        <v>11.922791388270229</v>
      </c>
      <c r="F5" s="9">
        <v>12.452830188679247</v>
      </c>
      <c r="G5" s="8">
        <f t="shared" si="0"/>
        <v>0.27549928334821594</v>
      </c>
      <c r="H5" s="8">
        <f t="shared" si="0"/>
        <v>0.36093319878356311</v>
      </c>
      <c r="I5" s="8">
        <f t="shared" si="0"/>
        <v>0.74417656445492142</v>
      </c>
      <c r="J5" s="8">
        <f t="shared" si="1"/>
        <v>1.2742153648639398</v>
      </c>
    </row>
    <row r="6" spans="1:10" ht="16" thickBot="1">
      <c r="A6" t="s">
        <v>15</v>
      </c>
      <c r="B6" s="9">
        <v>10.814094775212636</v>
      </c>
      <c r="C6" s="9">
        <v>7.6495775951857432</v>
      </c>
      <c r="D6" s="8">
        <v>6.4618644067796618</v>
      </c>
      <c r="E6" s="9">
        <v>7.3719376391982188</v>
      </c>
      <c r="F6" s="9">
        <v>8.0466148723640405</v>
      </c>
      <c r="G6" s="8">
        <f t="shared" si="0"/>
        <v>3.164517180026893</v>
      </c>
      <c r="H6" s="8">
        <f t="shared" si="0"/>
        <v>4.3522303684329744</v>
      </c>
      <c r="I6" s="8">
        <f t="shared" si="0"/>
        <v>3.4421571360144174</v>
      </c>
      <c r="J6" s="8">
        <f t="shared" si="1"/>
        <v>2.7674799028485957</v>
      </c>
    </row>
    <row r="7" spans="1:10">
      <c r="B7" s="8"/>
      <c r="C7" s="8"/>
      <c r="D7" s="8"/>
      <c r="E7" s="8"/>
      <c r="F7" s="8"/>
      <c r="G7" s="8">
        <f>SUM(G2:G6)</f>
        <v>13.482130389987097</v>
      </c>
      <c r="H7" s="8">
        <f t="shared" ref="H7:J7" si="2">SUM(H2:H6)</f>
        <v>12.61316596989105</v>
      </c>
      <c r="I7" s="8">
        <f t="shared" si="2"/>
        <v>16.971281304658831</v>
      </c>
      <c r="J7" s="8">
        <f t="shared" si="2"/>
        <v>20.779315004389627</v>
      </c>
    </row>
    <row r="8" spans="1:10">
      <c r="G8" s="8">
        <f>G7/6</f>
        <v>2.2470217316645162</v>
      </c>
      <c r="H8" s="8">
        <f t="shared" ref="H8:J8" si="3">H7/6</f>
        <v>2.1021943283151749</v>
      </c>
      <c r="I8" s="8">
        <f t="shared" si="3"/>
        <v>2.8285468841098051</v>
      </c>
      <c r="J8" s="8">
        <f t="shared" si="3"/>
        <v>3.4632191673982713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H20" sqref="A11:H20"/>
    </sheetView>
  </sheetViews>
  <sheetFormatPr baseColWidth="10" defaultRowHeight="15" x14ac:dyDescent="0"/>
  <sheetData>
    <row r="1" spans="1:10" ht="91" thickBot="1">
      <c r="A1" s="1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46</v>
      </c>
      <c r="G1" s="7" t="s">
        <v>32</v>
      </c>
      <c r="H1" s="7" t="s">
        <v>33</v>
      </c>
      <c r="I1" s="7" t="s">
        <v>34</v>
      </c>
      <c r="J1" s="7" t="s">
        <v>45</v>
      </c>
    </row>
    <row r="2" spans="1:10" ht="16" thickBot="1">
      <c r="A2" s="4" t="s">
        <v>21</v>
      </c>
      <c r="B2" s="5">
        <v>1</v>
      </c>
      <c r="C2" s="5">
        <v>1</v>
      </c>
      <c r="D2" s="6">
        <v>1</v>
      </c>
      <c r="E2" s="6">
        <v>1</v>
      </c>
      <c r="F2" s="12">
        <v>2</v>
      </c>
      <c r="G2">
        <f>ABS(C2-$B2)</f>
        <v>0</v>
      </c>
      <c r="H2">
        <f>ABS(D2-$B2)</f>
        <v>0</v>
      </c>
      <c r="I2">
        <f>ABS(E2-$B2)</f>
        <v>0</v>
      </c>
      <c r="J2">
        <f>ABS(F2-$B2)</f>
        <v>1</v>
      </c>
    </row>
    <row r="3" spans="1:10" ht="16" thickBot="1">
      <c r="A3" s="4" t="s">
        <v>22</v>
      </c>
      <c r="B3" s="5">
        <v>2</v>
      </c>
      <c r="C3" s="5">
        <v>2</v>
      </c>
      <c r="D3" s="6">
        <v>2</v>
      </c>
      <c r="E3" s="6">
        <v>2</v>
      </c>
      <c r="F3" s="12">
        <v>1</v>
      </c>
      <c r="G3">
        <f t="shared" ref="G3:I6" si="0">ABS(C3-$B3)</f>
        <v>0</v>
      </c>
      <c r="H3">
        <f t="shared" si="0"/>
        <v>0</v>
      </c>
      <c r="I3">
        <f t="shared" si="0"/>
        <v>0</v>
      </c>
      <c r="J3">
        <f t="shared" ref="J3:J6" si="1">ABS(F3-$B3)</f>
        <v>1</v>
      </c>
    </row>
    <row r="4" spans="1:10" ht="16" thickBot="1">
      <c r="A4" s="4" t="s">
        <v>24</v>
      </c>
      <c r="B4" s="5">
        <v>3</v>
      </c>
      <c r="C4" s="5">
        <v>3</v>
      </c>
      <c r="D4" s="6">
        <v>4</v>
      </c>
      <c r="E4" s="6">
        <v>4</v>
      </c>
      <c r="F4" s="12">
        <v>3</v>
      </c>
      <c r="G4">
        <f t="shared" si="0"/>
        <v>0</v>
      </c>
      <c r="H4">
        <f t="shared" si="0"/>
        <v>1</v>
      </c>
      <c r="I4">
        <f t="shared" si="0"/>
        <v>1</v>
      </c>
      <c r="J4">
        <f t="shared" si="1"/>
        <v>0</v>
      </c>
    </row>
    <row r="5" spans="1:10" ht="16" thickBot="1">
      <c r="A5" s="4" t="s">
        <v>25</v>
      </c>
      <c r="B5" s="5">
        <v>4</v>
      </c>
      <c r="C5" s="5">
        <v>4</v>
      </c>
      <c r="D5" s="6">
        <v>3</v>
      </c>
      <c r="E5" s="6">
        <v>3</v>
      </c>
      <c r="F5" s="12">
        <v>4</v>
      </c>
      <c r="G5">
        <f t="shared" si="0"/>
        <v>0</v>
      </c>
      <c r="H5">
        <f t="shared" si="0"/>
        <v>1</v>
      </c>
      <c r="I5">
        <f t="shared" si="0"/>
        <v>1</v>
      </c>
      <c r="J5">
        <f t="shared" si="1"/>
        <v>0</v>
      </c>
    </row>
    <row r="6" spans="1:10" ht="16" thickBot="1">
      <c r="A6" s="4" t="s">
        <v>26</v>
      </c>
      <c r="B6" s="5">
        <v>5</v>
      </c>
      <c r="C6" s="5">
        <v>5</v>
      </c>
      <c r="D6" s="6">
        <v>5</v>
      </c>
      <c r="E6" s="6">
        <v>5</v>
      </c>
      <c r="F6" s="12">
        <v>5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1"/>
        <v>0</v>
      </c>
    </row>
    <row r="7" spans="1:10">
      <c r="G7">
        <f>SUM(G2:G6)</f>
        <v>0</v>
      </c>
      <c r="H7">
        <f>SUM(H2:H6)</f>
        <v>2</v>
      </c>
      <c r="I7">
        <f>SUM(I2:I6)</f>
        <v>2</v>
      </c>
      <c r="J7">
        <f>SUM(J2:J6)</f>
        <v>2</v>
      </c>
    </row>
    <row r="8" spans="1:10">
      <c r="G8" s="8">
        <f>G7/6</f>
        <v>0</v>
      </c>
      <c r="H8" s="8">
        <f t="shared" ref="H8:J8" si="2">H7/6</f>
        <v>0.33333333333333331</v>
      </c>
      <c r="I8" s="8">
        <f t="shared" si="2"/>
        <v>0.33333333333333331</v>
      </c>
      <c r="J8" s="8">
        <f t="shared" si="2"/>
        <v>0.33333333333333331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Q25" sqref="A12:Q25"/>
    </sheetView>
  </sheetViews>
  <sheetFormatPr baseColWidth="10" defaultRowHeight="15" x14ac:dyDescent="0"/>
  <cols>
    <col min="3" max="3" width="11.83203125" bestFit="1" customWidth="1"/>
    <col min="7" max="7" width="11.83203125" bestFit="1" customWidth="1"/>
  </cols>
  <sheetData>
    <row r="1" spans="1:7">
      <c r="A1" t="s">
        <v>0</v>
      </c>
      <c r="B1" t="s">
        <v>40</v>
      </c>
      <c r="D1" t="s">
        <v>41</v>
      </c>
      <c r="F1" t="s">
        <v>7</v>
      </c>
    </row>
    <row r="2" spans="1:7">
      <c r="A2" t="s">
        <v>9</v>
      </c>
      <c r="B2">
        <v>5591</v>
      </c>
      <c r="C2" s="8">
        <v>20.537026153394063</v>
      </c>
      <c r="D2">
        <v>7717</v>
      </c>
      <c r="E2" s="8">
        <v>19.059026920227218</v>
      </c>
      <c r="F2">
        <v>9697</v>
      </c>
      <c r="G2" s="8">
        <v>19.844875573018992</v>
      </c>
    </row>
    <row r="3" spans="1:7">
      <c r="A3" t="s">
        <v>11</v>
      </c>
      <c r="B3">
        <v>4369</v>
      </c>
      <c r="C3" s="8">
        <v>16.048339700264471</v>
      </c>
      <c r="D3">
        <v>6224</v>
      </c>
      <c r="E3" s="8">
        <v>15.371696715238331</v>
      </c>
      <c r="F3">
        <v>7609</v>
      </c>
      <c r="G3" s="8">
        <v>15.571791093647674</v>
      </c>
    </row>
    <row r="4" spans="1:7">
      <c r="A4" t="s">
        <v>17</v>
      </c>
      <c r="B4">
        <v>13064</v>
      </c>
      <c r="C4" s="8">
        <v>47.987070232148106</v>
      </c>
      <c r="D4">
        <v>19396</v>
      </c>
      <c r="E4" s="8">
        <v>47.903185971844906</v>
      </c>
      <c r="F4">
        <v>23310</v>
      </c>
      <c r="G4" s="8">
        <v>47.703831041257367</v>
      </c>
    </row>
    <row r="5" spans="1:7">
      <c r="A5" t="s">
        <v>43</v>
      </c>
      <c r="B5">
        <v>1651</v>
      </c>
      <c r="C5" s="8">
        <v>6.0645019100793416</v>
      </c>
      <c r="D5">
        <v>3149</v>
      </c>
      <c r="E5" s="8">
        <v>7.7772289454186225</v>
      </c>
      <c r="F5">
        <v>3492</v>
      </c>
      <c r="G5" s="8">
        <v>7.1463654223968565</v>
      </c>
    </row>
    <row r="6" spans="1:7">
      <c r="A6" t="s">
        <v>19</v>
      </c>
      <c r="B6">
        <v>1634</v>
      </c>
      <c r="C6" s="8">
        <v>6.0020570085218923</v>
      </c>
      <c r="D6">
        <v>2353</v>
      </c>
      <c r="E6" s="8">
        <v>5.811311434922203</v>
      </c>
      <c r="F6">
        <v>2837</v>
      </c>
      <c r="G6" s="8">
        <v>5.805910281597904</v>
      </c>
    </row>
    <row r="7" spans="1:7">
      <c r="A7" t="s">
        <v>15</v>
      </c>
      <c r="B7">
        <v>915</v>
      </c>
      <c r="C7" s="8">
        <v>3.3610049955921246</v>
      </c>
      <c r="D7">
        <v>1651</v>
      </c>
      <c r="E7" s="8">
        <v>4.0775500123487278</v>
      </c>
      <c r="F7">
        <v>1919</v>
      </c>
      <c r="G7" s="8">
        <v>3.9272265880812047</v>
      </c>
    </row>
    <row r="8" spans="1:7">
      <c r="B8">
        <f>SUM(B2:B7)</f>
        <v>27224</v>
      </c>
      <c r="C8">
        <f t="shared" ref="C8:G8" si="0">SUM(C2:C7)</f>
        <v>99.999999999999986</v>
      </c>
      <c r="D8">
        <f t="shared" si="0"/>
        <v>40490</v>
      </c>
      <c r="E8">
        <f t="shared" si="0"/>
        <v>100.00000000000001</v>
      </c>
      <c r="F8">
        <f>SUM(F2:F7)</f>
        <v>48864</v>
      </c>
      <c r="G8">
        <f t="shared" si="0"/>
        <v>100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partystats_calc.csv</vt:lpstr>
      <vt:lpstr>PercOffset</vt:lpstr>
      <vt:lpstr>RankOffset</vt:lpstr>
      <vt:lpstr>PercOffsetNOAFD</vt:lpstr>
      <vt:lpstr>RankOffsetNOAFD</vt:lpstr>
      <vt:lpstr>Botcounts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Haluka Maier-Borst</cp:lastModifiedBy>
  <dcterms:created xsi:type="dcterms:W3CDTF">2017-10-18T08:18:50Z</dcterms:created>
  <dcterms:modified xsi:type="dcterms:W3CDTF">2017-11-03T11:44:15Z</dcterms:modified>
</cp:coreProperties>
</file>