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4000" windowHeight="9800" activeTab="2"/>
  </bookViews>
  <sheets>
    <sheet name="Титул" sheetId="1" r:id="rId1"/>
    <sheet name="Графік" sheetId="2" r:id="rId2"/>
    <sheet name="Базовий НП " sheetId="3" r:id="rId3"/>
    <sheet name="Роб НП 1с" sheetId="4" r:id="rId4"/>
    <sheet name="Роб НП 2с" sheetId="5" r:id="rId5"/>
  </sheets>
  <calcPr calcId="162913"/>
</workbook>
</file>

<file path=xl/calcChain.xml><?xml version="1.0" encoding="utf-8"?>
<calcChain xmlns="http://schemas.openxmlformats.org/spreadsheetml/2006/main">
  <c r="BQ32" i="4" l="1"/>
  <c r="O29" i="4"/>
  <c r="K38" i="3" l="1"/>
  <c r="I38" i="3"/>
  <c r="BK31" i="5"/>
  <c r="BI31" i="5"/>
  <c r="BG31" i="5"/>
  <c r="BE31" i="5"/>
  <c r="BA31" i="5"/>
  <c r="AY31" i="5"/>
  <c r="AW31" i="5"/>
  <c r="AS31" i="5"/>
  <c r="AQ31" i="5"/>
  <c r="AO31" i="5"/>
  <c r="AM31" i="5"/>
  <c r="AK31" i="5"/>
  <c r="AG31" i="5"/>
  <c r="AE31" i="5"/>
  <c r="AC31" i="5"/>
  <c r="Y31" i="5"/>
  <c r="W31" i="5"/>
  <c r="U31" i="5"/>
  <c r="S31" i="5"/>
  <c r="O31" i="5"/>
  <c r="AU30" i="5"/>
  <c r="BC30" i="5" s="1"/>
  <c r="Q30" i="5"/>
  <c r="AU29" i="5"/>
  <c r="BC29" i="5"/>
  <c r="Q29" i="5"/>
  <c r="AA28" i="5"/>
  <c r="AI28" i="5" s="1"/>
  <c r="Q28" i="5"/>
  <c r="AA27" i="5"/>
  <c r="AI27" i="5" s="1"/>
  <c r="Q27" i="5"/>
  <c r="AU26" i="5"/>
  <c r="BC26" i="5" s="1"/>
  <c r="Q26" i="5"/>
  <c r="AU25" i="5"/>
  <c r="BC25" i="5" s="1"/>
  <c r="Q25" i="5"/>
  <c r="BC24" i="5"/>
  <c r="AU24" i="5"/>
  <c r="Q24" i="5"/>
  <c r="AA23" i="5"/>
  <c r="AI23" i="5"/>
  <c r="Q23" i="5"/>
  <c r="AA22" i="5"/>
  <c r="AI22" i="5" s="1"/>
  <c r="Q22" i="5"/>
  <c r="AA21" i="5"/>
  <c r="AI21" i="5"/>
  <c r="Q21" i="5"/>
  <c r="AA20" i="5"/>
  <c r="AI20" i="5" s="1"/>
  <c r="Q20" i="5"/>
  <c r="AA19" i="5"/>
  <c r="AI19" i="5" s="1"/>
  <c r="Q19" i="5"/>
  <c r="AU18" i="5"/>
  <c r="BC18" i="5"/>
  <c r="Q18" i="5"/>
  <c r="BC17" i="5"/>
  <c r="AU17" i="5"/>
  <c r="AU31" i="5" s="1"/>
  <c r="AU32" i="5" s="1"/>
  <c r="Q17" i="5"/>
  <c r="AA16" i="5"/>
  <c r="AI16" i="5" s="1"/>
  <c r="Q16" i="5"/>
  <c r="U36" i="4"/>
  <c r="BK29" i="4"/>
  <c r="BI29" i="4"/>
  <c r="BG29" i="4"/>
  <c r="BE29" i="4"/>
  <c r="BA29" i="4"/>
  <c r="AY29" i="4"/>
  <c r="AW29" i="4"/>
  <c r="AS29" i="4"/>
  <c r="AQ29" i="4"/>
  <c r="AO29" i="4"/>
  <c r="AM29" i="4"/>
  <c r="AK29" i="4"/>
  <c r="AG29" i="4"/>
  <c r="AE29" i="4"/>
  <c r="AC29" i="4"/>
  <c r="Y29" i="4"/>
  <c r="W29" i="4"/>
  <c r="U29" i="4"/>
  <c r="S29" i="4"/>
  <c r="AU28" i="4"/>
  <c r="BC28" i="4" s="1"/>
  <c r="Q28" i="4"/>
  <c r="AU27" i="4"/>
  <c r="BC27" i="4" s="1"/>
  <c r="Q27" i="4"/>
  <c r="AA26" i="4"/>
  <c r="AI26" i="4" s="1"/>
  <c r="Q26" i="4"/>
  <c r="AU25" i="4"/>
  <c r="BC25" i="4" s="1"/>
  <c r="Q25" i="4"/>
  <c r="AU24" i="4"/>
  <c r="BC24" i="4" s="1"/>
  <c r="AA24" i="4"/>
  <c r="AI24" i="4" s="1"/>
  <c r="Q24" i="4"/>
  <c r="AU23" i="4"/>
  <c r="BC23" i="4" s="1"/>
  <c r="Q23" i="4"/>
  <c r="AA22" i="4"/>
  <c r="AI22" i="4" s="1"/>
  <c r="Q22" i="4"/>
  <c r="AU21" i="4"/>
  <c r="BC21" i="4"/>
  <c r="AA21" i="4"/>
  <c r="AI21" i="4" s="1"/>
  <c r="Q21" i="4"/>
  <c r="AA20" i="4"/>
  <c r="AI20" i="4" s="1"/>
  <c r="Q20" i="4"/>
  <c r="AA19" i="4"/>
  <c r="AI19" i="4"/>
  <c r="Q19" i="4"/>
  <c r="AU18" i="4"/>
  <c r="AU29" i="4" s="1"/>
  <c r="AU30" i="4" s="1"/>
  <c r="Q18" i="4"/>
  <c r="AI17" i="4"/>
  <c r="AA17" i="4"/>
  <c r="Q17" i="4"/>
  <c r="AA16" i="4"/>
  <c r="AA29" i="4"/>
  <c r="AA30" i="4" s="1"/>
  <c r="Q16" i="4"/>
  <c r="P58" i="3"/>
  <c r="N58" i="3"/>
  <c r="M58" i="3"/>
  <c r="O57" i="3"/>
  <c r="N57" i="3"/>
  <c r="M57" i="3"/>
  <c r="O55" i="3"/>
  <c r="O58" i="3" s="1"/>
  <c r="F51" i="3"/>
  <c r="G51" i="3" s="1"/>
  <c r="G50" i="3"/>
  <c r="G49" i="3"/>
  <c r="P46" i="3"/>
  <c r="K46" i="3"/>
  <c r="J46" i="3"/>
  <c r="I46" i="3"/>
  <c r="F46" i="3"/>
  <c r="O45" i="3"/>
  <c r="N45" i="3"/>
  <c r="M45" i="3"/>
  <c r="H45" i="3"/>
  <c r="G45" i="3"/>
  <c r="O44" i="3"/>
  <c r="N44" i="3"/>
  <c r="M44" i="3"/>
  <c r="H44" i="3"/>
  <c r="G44" i="3"/>
  <c r="N43" i="3"/>
  <c r="M43" i="3"/>
  <c r="H43" i="3"/>
  <c r="O43" i="3" s="1"/>
  <c r="G43" i="3"/>
  <c r="N42" i="3"/>
  <c r="M42" i="3"/>
  <c r="H42" i="3"/>
  <c r="O42" i="3" s="1"/>
  <c r="G42" i="3"/>
  <c r="O41" i="3"/>
  <c r="M41" i="3"/>
  <c r="H41" i="3"/>
  <c r="N41" i="3" s="1"/>
  <c r="G41" i="3"/>
  <c r="O40" i="3"/>
  <c r="M40" i="3"/>
  <c r="H40" i="3"/>
  <c r="G40" i="3"/>
  <c r="P38" i="3"/>
  <c r="J38" i="3"/>
  <c r="F38" i="3"/>
  <c r="O37" i="3"/>
  <c r="N37" i="3"/>
  <c r="M37" i="3"/>
  <c r="H37" i="3"/>
  <c r="G37" i="3"/>
  <c r="L37" i="3" s="1"/>
  <c r="H36" i="3"/>
  <c r="G36" i="3"/>
  <c r="L36" i="3" s="1"/>
  <c r="H35" i="3"/>
  <c r="G35" i="3"/>
  <c r="L35" i="3" s="1"/>
  <c r="N34" i="3"/>
  <c r="M34" i="3"/>
  <c r="H34" i="3"/>
  <c r="G34" i="3"/>
  <c r="N33" i="3"/>
  <c r="M33" i="3"/>
  <c r="H33" i="3"/>
  <c r="O33" i="3" s="1"/>
  <c r="G33" i="3"/>
  <c r="L33" i="3" s="1"/>
  <c r="N32" i="3"/>
  <c r="M32" i="3"/>
  <c r="H32" i="3"/>
  <c r="O32" i="3" s="1"/>
  <c r="G32" i="3"/>
  <c r="L32" i="3" s="1"/>
  <c r="N31" i="3"/>
  <c r="M31" i="3"/>
  <c r="H31" i="3"/>
  <c r="L31" i="3" s="1"/>
  <c r="O30" i="3"/>
  <c r="M30" i="3"/>
  <c r="H30" i="3"/>
  <c r="N30" i="3" s="1"/>
  <c r="G30" i="3"/>
  <c r="G29" i="3"/>
  <c r="O28" i="3"/>
  <c r="M28" i="3"/>
  <c r="H28" i="3"/>
  <c r="N28" i="3" s="1"/>
  <c r="G28" i="3"/>
  <c r="O27" i="3"/>
  <c r="N27" i="3"/>
  <c r="H27" i="3"/>
  <c r="M27" i="3" s="1"/>
  <c r="G27" i="3"/>
  <c r="L27" i="3" s="1"/>
  <c r="O26" i="3"/>
  <c r="H26" i="3"/>
  <c r="G26" i="3"/>
  <c r="O25" i="3"/>
  <c r="N25" i="3"/>
  <c r="H25" i="3"/>
  <c r="M25" i="3" s="1"/>
  <c r="G25" i="3"/>
  <c r="O24" i="3"/>
  <c r="N24" i="3"/>
  <c r="H24" i="3"/>
  <c r="M24" i="3" s="1"/>
  <c r="G24" i="3"/>
  <c r="K21" i="3"/>
  <c r="J21" i="3"/>
  <c r="I21" i="3"/>
  <c r="F21" i="3"/>
  <c r="O20" i="3"/>
  <c r="O21" i="3" s="1"/>
  <c r="N20" i="3"/>
  <c r="N21" i="3" s="1"/>
  <c r="H20" i="3"/>
  <c r="M20" i="3" s="1"/>
  <c r="G20" i="3"/>
  <c r="P18" i="3"/>
  <c r="P54" i="3" s="1"/>
  <c r="K18" i="3"/>
  <c r="J18" i="3"/>
  <c r="I18" i="3"/>
  <c r="F18" i="3"/>
  <c r="H17" i="3"/>
  <c r="G17" i="3"/>
  <c r="L17" i="3" s="1"/>
  <c r="H16" i="3"/>
  <c r="G16" i="3"/>
  <c r="M15" i="3"/>
  <c r="M18" i="3" s="1"/>
  <c r="H15" i="3"/>
  <c r="G15" i="3"/>
  <c r="O14" i="3"/>
  <c r="H14" i="3"/>
  <c r="G14" i="3"/>
  <c r="O13" i="3"/>
  <c r="N13" i="3"/>
  <c r="N18" i="3" s="1"/>
  <c r="H13" i="3"/>
  <c r="G13" i="3"/>
  <c r="L18" i="2"/>
  <c r="J18" i="2"/>
  <c r="H18" i="2"/>
  <c r="F18" i="2"/>
  <c r="D18" i="2"/>
  <c r="B18" i="2"/>
  <c r="N17" i="2"/>
  <c r="N16" i="2"/>
  <c r="N18" i="2" s="1"/>
  <c r="D4" i="2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C18" i="4"/>
  <c r="BC29" i="4" s="1"/>
  <c r="AI16" i="4"/>
  <c r="O31" i="3"/>
  <c r="BC31" i="5" l="1"/>
  <c r="AA31" i="5"/>
  <c r="AA32" i="5" s="1"/>
  <c r="L34" i="3"/>
  <c r="AI31" i="5"/>
  <c r="Q31" i="5"/>
  <c r="AI29" i="4"/>
  <c r="Q29" i="4"/>
  <c r="L24" i="3"/>
  <c r="F53" i="3"/>
  <c r="L13" i="3"/>
  <c r="L14" i="3"/>
  <c r="O18" i="3"/>
  <c r="L16" i="3"/>
  <c r="L30" i="3"/>
  <c r="G46" i="3"/>
  <c r="O38" i="3"/>
  <c r="H18" i="3"/>
  <c r="J53" i="3"/>
  <c r="G21" i="3"/>
  <c r="G38" i="3"/>
  <c r="L25" i="3"/>
  <c r="L26" i="3"/>
  <c r="N38" i="3"/>
  <c r="H46" i="3"/>
  <c r="L45" i="3"/>
  <c r="I53" i="3"/>
  <c r="O46" i="3"/>
  <c r="M38" i="3"/>
  <c r="K53" i="3"/>
  <c r="G18" i="3"/>
  <c r="L15" i="3"/>
  <c r="B60" i="3"/>
  <c r="M21" i="3"/>
  <c r="H21" i="3"/>
  <c r="L28" i="3"/>
  <c r="H29" i="3"/>
  <c r="L29" i="3" s="1"/>
  <c r="M46" i="3"/>
  <c r="L41" i="3"/>
  <c r="L42" i="3"/>
  <c r="L43" i="3"/>
  <c r="L44" i="3"/>
  <c r="B61" i="3"/>
  <c r="L40" i="3"/>
  <c r="L20" i="3"/>
  <c r="L21" i="3" s="1"/>
  <c r="N40" i="3"/>
  <c r="N46" i="3" s="1"/>
  <c r="O54" i="3" l="1"/>
  <c r="L18" i="3"/>
  <c r="N54" i="3"/>
  <c r="G53" i="3"/>
  <c r="M54" i="3"/>
  <c r="L46" i="3"/>
  <c r="L38" i="3"/>
  <c r="H38" i="3"/>
  <c r="H53" i="3" s="1"/>
  <c r="L53" i="3" l="1"/>
</calcChain>
</file>

<file path=xl/sharedStrings.xml><?xml version="1.0" encoding="utf-8"?>
<sst xmlns="http://schemas.openxmlformats.org/spreadsheetml/2006/main" count="506" uniqueCount="244">
  <si>
    <t>Міністерство освіти і науки України</t>
  </si>
  <si>
    <t>(найменування центрального органу виконавчої влади, власника)</t>
  </si>
  <si>
    <t>Державний біотехнологічний університет</t>
  </si>
  <si>
    <t>(повне найменування закладу вищої освіти)</t>
  </si>
  <si>
    <t>Розглянуто і схвалено</t>
  </si>
  <si>
    <t>Вченою радою ДБТУ</t>
  </si>
  <si>
    <t>"ЗАТВЕРДЖУЮ"</t>
  </si>
  <si>
    <t>В.о. ректора ДБТУ</t>
  </si>
  <si>
    <t>"_____"______________ 2022 року</t>
  </si>
  <si>
    <t>_________________Р.С. Тихонченко</t>
  </si>
  <si>
    <t>А.І Кудряшов</t>
  </si>
  <si>
    <t>"______"______________2022 року</t>
  </si>
  <si>
    <t>(протокол №________)</t>
  </si>
  <si>
    <t>М.П.</t>
  </si>
  <si>
    <t>НАВЧАЛЬНИЙ ПЛАН</t>
  </si>
  <si>
    <t>підготовки фахівців 2022 року вступу</t>
  </si>
  <si>
    <r>
      <t>Рівень вищо</t>
    </r>
    <r>
      <rPr>
        <b/>
        <sz val="14"/>
        <rFont val="Calibri"/>
        <family val="2"/>
        <charset val="204"/>
      </rPr>
      <t>ї</t>
    </r>
    <r>
      <rPr>
        <b/>
        <sz val="14"/>
        <rFont val="Times New Roman"/>
        <family val="1"/>
        <charset val="204"/>
      </rPr>
      <t xml:space="preserve"> освіти</t>
    </r>
  </si>
  <si>
    <t>Другий (магістерський) рівень</t>
  </si>
  <si>
    <t>Галузь знань</t>
  </si>
  <si>
    <t>20 Аграрні науки та продовольство</t>
  </si>
  <si>
    <t>Спеціальність</t>
  </si>
  <si>
    <t>208 Агроінженерія</t>
  </si>
  <si>
    <t>Освітньо-наукова програма</t>
  </si>
  <si>
    <t>Агроінженерія</t>
  </si>
  <si>
    <t>Форма навчання</t>
  </si>
  <si>
    <t>Денна</t>
  </si>
  <si>
    <t>Термін навчання (обсяг кредитів ЄКТС)</t>
  </si>
  <si>
    <t>1 рік 10 місяців (120 кредитів)</t>
  </si>
  <si>
    <t>На основі</t>
  </si>
  <si>
    <t>ОС Бакалавр, ОС Магістр</t>
  </si>
  <si>
    <t>Ступінь вищої освіти</t>
  </si>
  <si>
    <t>Магістр</t>
  </si>
  <si>
    <t>Кваліфікація</t>
  </si>
  <si>
    <t>Магістр з агроінженерії</t>
  </si>
  <si>
    <t>І . ГРАФІК НАВЧАЛЬНОГО ПРОЦЕСУ</t>
  </si>
  <si>
    <t>Курс</t>
  </si>
  <si>
    <t>Вересень</t>
  </si>
  <si>
    <t>Жовтень</t>
  </si>
  <si>
    <t>Листопад</t>
  </si>
  <si>
    <t>Грудень</t>
  </si>
  <si>
    <t>Січень</t>
  </si>
  <si>
    <t xml:space="preserve">Лютий </t>
  </si>
  <si>
    <t>Березень</t>
  </si>
  <si>
    <t>Квітень</t>
  </si>
  <si>
    <t>Травень</t>
  </si>
  <si>
    <t>Червень</t>
  </si>
  <si>
    <t>Липень</t>
  </si>
  <si>
    <t>Серпень</t>
  </si>
  <si>
    <t>01</t>
  </si>
  <si>
    <t>І</t>
  </si>
  <si>
    <t>ТН*</t>
  </si>
  <si>
    <t>С</t>
  </si>
  <si>
    <t>К</t>
  </si>
  <si>
    <t>П</t>
  </si>
  <si>
    <t>ІІ</t>
  </si>
  <si>
    <t>*</t>
  </si>
  <si>
    <t>Т</t>
  </si>
  <si>
    <t>КА</t>
  </si>
  <si>
    <r>
      <t>ПОЗНАЧЕННЯ:</t>
    </r>
    <r>
      <rPr>
        <sz val="12"/>
        <rFont val="Times New Roman"/>
        <family val="1"/>
        <charset val="204"/>
      </rPr>
      <t xml:space="preserve"> ТН - теоретичне навчання; С  - екзаменаційна сесія; ТН*  -  виконання кваліфікаційної роботи в поєднанні з теоретичним навчанням; *  -  виконання кваліфікаційної роботи; КА*  -  виконання кваліфікаційної роботи та кваліфікаційна атестація; К  - канікули; П  - практика; КА  - кваліфікаційна атестація; ТР  - тренінг; ТЗ  - табірні збори за списками військових ЗВО</t>
    </r>
  </si>
  <si>
    <t>II. ЗВЕДЕНІ ДАНІ ПРО БЮДЖЕТ ЧАСУ, тижні</t>
  </si>
  <si>
    <t>ІІІ. ПРАКТИКА</t>
  </si>
  <si>
    <t>IV. КВАЛІФІКАЦІЙНА АТЕСТАЦІЯ</t>
  </si>
  <si>
    <t>Теоретичне навчання</t>
  </si>
  <si>
    <t>Екзаменаційна сесія</t>
  </si>
  <si>
    <t>Практична підготовка</t>
  </si>
  <si>
    <t>Виконання кваліфікаційної роботи</t>
  </si>
  <si>
    <t>Державна атестація</t>
  </si>
  <si>
    <t>Канікули</t>
  </si>
  <si>
    <t>Усього</t>
  </si>
  <si>
    <t>Назва практики</t>
  </si>
  <si>
    <t>Семестр</t>
  </si>
  <si>
    <t>Тижні (Кредити ЄКТС)</t>
  </si>
  <si>
    <t>Назва навчальної дисципліни</t>
  </si>
  <si>
    <t>Форма кваліфікаційної атестації (атестаційний екзамен, кваліфікаційний проект (робота))</t>
  </si>
  <si>
    <t>Кредитів ЄКТС</t>
  </si>
  <si>
    <t>Науково-дослідна практика</t>
  </si>
  <si>
    <t>Кваліфікаційна атестація</t>
  </si>
  <si>
    <t>Кваліфікаційна робота</t>
  </si>
  <si>
    <t>Разом</t>
  </si>
  <si>
    <t>ПЛАН НАВЧАЛЬНОГО ПРОЦЕСУ</t>
  </si>
  <si>
    <t>Шифр за ОПП</t>
  </si>
  <si>
    <t>НАЗВА НАВЧАЛЬНОЇ ДИСЦИПЛІНИ</t>
  </si>
  <si>
    <t>Розподіл за семестрами</t>
  </si>
  <si>
    <t>Кількість
крдитів ECTS</t>
  </si>
  <si>
    <t>Кількість годин</t>
  </si>
  <si>
    <t>Розподіл годин на тиждень за курсами і семестрами</t>
  </si>
  <si>
    <t>Кафедра</t>
  </si>
  <si>
    <t>Екзамени</t>
  </si>
  <si>
    <t>Заліки</t>
  </si>
  <si>
    <t>Курсові роботи</t>
  </si>
  <si>
    <t>Загальний обсяг</t>
  </si>
  <si>
    <t>Аудиторних</t>
  </si>
  <si>
    <t>Самостійна робота</t>
  </si>
  <si>
    <t>І курс</t>
  </si>
  <si>
    <t>ІІ курс</t>
  </si>
  <si>
    <t>Всього</t>
  </si>
  <si>
    <t>у тому числі:</t>
  </si>
  <si>
    <t>С е м е с т р и</t>
  </si>
  <si>
    <t>лекції</t>
  </si>
  <si>
    <t>лабораторні</t>
  </si>
  <si>
    <t>практичні</t>
  </si>
  <si>
    <t>Кількість тижнів</t>
  </si>
  <si>
    <t>1. ЦИКЛ ЗАГАЛЬНОЇ ПІДГОТОВКИ</t>
  </si>
  <si>
    <t>1.1. Навчальні дисципліни загальної підготовки (обов'язкові)</t>
  </si>
  <si>
    <t>Н ЗП 1</t>
  </si>
  <si>
    <t xml:space="preserve"> Екологічно-безпечне природокористування та охорона праці</t>
  </si>
  <si>
    <t>БЖ</t>
  </si>
  <si>
    <t>Н ЗП 2</t>
  </si>
  <si>
    <t>Іноземна мова наукового спілкування</t>
  </si>
  <si>
    <t>МП</t>
  </si>
  <si>
    <t>Н ЗП 3</t>
  </si>
  <si>
    <t>START-UP економіка та управління інженерними системами в АПВ</t>
  </si>
  <si>
    <t>ГЕ</t>
  </si>
  <si>
    <t>Н ЗП 4</t>
  </si>
  <si>
    <t xml:space="preserve">  Філософія людського спілкування і методика викладання у вищій школі</t>
  </si>
  <si>
    <t xml:space="preserve">ЮНЕСКО </t>
  </si>
  <si>
    <t>Н ЗП 5</t>
  </si>
  <si>
    <t>Економічне обґрунтування науково-технічних проектів та аналіз ризиків</t>
  </si>
  <si>
    <t xml:space="preserve"> ГЕ</t>
  </si>
  <si>
    <t>Всього:</t>
  </si>
  <si>
    <t>1.2. Навчальні дисципліни загальної підготовки (за вибором здобувачів ВО)</t>
  </si>
  <si>
    <t>ВС ЗП 1</t>
  </si>
  <si>
    <t>Дисципліна за вибором здобувачів ВО</t>
  </si>
  <si>
    <t>2. ЦИКЛ ПРОФЕСІЙНОЇ ТА ПРАКТИЧНОЇ ПІДГОТОВКИ</t>
  </si>
  <si>
    <t>2.1  Навчальні дисципліни професійної та практичної підготовки (обов'язкові)</t>
  </si>
  <si>
    <t>Н  ППП 1</t>
  </si>
  <si>
    <t>Інформаційне забезпечення сільськогосподарського виробництва</t>
  </si>
  <si>
    <t>ОТС</t>
  </si>
  <si>
    <t>Н  ППП 2</t>
  </si>
  <si>
    <t>Нормативно-законодавчі засади використання і захисту інтелектуальної власності</t>
  </si>
  <si>
    <t>СГМ</t>
  </si>
  <si>
    <t>Н  ППП 3</t>
  </si>
  <si>
    <t>Наукове обгрунтування інтенсифікації виробництва сільськогосподарської продукції</t>
  </si>
  <si>
    <t>Н  ППП 4</t>
  </si>
  <si>
    <t>Проектування та конструювання сільськогосподарських машин</t>
  </si>
  <si>
    <t>Н  ППП 5</t>
  </si>
  <si>
    <t>Кваліметрія при проектуванні і випробуванні тракторів</t>
  </si>
  <si>
    <t>ТіА</t>
  </si>
  <si>
    <t>Н  ППП 6</t>
  </si>
  <si>
    <t>Аналіз та оптимізація експлуатації техніки, система точного землеробства</t>
  </si>
  <si>
    <t>1,2</t>
  </si>
  <si>
    <t>Н  ППП 7</t>
  </si>
  <si>
    <t>Мехатроніка АПВ</t>
  </si>
  <si>
    <t>МДМ</t>
  </si>
  <si>
    <t>Н  ППП 8</t>
  </si>
  <si>
    <t xml:space="preserve"> МДМ</t>
  </si>
  <si>
    <t>Н  ППП 9</t>
  </si>
  <si>
    <t>Забезпечення працездатності і ресурсу сільськогосподарської техніки</t>
  </si>
  <si>
    <t>ТСРВТМ</t>
  </si>
  <si>
    <t>Н  ППП 10</t>
  </si>
  <si>
    <t>Технологічні процеси та обладнання для зберігання та переробки продукції АПВ</t>
  </si>
  <si>
    <t>ОІПХВ</t>
  </si>
  <si>
    <t>Н  ППП 11</t>
  </si>
  <si>
    <t>Моделювання технологічних процесів і систем</t>
  </si>
  <si>
    <t>Н  ППП 12</t>
  </si>
  <si>
    <t>Технологічна адаптація тракторів загального призначення</t>
  </si>
  <si>
    <t>Н  ППП 13</t>
  </si>
  <si>
    <t>Динаміка механічних  систем та сільськогосподарських агрегатів</t>
  </si>
  <si>
    <t>Н  ППП 14</t>
  </si>
  <si>
    <t>Методологія наукових досліджень</t>
  </si>
  <si>
    <t>НММС</t>
  </si>
  <si>
    <t>2.2. Навчальні дисципліни професійної підготовки (за вибором здобувачів ВО)</t>
  </si>
  <si>
    <t>ВС ППП 1</t>
  </si>
  <si>
    <t>ВС ППП 2</t>
  </si>
  <si>
    <t>ВС ППП 3</t>
  </si>
  <si>
    <t>ВС ППП 4</t>
  </si>
  <si>
    <t>ВС ППП 5</t>
  </si>
  <si>
    <t>ВС ППП 6</t>
  </si>
  <si>
    <t>Інші види занять:</t>
  </si>
  <si>
    <t>Н ППП 15</t>
  </si>
  <si>
    <t>Вип. каф.</t>
  </si>
  <si>
    <t>Н ППП 16</t>
  </si>
  <si>
    <t>Виконання кваліфікаційної роботи та кваліфікаційна атестація</t>
  </si>
  <si>
    <t>Кількість годин на тиждень</t>
  </si>
  <si>
    <t>Кількість екзаменів</t>
  </si>
  <si>
    <t>Кількість заліків</t>
  </si>
  <si>
    <t>Кількість курсових проектів (робіт)</t>
  </si>
  <si>
    <t xml:space="preserve">Кількість дисциплін у семестрі </t>
  </si>
  <si>
    <t>У тому числі:</t>
  </si>
  <si>
    <t>ПОГОДЖЕНО:</t>
  </si>
  <si>
    <r>
      <t>Декан ФМІ                               _____________              __</t>
    </r>
    <r>
      <rPr>
        <u/>
        <sz val="12"/>
        <rFont val="Times New Roman"/>
        <family val="1"/>
        <charset val="204"/>
      </rPr>
      <t>В.В. Бредихін</t>
    </r>
    <r>
      <rPr>
        <sz val="12"/>
        <rFont val="Times New Roman"/>
        <family val="1"/>
        <charset val="204"/>
      </rPr>
      <t xml:space="preserve">__ </t>
    </r>
  </si>
  <si>
    <t xml:space="preserve">          (підпис)                   (прізвище та ініціали)</t>
  </si>
  <si>
    <t>(підпис)                      (прізвище та ініціали)</t>
  </si>
  <si>
    <r>
      <t>Гарант освітньої програми          ____________             __</t>
    </r>
    <r>
      <rPr>
        <u/>
        <sz val="12"/>
        <rFont val="Times New Roman"/>
        <family val="1"/>
        <charset val="204"/>
      </rPr>
      <t>М.П. Артьомов</t>
    </r>
    <r>
      <rPr>
        <sz val="12"/>
        <rFont val="Times New Roman"/>
        <family val="1"/>
        <charset val="204"/>
      </rPr>
      <t>__</t>
    </r>
  </si>
  <si>
    <t>Робочий навчальний план</t>
  </si>
  <si>
    <t>"____"________________ 2022 року</t>
  </si>
  <si>
    <t>Галузь знань: 20 "Аграрні науки та продовольство", Спеціальність: 208 "Агроінженерія" (Освітньо-наукова програма "Агроінженерія")</t>
  </si>
  <si>
    <t>(шифр і назва галузі знань, напаряму підготовки (спеціальності))</t>
  </si>
  <si>
    <t>Курс І (Рівень вищої освіти другий (магістерський))</t>
  </si>
  <si>
    <t>Форма навчання: денна</t>
  </si>
  <si>
    <t>№ з/п</t>
  </si>
  <si>
    <t>Назви навчальних  дисциплін</t>
  </si>
  <si>
    <t>Кількість
кредитів ЄКТС</t>
  </si>
  <si>
    <t xml:space="preserve">І семестр        </t>
  </si>
  <si>
    <t>12  (навчальних тижнів)</t>
  </si>
  <si>
    <t xml:space="preserve">ІІ семестр        </t>
  </si>
  <si>
    <t>15  (навчальних тижнів)</t>
  </si>
  <si>
    <t>Кафедра, циклова комісія</t>
  </si>
  <si>
    <t>за навчальним планом</t>
  </si>
  <si>
    <t>фактично виділено</t>
  </si>
  <si>
    <t>прочитано в минулому році</t>
  </si>
  <si>
    <t>на поточний навчальний рік</t>
  </si>
  <si>
    <t>всього</t>
  </si>
  <si>
    <t>з них аудиторних</t>
  </si>
  <si>
    <t>самостійна робота</t>
  </si>
  <si>
    <t>курсові роботи, проекти</t>
  </si>
  <si>
    <t>розрахункові роботи</t>
  </si>
  <si>
    <t>форми контролю</t>
  </si>
  <si>
    <t>у тому числі</t>
  </si>
  <si>
    <t>екзамен</t>
  </si>
  <si>
    <t>залік</t>
  </si>
  <si>
    <t>Нормативно-законодавчі засади захисту інтелектуальної власності</t>
  </si>
  <si>
    <t>Форма контролю</t>
  </si>
  <si>
    <t>Назва</t>
  </si>
  <si>
    <t>"____" _______________   2022 року</t>
  </si>
  <si>
    <r>
      <t xml:space="preserve">Декан факультету мехатроніки та інжинірингу              _____________       </t>
    </r>
    <r>
      <rPr>
        <u/>
        <sz val="12"/>
        <rFont val="Times New Roman Cyr"/>
        <charset val="204"/>
      </rPr>
      <t>Бредихін</t>
    </r>
    <r>
      <rPr>
        <sz val="12"/>
        <rFont val="Times New Roman Cyr"/>
        <charset val="204"/>
      </rPr>
      <t xml:space="preserve">_В.В._ </t>
    </r>
  </si>
  <si>
    <t xml:space="preserve">                                                                          (підпис)                       (прізвище та ініціали)</t>
  </si>
  <si>
    <t>(підпис)                     (прізвище та ініціали)</t>
  </si>
  <si>
    <r>
      <t xml:space="preserve">Гарант освітньої програми     ____________             </t>
    </r>
    <r>
      <rPr>
        <u/>
        <sz val="12"/>
        <rFont val="Times New Roman Cyr"/>
        <charset val="204"/>
      </rPr>
      <t xml:space="preserve"> Артьомов М.П.</t>
    </r>
  </si>
  <si>
    <t xml:space="preserve">                                                           (підпис)                  (прізвище та ініціали)</t>
  </si>
  <si>
    <t>Курс ІІ (Рівень вищої освіти другий (магістерський))</t>
  </si>
  <si>
    <t xml:space="preserve">ІІІ семестр        </t>
  </si>
  <si>
    <t xml:space="preserve">ІV семестр        </t>
  </si>
  <si>
    <t>8  (навчальних тижнів)</t>
  </si>
  <si>
    <t>Філософія людського спілкування і методика викладання у вищій школі</t>
  </si>
  <si>
    <t>ЮНЕСКО та СЗ</t>
  </si>
  <si>
    <t>Н ППП 6</t>
  </si>
  <si>
    <t>Н ППП 8</t>
  </si>
  <si>
    <t>Н ППП 9</t>
  </si>
  <si>
    <t>Н ППП 10</t>
  </si>
  <si>
    <t>Н ППП 11</t>
  </si>
  <si>
    <t>Н ППП 12</t>
  </si>
  <si>
    <t>Н ППП 13</t>
  </si>
  <si>
    <t xml:space="preserve">Динаміка механічних систем та сільськогосподарських агрегатів </t>
  </si>
  <si>
    <t>Н ППП 14</t>
  </si>
  <si>
    <t>Захист кваліфікаційної роботи</t>
  </si>
  <si>
    <t>____________________ А.І. Кудряшов</t>
  </si>
  <si>
    <r>
      <t xml:space="preserve">Керівник навчального відділу     ____________            </t>
    </r>
    <r>
      <rPr>
        <u/>
        <sz val="12"/>
        <rFont val="Times New Roman"/>
        <family val="1"/>
        <charset val="204"/>
      </rPr>
      <t xml:space="preserve"> А.І. Кашперська_</t>
    </r>
  </si>
  <si>
    <r>
      <t>Керівник навчального відділу  _______________   _</t>
    </r>
    <r>
      <rPr>
        <u/>
        <sz val="12"/>
        <rFont val="Times New Roman Cyr"/>
        <charset val="204"/>
      </rPr>
      <t>А.І. Кашперська_</t>
    </r>
  </si>
  <si>
    <r>
      <t>Керівник навчального відділу  _______________   __</t>
    </r>
    <r>
      <rPr>
        <u/>
        <sz val="12"/>
        <rFont val="Times New Roman Cyr"/>
        <charset val="204"/>
      </rPr>
      <t>А.І. Кашперська</t>
    </r>
    <r>
      <rPr>
        <sz val="12"/>
        <rFont val="Times New Roman Cyr"/>
        <family val="1"/>
        <charset val="204"/>
      </rPr>
      <t>_</t>
    </r>
  </si>
  <si>
    <t>2,3,4</t>
  </si>
  <si>
    <t>ТН</t>
  </si>
  <si>
    <t>АТЗ/СГМ</t>
  </si>
  <si>
    <t>Управління якістю аграрного виробництва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</si>
</sst>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;\-0;;@"/>
    <numFmt numFmtId="165" formatCode="0.0"/>
  </numFmts>
  <fonts count="60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u/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name val="Calibri"/>
      <family val="2"/>
      <charset val="204"/>
    </font>
    <font>
      <sz val="14"/>
      <name val="Times New Roman"/>
      <family val="1"/>
      <charset val="204"/>
    </font>
    <font>
      <b/>
      <sz val="10"/>
      <name val="Times New Roman Cyr"/>
      <charset val="204"/>
    </font>
    <font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sz val="10"/>
      <name val="Times New Roman Cyr"/>
      <charset val="204"/>
    </font>
    <font>
      <sz val="12"/>
      <name val="Arial Cyr"/>
      <charset val="204"/>
    </font>
    <font>
      <b/>
      <sz val="12"/>
      <name val="Times New Roman Cyr"/>
      <charset val="204"/>
    </font>
    <font>
      <sz val="12"/>
      <name val="Times New Roman Cyr"/>
      <charset val="204"/>
    </font>
    <font>
      <sz val="11"/>
      <color indexed="8"/>
      <name val="Calibri"/>
      <family val="2"/>
      <charset val="204"/>
    </font>
    <font>
      <sz val="12"/>
      <name val="Arial"/>
      <family val="2"/>
      <charset val="204"/>
    </font>
    <font>
      <sz val="12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2"/>
      <name val="Times New Roman"/>
      <family val="1"/>
    </font>
    <font>
      <b/>
      <sz val="12"/>
      <color indexed="10"/>
      <name val="Times New Roman"/>
      <family val="1"/>
      <charset val="204"/>
    </font>
    <font>
      <sz val="12"/>
      <color indexed="10"/>
      <name val="Calibri"/>
      <family val="2"/>
      <charset val="204"/>
    </font>
    <font>
      <u/>
      <sz val="12"/>
      <name val="Times New Roman"/>
      <family val="1"/>
      <charset val="204"/>
    </font>
    <font>
      <sz val="11"/>
      <name val="Times New Roman"/>
      <family val="1"/>
      <charset val="204"/>
    </font>
    <font>
      <sz val="12"/>
      <color indexed="10"/>
      <name val="Arial"/>
      <family val="2"/>
      <charset val="204"/>
    </font>
    <font>
      <sz val="11"/>
      <color indexed="10"/>
      <name val="Times New Roman"/>
      <family val="1"/>
      <charset val="204"/>
    </font>
    <font>
      <sz val="11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3"/>
      <name val="Times New Roman Cyr"/>
      <charset val="204"/>
    </font>
    <font>
      <b/>
      <sz val="12"/>
      <name val="Tahoma"/>
      <family val="2"/>
    </font>
    <font>
      <b/>
      <sz val="14"/>
      <name val="Tahoma"/>
      <family val="2"/>
    </font>
    <font>
      <b/>
      <sz val="13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0.5"/>
      <name val="Times New Roman"/>
      <family val="1"/>
      <charset val="204"/>
    </font>
    <font>
      <sz val="11"/>
      <name val="Times New Roman Cyr"/>
      <family val="1"/>
      <charset val="204"/>
    </font>
    <font>
      <b/>
      <sz val="9"/>
      <name val="Times New Roman Cyr"/>
      <family val="1"/>
      <charset val="204"/>
    </font>
    <font>
      <b/>
      <sz val="9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Times New Roman Cyr"/>
      <family val="1"/>
      <charset val="204"/>
    </font>
    <font>
      <sz val="10"/>
      <color indexed="9"/>
      <name val="Arial"/>
      <family val="2"/>
      <charset val="204"/>
    </font>
    <font>
      <sz val="10"/>
      <color indexed="9"/>
      <name val="Times New Roman Cyr"/>
      <family val="1"/>
      <charset val="204"/>
    </font>
    <font>
      <sz val="10"/>
      <color indexed="9"/>
      <name val="Times New Roman"/>
      <family val="1"/>
      <charset val="204"/>
    </font>
    <font>
      <b/>
      <sz val="8"/>
      <name val="Times New Roman Cyr"/>
      <family val="1"/>
      <charset val="204"/>
    </font>
    <font>
      <b/>
      <sz val="10"/>
      <name val="Arial Cyr"/>
      <family val="2"/>
      <charset val="204"/>
    </font>
    <font>
      <sz val="8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12"/>
      <name val="Times New Roman Cyr"/>
      <family val="1"/>
      <charset val="204"/>
    </font>
    <font>
      <sz val="14"/>
      <name val="Times New Roman Cyr"/>
      <family val="1"/>
      <charset val="204"/>
    </font>
    <font>
      <sz val="8"/>
      <name val="Times New Roman Cyr"/>
      <charset val="204"/>
    </font>
    <font>
      <u/>
      <sz val="12"/>
      <name val="Times New Roman Cyr"/>
      <charset val="204"/>
    </font>
    <font>
      <sz val="9"/>
      <name val="Times New Roman Cyr"/>
      <charset val="204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8" fillId="0" borderId="0"/>
    <xf numFmtId="0" fontId="59" fillId="0" borderId="0"/>
    <xf numFmtId="0" fontId="4" fillId="0" borderId="0"/>
    <xf numFmtId="0" fontId="4" fillId="0" borderId="0"/>
    <xf numFmtId="0" fontId="1" fillId="0" borderId="0"/>
    <xf numFmtId="0" fontId="1" fillId="0" borderId="0"/>
  </cellStyleXfs>
  <cellXfs count="392">
    <xf numFmtId="0" fontId="0" fillId="0" borderId="0" xfId="0"/>
    <xf numFmtId="0" fontId="3" fillId="0" borderId="0" xfId="5" applyFont="1" applyAlignment="1"/>
    <xf numFmtId="0" fontId="5" fillId="0" borderId="0" xfId="3" applyFont="1"/>
    <xf numFmtId="0" fontId="5" fillId="0" borderId="0" xfId="3" applyFont="1" applyFill="1"/>
    <xf numFmtId="0" fontId="3" fillId="0" borderId="0" xfId="3" applyFont="1" applyFill="1"/>
    <xf numFmtId="0" fontId="6" fillId="0" borderId="0" xfId="4" applyFont="1" applyFill="1" applyAlignment="1"/>
    <xf numFmtId="0" fontId="6" fillId="0" borderId="0" xfId="4" applyFont="1" applyAlignment="1"/>
    <xf numFmtId="0" fontId="3" fillId="0" borderId="0" xfId="3" applyFont="1" applyFill="1" applyAlignment="1">
      <alignment horizontal="left"/>
    </xf>
    <xf numFmtId="0" fontId="6" fillId="0" borderId="0" xfId="4" applyFont="1" applyFill="1" applyAlignment="1">
      <alignment horizontal="left"/>
    </xf>
    <xf numFmtId="0" fontId="3" fillId="0" borderId="0" xfId="4" applyFont="1" applyFill="1" applyAlignment="1">
      <alignment horizontal="left"/>
    </xf>
    <xf numFmtId="0" fontId="6" fillId="0" borderId="0" xfId="4" applyFont="1" applyAlignment="1">
      <alignment horizontal="left"/>
    </xf>
    <xf numFmtId="0" fontId="8" fillId="0" borderId="0" xfId="3" applyFont="1" applyFill="1"/>
    <xf numFmtId="0" fontId="10" fillId="0" borderId="0" xfId="3" applyFont="1" applyFill="1"/>
    <xf numFmtId="0" fontId="1" fillId="0" borderId="0" xfId="5"/>
    <xf numFmtId="0" fontId="1" fillId="0" borderId="0" xfId="5" applyFill="1"/>
    <xf numFmtId="0" fontId="12" fillId="0" borderId="1" xfId="0" applyFont="1" applyFill="1" applyBorder="1" applyAlignment="1">
      <alignment horizontal="centerContinuous"/>
    </xf>
    <xf numFmtId="0" fontId="13" fillId="0" borderId="2" xfId="0" applyFont="1" applyFill="1" applyBorder="1" applyAlignment="1">
      <alignment horizontal="centerContinuous"/>
    </xf>
    <xf numFmtId="0" fontId="13" fillId="0" borderId="2" xfId="0" applyFont="1" applyFill="1" applyBorder="1" applyAlignment="1"/>
    <xf numFmtId="0" fontId="13" fillId="0" borderId="2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12" fillId="0" borderId="2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/>
    </xf>
    <xf numFmtId="0" fontId="14" fillId="0" borderId="4" xfId="5" applyFont="1" applyFill="1" applyBorder="1" applyAlignment="1">
      <alignment horizontal="center" vertical="center"/>
    </xf>
    <xf numFmtId="49" fontId="14" fillId="0" borderId="2" xfId="5" applyNumberFormat="1" applyFont="1" applyFill="1" applyBorder="1" applyAlignment="1">
      <alignment horizontal="center" vertical="center" wrapText="1"/>
    </xf>
    <xf numFmtId="49" fontId="14" fillId="0" borderId="2" xfId="5" applyNumberFormat="1" applyFont="1" applyFill="1" applyBorder="1" applyAlignment="1">
      <alignment horizontal="center" vertical="center"/>
    </xf>
    <xf numFmtId="49" fontId="14" fillId="0" borderId="3" xfId="5" applyNumberFormat="1" applyFont="1" applyFill="1" applyBorder="1" applyAlignment="1">
      <alignment horizontal="center" vertical="center"/>
    </xf>
    <xf numFmtId="0" fontId="15" fillId="0" borderId="0" xfId="5" applyFont="1" applyAlignment="1">
      <alignment horizontal="center" vertical="center"/>
    </xf>
    <xf numFmtId="0" fontId="14" fillId="0" borderId="5" xfId="5" applyFont="1" applyFill="1" applyBorder="1" applyAlignment="1">
      <alignment horizontal="center" vertical="center"/>
    </xf>
    <xf numFmtId="49" fontId="14" fillId="0" borderId="6" xfId="5" applyNumberFormat="1" applyFont="1" applyFill="1" applyBorder="1" applyAlignment="1">
      <alignment horizontal="center" vertical="center" wrapText="1"/>
    </xf>
    <xf numFmtId="49" fontId="14" fillId="0" borderId="6" xfId="5" applyNumberFormat="1" applyFont="1" applyFill="1" applyBorder="1" applyAlignment="1">
      <alignment horizontal="center" vertical="center"/>
    </xf>
    <xf numFmtId="49" fontId="14" fillId="0" borderId="7" xfId="5" applyNumberFormat="1" applyFont="1" applyFill="1" applyBorder="1" applyAlignment="1">
      <alignment horizontal="center" vertical="center" wrapText="1"/>
    </xf>
    <xf numFmtId="0" fontId="15" fillId="0" borderId="0" xfId="5" applyFont="1"/>
    <xf numFmtId="0" fontId="3" fillId="0" borderId="0" xfId="5" applyFont="1" applyFill="1" applyBorder="1" applyAlignment="1">
      <alignment horizontal="center"/>
    </xf>
    <xf numFmtId="0" fontId="3" fillId="0" borderId="0" xfId="5" applyFont="1" applyFill="1" applyBorder="1" applyAlignment="1"/>
    <xf numFmtId="0" fontId="16" fillId="0" borderId="4" xfId="5" applyFont="1" applyFill="1" applyBorder="1" applyAlignment="1">
      <alignment horizontal="centerContinuous"/>
    </xf>
    <xf numFmtId="0" fontId="16" fillId="0" borderId="8" xfId="5" applyFont="1" applyFill="1" applyBorder="1" applyAlignment="1">
      <alignment horizontal="centerContinuous"/>
    </xf>
    <xf numFmtId="0" fontId="20" fillId="0" borderId="0" xfId="1" applyFont="1" applyFill="1"/>
    <xf numFmtId="164" fontId="5" fillId="0" borderId="2" xfId="1" applyNumberFormat="1" applyFont="1" applyFill="1" applyBorder="1" applyAlignment="1">
      <alignment horizontal="center" vertical="center"/>
    </xf>
    <xf numFmtId="164" fontId="5" fillId="0" borderId="2" xfId="2" applyNumberFormat="1" applyFont="1" applyFill="1" applyBorder="1" applyAlignment="1">
      <alignment horizontal="center" vertical="center"/>
    </xf>
    <xf numFmtId="164" fontId="5" fillId="0" borderId="2" xfId="1" applyNumberFormat="1" applyFont="1" applyFill="1" applyBorder="1" applyAlignment="1">
      <alignment vertical="center" wrapText="1"/>
    </xf>
    <xf numFmtId="164" fontId="21" fillId="0" borderId="2" xfId="2" applyNumberFormat="1" applyFont="1" applyFill="1" applyBorder="1" applyAlignment="1">
      <alignment horizontal="center" vertical="center"/>
    </xf>
    <xf numFmtId="164" fontId="5" fillId="0" borderId="2" xfId="3" applyNumberFormat="1" applyFont="1" applyFill="1" applyBorder="1" applyAlignment="1">
      <alignment horizontal="center" vertical="center"/>
    </xf>
    <xf numFmtId="164" fontId="21" fillId="0" borderId="9" xfId="3" applyNumberFormat="1" applyFont="1" applyFill="1" applyBorder="1" applyAlignment="1">
      <alignment horizontal="left" vertical="center" wrapText="1"/>
    </xf>
    <xf numFmtId="164" fontId="5" fillId="0" borderId="10" xfId="2" applyNumberFormat="1" applyFont="1" applyFill="1" applyBorder="1" applyAlignment="1">
      <alignment horizontal="center" vertical="center"/>
    </xf>
    <xf numFmtId="164" fontId="5" fillId="0" borderId="9" xfId="2" applyNumberFormat="1" applyFont="1" applyFill="1" applyBorder="1" applyAlignment="1">
      <alignment horizontal="center" vertical="center"/>
    </xf>
    <xf numFmtId="164" fontId="21" fillId="0" borderId="9" xfId="2" applyNumberFormat="1" applyFont="1" applyFill="1" applyBorder="1" applyAlignment="1">
      <alignment horizontal="center" vertical="center"/>
    </xf>
    <xf numFmtId="164" fontId="22" fillId="0" borderId="9" xfId="2" applyNumberFormat="1" applyFont="1" applyFill="1" applyBorder="1" applyAlignment="1">
      <alignment horizontal="center" vertical="center"/>
    </xf>
    <xf numFmtId="164" fontId="5" fillId="2" borderId="2" xfId="3" applyNumberFormat="1" applyFont="1" applyFill="1" applyBorder="1" applyAlignment="1">
      <alignment vertical="center" wrapText="1"/>
    </xf>
    <xf numFmtId="164" fontId="21" fillId="0" borderId="2" xfId="3" applyNumberFormat="1" applyFont="1" applyFill="1" applyBorder="1" applyAlignment="1">
      <alignment horizontal="center" vertical="center"/>
    </xf>
    <xf numFmtId="164" fontId="5" fillId="0" borderId="2" xfId="3" applyNumberFormat="1" applyFont="1" applyFill="1" applyBorder="1" applyAlignment="1">
      <alignment vertical="center" wrapText="1"/>
    </xf>
    <xf numFmtId="164" fontId="5" fillId="0" borderId="2" xfId="1" applyNumberFormat="1" applyFont="1" applyFill="1" applyBorder="1" applyAlignment="1">
      <alignment vertical="center"/>
    </xf>
    <xf numFmtId="164" fontId="3" fillId="0" borderId="2" xfId="1" applyNumberFormat="1" applyFont="1" applyFill="1" applyBorder="1" applyAlignment="1">
      <alignment horizontal="left"/>
    </xf>
    <xf numFmtId="164" fontId="3" fillId="0" borderId="2" xfId="1" applyNumberFormat="1" applyFont="1" applyFill="1" applyBorder="1" applyAlignment="1">
      <alignment horizontal="center" vertical="center"/>
    </xf>
    <xf numFmtId="164" fontId="3" fillId="0" borderId="2" xfId="1" applyNumberFormat="1" applyFont="1" applyFill="1" applyBorder="1" applyAlignment="1">
      <alignment horizontal="center"/>
    </xf>
    <xf numFmtId="164" fontId="5" fillId="0" borderId="2" xfId="1" applyNumberFormat="1" applyFont="1" applyFill="1" applyBorder="1" applyAlignment="1">
      <alignment horizontal="center"/>
    </xf>
    <xf numFmtId="164" fontId="5" fillId="0" borderId="2" xfId="3" applyNumberFormat="1" applyFont="1" applyFill="1" applyBorder="1" applyAlignment="1">
      <alignment horizontal="left" vertical="center" wrapText="1"/>
    </xf>
    <xf numFmtId="164" fontId="22" fillId="0" borderId="2" xfId="2" applyNumberFormat="1" applyFont="1" applyFill="1" applyBorder="1" applyAlignment="1">
      <alignment horizontal="center" vertical="center"/>
    </xf>
    <xf numFmtId="164" fontId="22" fillId="0" borderId="2" xfId="3" applyNumberFormat="1" applyFont="1" applyFill="1" applyBorder="1" applyAlignment="1">
      <alignment horizontal="center" vertical="center"/>
    </xf>
    <xf numFmtId="164" fontId="21" fillId="0" borderId="2" xfId="3" applyNumberFormat="1" applyFont="1" applyFill="1" applyBorder="1" applyAlignment="1">
      <alignment vertical="center" wrapText="1"/>
    </xf>
    <xf numFmtId="164" fontId="21" fillId="2" borderId="2" xfId="3" applyNumberFormat="1" applyFont="1" applyFill="1" applyBorder="1" applyAlignment="1">
      <alignment vertical="center" wrapText="1"/>
    </xf>
    <xf numFmtId="164" fontId="22" fillId="0" borderId="2" xfId="2" quotePrefix="1" applyNumberFormat="1" applyFont="1" applyFill="1" applyBorder="1" applyAlignment="1">
      <alignment horizontal="center" vertical="center"/>
    </xf>
    <xf numFmtId="164" fontId="20" fillId="0" borderId="2" xfId="1" applyNumberFormat="1" applyFont="1" applyFill="1" applyBorder="1" applyAlignment="1">
      <alignment horizontal="center" vertical="center"/>
    </xf>
    <xf numFmtId="164" fontId="20" fillId="0" borderId="2" xfId="1" applyNumberFormat="1" applyFont="1" applyFill="1" applyBorder="1"/>
    <xf numFmtId="164" fontId="5" fillId="0" borderId="2" xfId="6" applyNumberFormat="1" applyFont="1" applyFill="1" applyBorder="1" applyAlignment="1">
      <alignment horizontal="center" vertical="center"/>
    </xf>
    <xf numFmtId="164" fontId="5" fillId="0" borderId="2" xfId="1" applyNumberFormat="1" applyFont="1" applyFill="1" applyBorder="1" applyAlignment="1">
      <alignment horizontal="left" vertical="center"/>
    </xf>
    <xf numFmtId="164" fontId="3" fillId="0" borderId="2" xfId="1" applyNumberFormat="1" applyFont="1" applyFill="1" applyBorder="1"/>
    <xf numFmtId="164" fontId="3" fillId="0" borderId="2" xfId="3" applyNumberFormat="1" applyFont="1" applyFill="1" applyBorder="1" applyAlignment="1">
      <alignment vertical="center" wrapText="1"/>
    </xf>
    <xf numFmtId="164" fontId="23" fillId="0" borderId="2" xfId="1" applyNumberFormat="1" applyFont="1" applyFill="1" applyBorder="1" applyAlignment="1">
      <alignment horizontal="center" vertical="center"/>
    </xf>
    <xf numFmtId="164" fontId="22" fillId="0" borderId="2" xfId="1" applyNumberFormat="1" applyFont="1" applyFill="1" applyBorder="1" applyAlignment="1">
      <alignment horizontal="center" vertical="center"/>
    </xf>
    <xf numFmtId="164" fontId="5" fillId="0" borderId="11" xfId="2" applyNumberFormat="1" applyFont="1" applyFill="1" applyBorder="1" applyAlignment="1">
      <alignment horizontal="center" vertical="center"/>
    </xf>
    <xf numFmtId="164" fontId="5" fillId="0" borderId="2" xfId="1" applyNumberFormat="1" applyFont="1" applyFill="1" applyBorder="1" applyAlignment="1">
      <alignment horizontal="left"/>
    </xf>
    <xf numFmtId="164" fontId="24" fillId="0" borderId="2" xfId="1" applyNumberFormat="1" applyFont="1" applyFill="1" applyBorder="1" applyAlignment="1">
      <alignment horizontal="center" vertical="center"/>
    </xf>
    <xf numFmtId="0" fontId="5" fillId="0" borderId="2" xfId="2" applyNumberFormat="1" applyFont="1" applyFill="1" applyBorder="1" applyAlignment="1">
      <alignment horizontal="center" vertical="center"/>
    </xf>
    <xf numFmtId="164" fontId="5" fillId="0" borderId="2" xfId="2" applyNumberFormat="1" applyFont="1" applyFill="1" applyBorder="1" applyAlignment="1">
      <alignment horizontal="center"/>
    </xf>
    <xf numFmtId="164" fontId="24" fillId="0" borderId="2" xfId="2" applyNumberFormat="1" applyFont="1" applyFill="1" applyBorder="1" applyAlignment="1">
      <alignment horizontal="center" vertical="center"/>
    </xf>
    <xf numFmtId="164" fontId="22" fillId="0" borderId="2" xfId="3" applyNumberFormat="1" applyFont="1" applyFill="1" applyBorder="1" applyAlignment="1">
      <alignment horizontal="center" vertical="center" wrapText="1"/>
    </xf>
    <xf numFmtId="164" fontId="5" fillId="0" borderId="12" xfId="2" applyNumberFormat="1" applyFont="1" applyFill="1" applyBorder="1" applyAlignment="1">
      <alignment horizontal="center" vertical="center"/>
    </xf>
    <xf numFmtId="164" fontId="5" fillId="0" borderId="2" xfId="2" applyNumberFormat="1" applyFont="1" applyFill="1" applyBorder="1" applyAlignment="1">
      <alignment horizontal="left" vertical="center"/>
    </xf>
    <xf numFmtId="164" fontId="3" fillId="0" borderId="2" xfId="3" applyNumberFormat="1" applyFont="1" applyFill="1" applyBorder="1" applyAlignment="1">
      <alignment horizontal="left" wrapText="1"/>
    </xf>
    <xf numFmtId="164" fontId="23" fillId="0" borderId="2" xfId="2" applyNumberFormat="1" applyFont="1" applyFill="1" applyBorder="1" applyAlignment="1">
      <alignment horizontal="center" vertical="center"/>
    </xf>
    <xf numFmtId="164" fontId="3" fillId="0" borderId="2" xfId="2" applyNumberFormat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 vertical="center"/>
    </xf>
    <xf numFmtId="164" fontId="25" fillId="0" borderId="11" xfId="1" applyNumberFormat="1" applyFont="1" applyFill="1" applyBorder="1" applyAlignment="1">
      <alignment horizontal="left" vertical="center"/>
    </xf>
    <xf numFmtId="164" fontId="3" fillId="0" borderId="12" xfId="1" applyNumberFormat="1" applyFont="1" applyFill="1" applyBorder="1" applyAlignment="1">
      <alignment horizontal="center" vertical="center"/>
    </xf>
    <xf numFmtId="164" fontId="3" fillId="0" borderId="12" xfId="2" applyNumberFormat="1" applyFont="1" applyFill="1" applyBorder="1" applyAlignment="1">
      <alignment horizontal="center" vertical="center"/>
    </xf>
    <xf numFmtId="164" fontId="25" fillId="0" borderId="0" xfId="1" applyNumberFormat="1" applyFont="1" applyFill="1" applyBorder="1" applyAlignment="1">
      <alignment horizontal="left" vertical="center"/>
    </xf>
    <xf numFmtId="164" fontId="5" fillId="0" borderId="13" xfId="3" applyNumberFormat="1" applyFont="1" applyFill="1" applyBorder="1" applyAlignment="1" applyProtection="1">
      <alignment horizontal="left" vertical="top"/>
      <protection hidden="1"/>
    </xf>
    <xf numFmtId="164" fontId="26" fillId="0" borderId="0" xfId="3" applyNumberFormat="1" applyFont="1" applyFill="1" applyBorder="1" applyAlignment="1" applyProtection="1">
      <alignment horizontal="left" vertical="top"/>
      <protection hidden="1"/>
    </xf>
    <xf numFmtId="164" fontId="3" fillId="0" borderId="0" xfId="3" applyNumberFormat="1" applyFont="1" applyFill="1" applyBorder="1" applyAlignment="1" applyProtection="1">
      <alignment horizontal="left" vertical="top"/>
      <protection hidden="1"/>
    </xf>
    <xf numFmtId="164" fontId="3" fillId="0" borderId="0" xfId="1" applyNumberFormat="1" applyFont="1" applyFill="1" applyBorder="1" applyAlignment="1">
      <alignment horizontal="center" vertical="center"/>
    </xf>
    <xf numFmtId="164" fontId="26" fillId="0" borderId="0" xfId="1" applyNumberFormat="1" applyFont="1" applyFill="1" applyBorder="1" applyAlignment="1">
      <alignment horizontal="center" vertical="center"/>
    </xf>
    <xf numFmtId="164" fontId="5" fillId="0" borderId="0" xfId="1" applyNumberFormat="1" applyFont="1" applyFill="1" applyBorder="1" applyAlignment="1">
      <alignment horizontal="center"/>
    </xf>
    <xf numFmtId="164" fontId="27" fillId="0" borderId="0" xfId="1" applyNumberFormat="1" applyFont="1" applyFill="1"/>
    <xf numFmtId="164" fontId="27" fillId="0" borderId="0" xfId="1" applyNumberFormat="1" applyFont="1" applyFill="1" applyAlignment="1">
      <alignment horizontal="center" vertical="center"/>
    </xf>
    <xf numFmtId="164" fontId="24" fillId="0" borderId="0" xfId="3" applyNumberFormat="1" applyFont="1" applyFill="1" applyBorder="1" applyAlignment="1" applyProtection="1">
      <alignment horizontal="center" vertical="center"/>
      <protection hidden="1"/>
    </xf>
    <xf numFmtId="164" fontId="5" fillId="0" borderId="0" xfId="2" applyNumberFormat="1" applyFont="1" applyFill="1" applyBorder="1" applyAlignment="1">
      <alignment horizontal="left" vertical="center"/>
    </xf>
    <xf numFmtId="164" fontId="5" fillId="0" borderId="14" xfId="3" applyNumberFormat="1" applyFont="1" applyFill="1" applyBorder="1" applyAlignment="1" applyProtection="1">
      <alignment horizontal="left" vertical="top"/>
      <protection hidden="1"/>
    </xf>
    <xf numFmtId="164" fontId="26" fillId="0" borderId="0" xfId="3" applyNumberFormat="1" applyFont="1" applyFill="1" applyBorder="1" applyAlignment="1" applyProtection="1">
      <alignment horizontal="center" vertical="center"/>
      <protection hidden="1"/>
    </xf>
    <xf numFmtId="164" fontId="5" fillId="0" borderId="0" xfId="3" applyNumberFormat="1" applyFont="1" applyFill="1" applyBorder="1" applyAlignment="1" applyProtection="1">
      <alignment horizontal="left" vertical="top"/>
      <protection hidden="1"/>
    </xf>
    <xf numFmtId="164" fontId="20" fillId="0" borderId="0" xfId="1" applyNumberFormat="1" applyFont="1" applyFill="1"/>
    <xf numFmtId="164" fontId="19" fillId="0" borderId="0" xfId="3" applyNumberFormat="1" applyFont="1" applyFill="1" applyAlignment="1">
      <alignment vertical="top"/>
    </xf>
    <xf numFmtId="164" fontId="5" fillId="0" borderId="0" xfId="1" applyNumberFormat="1" applyFont="1" applyFill="1" applyAlignment="1"/>
    <xf numFmtId="164" fontId="5" fillId="0" borderId="0" xfId="1" applyNumberFormat="1" applyFont="1" applyFill="1" applyAlignment="1">
      <alignment vertical="center"/>
    </xf>
    <xf numFmtId="164" fontId="19" fillId="0" borderId="0" xfId="3" applyNumberFormat="1" applyFont="1" applyFill="1" applyAlignment="1"/>
    <xf numFmtId="164" fontId="30" fillId="0" borderId="0" xfId="3" applyNumberFormat="1" applyFont="1" applyFill="1" applyAlignment="1"/>
    <xf numFmtId="164" fontId="25" fillId="0" borderId="0" xfId="1" applyNumberFormat="1" applyFont="1" applyFill="1" applyAlignment="1">
      <alignment horizontal="left" vertical="center"/>
    </xf>
    <xf numFmtId="164" fontId="5" fillId="0" borderId="0" xfId="3" applyNumberFormat="1" applyFont="1" applyFill="1" applyAlignment="1" applyProtection="1">
      <alignment horizontal="left" vertical="top"/>
      <protection hidden="1"/>
    </xf>
    <xf numFmtId="164" fontId="3" fillId="0" borderId="0" xfId="3" applyNumberFormat="1" applyFont="1" applyFill="1" applyAlignment="1" applyProtection="1">
      <alignment horizontal="left" vertical="top"/>
      <protection hidden="1"/>
    </xf>
    <xf numFmtId="164" fontId="5" fillId="0" borderId="0" xfId="1" applyNumberFormat="1" applyFont="1" applyFill="1"/>
    <xf numFmtId="0" fontId="5" fillId="0" borderId="0" xfId="1" applyFont="1" applyFill="1" applyAlignment="1">
      <alignment vertical="center"/>
    </xf>
    <xf numFmtId="1" fontId="5" fillId="0" borderId="0" xfId="1" applyNumberFormat="1" applyFont="1" applyFill="1" applyAlignment="1">
      <alignment vertical="center"/>
    </xf>
    <xf numFmtId="0" fontId="24" fillId="0" borderId="0" xfId="1" applyFont="1" applyFill="1" applyAlignment="1">
      <alignment vertical="center"/>
    </xf>
    <xf numFmtId="0" fontId="5" fillId="0" borderId="0" xfId="1" applyFont="1" applyFill="1" applyAlignment="1">
      <alignment horizontal="center"/>
    </xf>
    <xf numFmtId="2" fontId="5" fillId="0" borderId="0" xfId="1" applyNumberFormat="1" applyFont="1" applyFill="1" applyAlignment="1">
      <alignment vertical="center"/>
    </xf>
    <xf numFmtId="0" fontId="5" fillId="0" borderId="0" xfId="1" applyFont="1" applyFill="1"/>
    <xf numFmtId="1" fontId="5" fillId="0" borderId="0" xfId="1" applyNumberFormat="1" applyFont="1" applyFill="1"/>
    <xf numFmtId="0" fontId="24" fillId="0" borderId="0" xfId="1" applyFont="1" applyFill="1"/>
    <xf numFmtId="0" fontId="29" fillId="0" borderId="0" xfId="1" applyFont="1" applyFill="1"/>
    <xf numFmtId="1" fontId="29" fillId="0" borderId="0" xfId="1" applyNumberFormat="1" applyFont="1" applyFill="1"/>
    <xf numFmtId="0" fontId="31" fillId="0" borderId="0" xfId="1" applyFont="1" applyFill="1"/>
    <xf numFmtId="0" fontId="29" fillId="0" borderId="0" xfId="1" applyFont="1" applyFill="1" applyAlignment="1">
      <alignment horizontal="center"/>
    </xf>
    <xf numFmtId="0" fontId="32" fillId="0" borderId="0" xfId="1" applyFont="1" applyFill="1"/>
    <xf numFmtId="0" fontId="32" fillId="0" borderId="0" xfId="1" applyFont="1" applyFill="1" applyAlignment="1">
      <alignment horizontal="center"/>
    </xf>
    <xf numFmtId="1" fontId="32" fillId="0" borderId="0" xfId="1" applyNumberFormat="1" applyFont="1" applyFill="1"/>
    <xf numFmtId="0" fontId="33" fillId="0" borderId="0" xfId="1" applyFont="1" applyFill="1"/>
    <xf numFmtId="0" fontId="35" fillId="0" borderId="0" xfId="3" applyFont="1" applyFill="1" applyAlignment="1">
      <alignment horizontal="right"/>
    </xf>
    <xf numFmtId="0" fontId="36" fillId="0" borderId="0" xfId="3" applyFont="1" applyFill="1" applyAlignment="1">
      <alignment horizontal="center"/>
    </xf>
    <xf numFmtId="0" fontId="4" fillId="0" borderId="0" xfId="3" applyFont="1" applyFill="1"/>
    <xf numFmtId="0" fontId="38" fillId="0" borderId="0" xfId="3" applyFont="1" applyFill="1" applyAlignment="1">
      <alignment horizontal="center"/>
    </xf>
    <xf numFmtId="0" fontId="40" fillId="0" borderId="0" xfId="3" applyFont="1" applyFill="1" applyAlignment="1">
      <alignment horizontal="center"/>
    </xf>
    <xf numFmtId="0" fontId="5" fillId="0" borderId="15" xfId="3" applyFont="1" applyFill="1" applyBorder="1" applyAlignment="1"/>
    <xf numFmtId="0" fontId="5" fillId="0" borderId="16" xfId="3" applyFont="1" applyFill="1" applyBorder="1" applyAlignment="1"/>
    <xf numFmtId="0" fontId="4" fillId="0" borderId="16" xfId="3" applyFont="1" applyFill="1" applyBorder="1"/>
    <xf numFmtId="0" fontId="5" fillId="0" borderId="17" xfId="3" applyFont="1" applyFill="1" applyBorder="1" applyAlignment="1"/>
    <xf numFmtId="0" fontId="12" fillId="0" borderId="13" xfId="3" applyFont="1" applyFill="1" applyBorder="1" applyAlignment="1">
      <alignment horizontal="center" vertical="center"/>
    </xf>
    <xf numFmtId="165" fontId="12" fillId="0" borderId="13" xfId="1" applyNumberFormat="1" applyFont="1" applyFill="1" applyBorder="1" applyAlignment="1">
      <alignment horizontal="center" vertical="center"/>
    </xf>
    <xf numFmtId="0" fontId="4" fillId="0" borderId="13" xfId="3" applyFont="1" applyFill="1" applyBorder="1" applyAlignment="1">
      <alignment vertical="center"/>
    </xf>
    <xf numFmtId="0" fontId="46" fillId="0" borderId="13" xfId="3" applyFont="1" applyFill="1" applyBorder="1" applyAlignment="1">
      <alignment horizontal="center" vertical="center"/>
    </xf>
    <xf numFmtId="0" fontId="47" fillId="0" borderId="0" xfId="3" applyFont="1" applyFill="1" applyBorder="1" applyAlignment="1">
      <alignment vertical="center"/>
    </xf>
    <xf numFmtId="0" fontId="48" fillId="0" borderId="0" xfId="3" applyFont="1" applyFill="1" applyBorder="1" applyAlignment="1">
      <alignment horizontal="center" vertical="center"/>
    </xf>
    <xf numFmtId="0" fontId="49" fillId="0" borderId="0" xfId="3" applyFont="1" applyFill="1" applyBorder="1" applyAlignment="1">
      <alignment horizontal="left" vertical="center"/>
    </xf>
    <xf numFmtId="0" fontId="49" fillId="0" borderId="0" xfId="3" applyFont="1" applyFill="1" applyBorder="1" applyAlignment="1">
      <alignment horizontal="center" vertical="center"/>
    </xf>
    <xf numFmtId="0" fontId="47" fillId="0" borderId="0" xfId="3" applyFont="1" applyFill="1" applyBorder="1" applyAlignment="1">
      <alignment horizontal="center" vertical="center"/>
    </xf>
    <xf numFmtId="0" fontId="47" fillId="0" borderId="0" xfId="3" applyFont="1" applyFill="1" applyBorder="1" applyAlignment="1">
      <alignment horizontal="center" vertical="center" wrapText="1"/>
    </xf>
    <xf numFmtId="0" fontId="47" fillId="0" borderId="0" xfId="3" applyFont="1" applyFill="1"/>
    <xf numFmtId="0" fontId="50" fillId="0" borderId="0" xfId="3" applyFont="1" applyFill="1" applyBorder="1" applyAlignment="1">
      <alignment horizontal="center"/>
    </xf>
    <xf numFmtId="0" fontId="44" fillId="0" borderId="0" xfId="3" applyFont="1" applyFill="1" applyBorder="1" applyAlignment="1"/>
    <xf numFmtId="0" fontId="51" fillId="0" borderId="0" xfId="3" applyFont="1" applyFill="1" applyBorder="1" applyAlignment="1">
      <alignment horizontal="center"/>
    </xf>
    <xf numFmtId="0" fontId="52" fillId="0" borderId="0" xfId="3" applyFont="1" applyFill="1" applyBorder="1" applyAlignment="1">
      <alignment horizontal="center"/>
    </xf>
    <xf numFmtId="0" fontId="53" fillId="0" borderId="0" xfId="3" applyFont="1" applyFill="1" applyBorder="1" applyAlignment="1" applyProtection="1">
      <alignment vertical="center"/>
      <protection locked="0"/>
    </xf>
    <xf numFmtId="0" fontId="53" fillId="0" borderId="0" xfId="3" applyFont="1" applyFill="1" applyBorder="1" applyAlignment="1" applyProtection="1">
      <alignment vertical="center" wrapText="1"/>
      <protection locked="0"/>
    </xf>
    <xf numFmtId="0" fontId="4" fillId="0" borderId="0" xfId="3" applyFont="1" applyFill="1" applyBorder="1"/>
    <xf numFmtId="0" fontId="41" fillId="0" borderId="0" xfId="3" applyFont="1" applyFill="1" applyBorder="1" applyAlignment="1">
      <alignment vertical="center"/>
    </xf>
    <xf numFmtId="0" fontId="4" fillId="0" borderId="0" xfId="3" applyFont="1" applyFill="1" applyBorder="1" applyAlignment="1">
      <alignment vertical="center"/>
    </xf>
    <xf numFmtId="0" fontId="41" fillId="0" borderId="0" xfId="3" applyFont="1" applyFill="1" applyBorder="1" applyAlignment="1">
      <alignment horizontal="center"/>
    </xf>
    <xf numFmtId="0" fontId="4" fillId="0" borderId="0" xfId="3" applyFont="1" applyFill="1" applyAlignment="1">
      <alignment vertical="center"/>
    </xf>
    <xf numFmtId="0" fontId="46" fillId="0" borderId="0" xfId="3" applyFont="1" applyFill="1"/>
    <xf numFmtId="0" fontId="46" fillId="0" borderId="0" xfId="3" applyFont="1" applyFill="1" applyBorder="1"/>
    <xf numFmtId="0" fontId="44" fillId="0" borderId="0" xfId="3" applyFont="1" applyFill="1" applyBorder="1" applyAlignment="1" applyProtection="1">
      <alignment horizontal="center"/>
      <protection locked="0"/>
    </xf>
    <xf numFmtId="0" fontId="44" fillId="0" borderId="0" xfId="3" applyFont="1" applyFill="1" applyBorder="1" applyAlignment="1">
      <alignment horizontal="center"/>
    </xf>
    <xf numFmtId="0" fontId="55" fillId="0" borderId="0" xfId="3" applyFont="1" applyFill="1"/>
    <xf numFmtId="0" fontId="4" fillId="0" borderId="0" xfId="3" applyFont="1" applyFill="1" applyAlignment="1"/>
    <xf numFmtId="0" fontId="38" fillId="0" borderId="0" xfId="3" applyFont="1" applyFill="1" applyBorder="1"/>
    <xf numFmtId="0" fontId="14" fillId="0" borderId="0" xfId="3" applyFont="1" applyFill="1" applyBorder="1" applyAlignment="1"/>
    <xf numFmtId="0" fontId="4" fillId="0" borderId="0" xfId="3" applyFont="1" applyFill="1" applyBorder="1" applyAlignment="1"/>
    <xf numFmtId="49" fontId="3" fillId="0" borderId="0" xfId="3" applyNumberFormat="1" applyFont="1" applyFill="1" applyBorder="1" applyAlignment="1" applyProtection="1">
      <alignment horizontal="left" vertical="top"/>
      <protection hidden="1"/>
    </xf>
    <xf numFmtId="0" fontId="40" fillId="0" borderId="0" xfId="3" applyFont="1" applyFill="1" applyBorder="1" applyAlignment="1">
      <alignment horizontal="center"/>
    </xf>
    <xf numFmtId="0" fontId="35" fillId="0" borderId="0" xfId="3" applyFont="1" applyFill="1" applyBorder="1" applyAlignment="1">
      <alignment horizontal="right"/>
    </xf>
    <xf numFmtId="0" fontId="35" fillId="0" borderId="0" xfId="3" applyFont="1" applyFill="1" applyBorder="1" applyAlignment="1">
      <alignment horizontal="center"/>
    </xf>
    <xf numFmtId="0" fontId="52" fillId="0" borderId="0" xfId="3" applyFont="1" applyFill="1" applyBorder="1" applyAlignment="1">
      <alignment horizontal="center" vertical="center" textRotation="255"/>
    </xf>
    <xf numFmtId="0" fontId="46" fillId="0" borderId="0" xfId="3" applyFont="1" applyFill="1" applyBorder="1" applyAlignment="1">
      <alignment horizontal="center" vertical="center"/>
    </xf>
    <xf numFmtId="0" fontId="16" fillId="0" borderId="0" xfId="3" applyFont="1" applyFill="1" applyAlignment="1">
      <alignment horizontal="right"/>
    </xf>
    <xf numFmtId="0" fontId="16" fillId="0" borderId="0" xfId="3" applyFont="1" applyFill="1" applyAlignment="1"/>
    <xf numFmtId="0" fontId="56" fillId="0" borderId="0" xfId="3" applyFont="1" applyFill="1" applyBorder="1" applyAlignment="1"/>
    <xf numFmtId="0" fontId="54" fillId="0" borderId="0" xfId="3" applyFont="1" applyFill="1" applyBorder="1" applyAlignment="1"/>
    <xf numFmtId="0" fontId="53" fillId="0" borderId="0" xfId="3" applyFont="1" applyFill="1" applyBorder="1" applyAlignment="1">
      <alignment horizontal="center" vertical="center"/>
    </xf>
    <xf numFmtId="0" fontId="58" fillId="0" borderId="14" xfId="3" applyNumberFormat="1" applyFont="1" applyFill="1" applyBorder="1" applyAlignment="1">
      <alignment horizontal="center" vertical="center"/>
    </xf>
    <xf numFmtId="0" fontId="45" fillId="0" borderId="13" xfId="3" applyFont="1" applyFill="1" applyBorder="1" applyAlignment="1">
      <alignment horizontal="center" vertical="center"/>
    </xf>
    <xf numFmtId="0" fontId="12" fillId="0" borderId="0" xfId="3" applyFont="1" applyFill="1" applyBorder="1" applyAlignment="1">
      <alignment horizontal="left" vertical="center"/>
    </xf>
    <xf numFmtId="0" fontId="12" fillId="0" borderId="0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 wrapText="1"/>
    </xf>
    <xf numFmtId="0" fontId="53" fillId="0" borderId="0" xfId="3" applyFont="1" applyFill="1" applyBorder="1" applyAlignment="1"/>
    <xf numFmtId="0" fontId="53" fillId="0" borderId="13" xfId="3" applyFont="1" applyFill="1" applyBorder="1" applyAlignment="1" applyProtection="1">
      <alignment vertical="center"/>
      <protection locked="0"/>
    </xf>
    <xf numFmtId="0" fontId="12" fillId="0" borderId="0" xfId="3" applyFont="1" applyFill="1" applyBorder="1"/>
    <xf numFmtId="0" fontId="12" fillId="0" borderId="0" xfId="3" applyFont="1" applyFill="1"/>
    <xf numFmtId="0" fontId="12" fillId="0" borderId="0" xfId="3" applyFont="1" applyFill="1" applyAlignment="1"/>
    <xf numFmtId="0" fontId="38" fillId="0" borderId="0" xfId="3" applyFont="1" applyFill="1" applyAlignment="1"/>
    <xf numFmtId="0" fontId="17" fillId="0" borderId="0" xfId="3" applyFont="1" applyFill="1" applyAlignment="1"/>
    <xf numFmtId="0" fontId="12" fillId="0" borderId="13" xfId="3" applyFont="1" applyFill="1" applyBorder="1" applyAlignment="1">
      <alignment horizontal="center" vertical="center"/>
    </xf>
    <xf numFmtId="0" fontId="21" fillId="0" borderId="0" xfId="2" applyFont="1" applyFill="1" applyAlignment="1">
      <alignment horizontal="center" vertical="center"/>
    </xf>
    <xf numFmtId="0" fontId="20" fillId="3" borderId="0" xfId="1" applyFont="1" applyFill="1"/>
    <xf numFmtId="0" fontId="2" fillId="0" borderId="0" xfId="5" applyFont="1" applyFill="1" applyAlignment="1">
      <alignment horizontal="center"/>
    </xf>
    <xf numFmtId="0" fontId="5" fillId="0" borderId="0" xfId="3" applyFont="1" applyFill="1" applyAlignment="1">
      <alignment horizontal="center"/>
    </xf>
    <xf numFmtId="0" fontId="2" fillId="0" borderId="0" xfId="3" applyFont="1" applyFill="1" applyAlignment="1">
      <alignment horizontal="center"/>
    </xf>
    <xf numFmtId="0" fontId="3" fillId="0" borderId="0" xfId="3" applyFont="1" applyFill="1" applyAlignment="1">
      <alignment horizontal="center"/>
    </xf>
    <xf numFmtId="0" fontId="7" fillId="0" borderId="0" xfId="3" applyFont="1" applyFill="1" applyAlignment="1">
      <alignment horizontal="center"/>
    </xf>
    <xf numFmtId="0" fontId="8" fillId="0" borderId="0" xfId="3" applyFont="1" applyFill="1" applyAlignment="1">
      <alignment horizontal="center"/>
    </xf>
    <xf numFmtId="0" fontId="5" fillId="0" borderId="25" xfId="5" applyFont="1" applyFill="1" applyBorder="1" applyAlignment="1">
      <alignment horizontal="center" vertical="center" wrapText="1"/>
    </xf>
    <xf numFmtId="0" fontId="5" fillId="0" borderId="26" xfId="5" applyFont="1" applyFill="1" applyBorder="1" applyAlignment="1">
      <alignment horizontal="center" vertical="center" wrapText="1"/>
    </xf>
    <xf numFmtId="0" fontId="5" fillId="0" borderId="27" xfId="5" applyFont="1" applyFill="1" applyBorder="1" applyAlignment="1">
      <alignment horizontal="center" vertical="center" wrapText="1"/>
    </xf>
    <xf numFmtId="0" fontId="5" fillId="0" borderId="28" xfId="5" applyFont="1" applyFill="1" applyBorder="1" applyAlignment="1">
      <alignment horizontal="center" vertical="center" wrapText="1"/>
    </xf>
    <xf numFmtId="0" fontId="5" fillId="0" borderId="29" xfId="5" applyFont="1" applyFill="1" applyBorder="1" applyAlignment="1">
      <alignment horizontal="center" vertical="center" wrapText="1"/>
    </xf>
    <xf numFmtId="0" fontId="5" fillId="0" borderId="30" xfId="5" applyFont="1" applyFill="1" applyBorder="1" applyAlignment="1">
      <alignment horizontal="center" vertical="center" wrapText="1"/>
    </xf>
    <xf numFmtId="0" fontId="17" fillId="0" borderId="2" xfId="5" applyFont="1" applyFill="1" applyBorder="1" applyAlignment="1">
      <alignment horizontal="center"/>
    </xf>
    <xf numFmtId="0" fontId="17" fillId="0" borderId="11" xfId="5" applyFont="1" applyFill="1" applyBorder="1" applyAlignment="1">
      <alignment horizontal="center"/>
    </xf>
    <xf numFmtId="0" fontId="17" fillId="0" borderId="12" xfId="5" applyFont="1" applyFill="1" applyBorder="1" applyAlignment="1">
      <alignment horizontal="center"/>
    </xf>
    <xf numFmtId="0" fontId="16" fillId="0" borderId="31" xfId="5" applyFont="1" applyFill="1" applyBorder="1" applyAlignment="1">
      <alignment horizontal="center"/>
    </xf>
    <xf numFmtId="0" fontId="5" fillId="0" borderId="33" xfId="5" applyFont="1" applyFill="1" applyBorder="1" applyAlignment="1">
      <alignment horizontal="center" vertical="center" wrapText="1"/>
    </xf>
    <xf numFmtId="0" fontId="5" fillId="0" borderId="10" xfId="5" applyFont="1" applyFill="1" applyBorder="1" applyAlignment="1">
      <alignment horizontal="center" vertical="center" wrapText="1"/>
    </xf>
    <xf numFmtId="0" fontId="5" fillId="0" borderId="0" xfId="5" applyFont="1" applyFill="1" applyBorder="1" applyAlignment="1">
      <alignment horizontal="center" vertical="center" wrapText="1"/>
    </xf>
    <xf numFmtId="0" fontId="5" fillId="0" borderId="35" xfId="5" applyFont="1" applyFill="1" applyBorder="1" applyAlignment="1">
      <alignment horizontal="center" vertical="center" wrapText="1"/>
    </xf>
    <xf numFmtId="0" fontId="5" fillId="0" borderId="37" xfId="5" applyFont="1" applyFill="1" applyBorder="1" applyAlignment="1">
      <alignment horizontal="center" vertical="center" wrapText="1"/>
    </xf>
    <xf numFmtId="0" fontId="5" fillId="0" borderId="38" xfId="5" applyFont="1" applyFill="1" applyBorder="1" applyAlignment="1">
      <alignment horizontal="center" vertical="center" wrapText="1"/>
    </xf>
    <xf numFmtId="0" fontId="16" fillId="0" borderId="44" xfId="5" applyFont="1" applyFill="1" applyBorder="1" applyAlignment="1">
      <alignment horizontal="center"/>
    </xf>
    <xf numFmtId="0" fontId="5" fillId="0" borderId="32" xfId="5" applyFont="1" applyFill="1" applyBorder="1" applyAlignment="1">
      <alignment horizontal="center" vertical="center" wrapText="1" shrinkToFit="1"/>
    </xf>
    <xf numFmtId="0" fontId="5" fillId="0" borderId="33" xfId="5" applyFont="1" applyFill="1" applyBorder="1" applyAlignment="1">
      <alignment horizontal="center" vertical="center" wrapText="1" shrinkToFit="1"/>
    </xf>
    <xf numFmtId="0" fontId="5" fillId="0" borderId="10" xfId="5" applyFont="1" applyFill="1" applyBorder="1" applyAlignment="1">
      <alignment horizontal="center" vertical="center" wrapText="1" shrinkToFit="1"/>
    </xf>
    <xf numFmtId="0" fontId="5" fillId="0" borderId="34" xfId="5" applyFont="1" applyFill="1" applyBorder="1" applyAlignment="1">
      <alignment horizontal="center" vertical="center" wrapText="1" shrinkToFit="1"/>
    </xf>
    <xf numFmtId="0" fontId="5" fillId="0" borderId="0" xfId="5" applyFont="1" applyFill="1" applyBorder="1" applyAlignment="1">
      <alignment horizontal="center" vertical="center" wrapText="1" shrinkToFit="1"/>
    </xf>
    <xf numFmtId="0" fontId="5" fillId="0" borderId="35" xfId="5" applyFont="1" applyFill="1" applyBorder="1" applyAlignment="1">
      <alignment horizontal="center" vertical="center" wrapText="1" shrinkToFit="1"/>
    </xf>
    <xf numFmtId="0" fontId="5" fillId="0" borderId="36" xfId="5" applyFont="1" applyFill="1" applyBorder="1" applyAlignment="1">
      <alignment horizontal="center" vertical="center" wrapText="1" shrinkToFit="1"/>
    </xf>
    <xf numFmtId="0" fontId="5" fillId="0" borderId="37" xfId="5" applyFont="1" applyFill="1" applyBorder="1" applyAlignment="1">
      <alignment horizontal="center" vertical="center" wrapText="1" shrinkToFit="1"/>
    </xf>
    <xf numFmtId="0" fontId="5" fillId="0" borderId="38" xfId="5" applyFont="1" applyFill="1" applyBorder="1" applyAlignment="1">
      <alignment horizontal="center" vertical="center" wrapText="1" shrinkToFit="1"/>
    </xf>
    <xf numFmtId="0" fontId="5" fillId="0" borderId="9" xfId="5" applyFont="1" applyFill="1" applyBorder="1" applyAlignment="1">
      <alignment horizontal="center" vertical="center"/>
    </xf>
    <xf numFmtId="0" fontId="5" fillId="0" borderId="39" xfId="5" applyFont="1" applyFill="1" applyBorder="1" applyAlignment="1">
      <alignment horizontal="center" vertical="center"/>
    </xf>
    <xf numFmtId="0" fontId="5" fillId="0" borderId="40" xfId="5" applyFont="1" applyFill="1" applyBorder="1" applyAlignment="1">
      <alignment horizontal="center" vertical="center"/>
    </xf>
    <xf numFmtId="0" fontId="17" fillId="0" borderId="3" xfId="5" applyFont="1" applyFill="1" applyBorder="1" applyAlignment="1">
      <alignment horizontal="center"/>
    </xf>
    <xf numFmtId="0" fontId="16" fillId="0" borderId="20" xfId="5" applyFont="1" applyFill="1" applyBorder="1" applyAlignment="1">
      <alignment horizontal="center" vertical="center" textRotation="90" wrapText="1"/>
    </xf>
    <xf numFmtId="0" fontId="16" fillId="0" borderId="21" xfId="5" applyFont="1" applyFill="1" applyBorder="1" applyAlignment="1">
      <alignment horizontal="center" vertical="center" textRotation="90" wrapText="1"/>
    </xf>
    <xf numFmtId="0" fontId="16" fillId="0" borderId="22" xfId="5" applyFont="1" applyFill="1" applyBorder="1" applyAlignment="1">
      <alignment horizontal="center" vertical="center" textRotation="90" wrapText="1"/>
    </xf>
    <xf numFmtId="0" fontId="16" fillId="0" borderId="23" xfId="5" applyFont="1" applyFill="1" applyBorder="1" applyAlignment="1">
      <alignment horizontal="center" vertical="center" textRotation="90" wrapText="1"/>
    </xf>
    <xf numFmtId="0" fontId="3" fillId="0" borderId="1" xfId="5" applyFont="1" applyFill="1" applyBorder="1" applyAlignment="1">
      <alignment horizontal="center" vertical="center" textRotation="90" wrapText="1"/>
    </xf>
    <xf numFmtId="0" fontId="3" fillId="0" borderId="2" xfId="5" applyFont="1" applyFill="1" applyBorder="1" applyAlignment="1">
      <alignment horizontal="center" vertical="center" textRotation="90" wrapText="1"/>
    </xf>
    <xf numFmtId="0" fontId="5" fillId="0" borderId="32" xfId="5" applyFont="1" applyFill="1" applyBorder="1" applyAlignment="1">
      <alignment horizontal="center" vertical="center" wrapText="1"/>
    </xf>
    <xf numFmtId="0" fontId="5" fillId="0" borderId="34" xfId="5" applyFont="1" applyFill="1" applyBorder="1" applyAlignment="1">
      <alignment horizontal="center" vertical="center" wrapText="1"/>
    </xf>
    <xf numFmtId="0" fontId="5" fillId="0" borderId="36" xfId="5" applyFont="1" applyFill="1" applyBorder="1" applyAlignment="1">
      <alignment horizontal="center" vertical="center" wrapText="1"/>
    </xf>
    <xf numFmtId="0" fontId="5" fillId="0" borderId="41" xfId="5" applyFont="1" applyFill="1" applyBorder="1" applyAlignment="1">
      <alignment horizontal="center" vertical="center"/>
    </xf>
    <xf numFmtId="0" fontId="5" fillId="0" borderId="42" xfId="5" applyFont="1" applyFill="1" applyBorder="1" applyAlignment="1">
      <alignment horizontal="center" vertical="center"/>
    </xf>
    <xf numFmtId="0" fontId="5" fillId="0" borderId="43" xfId="5" applyFont="1" applyFill="1" applyBorder="1" applyAlignment="1">
      <alignment horizontal="center" vertical="center"/>
    </xf>
    <xf numFmtId="0" fontId="16" fillId="0" borderId="1" xfId="5" applyFont="1" applyFill="1" applyBorder="1" applyAlignment="1">
      <alignment horizontal="center" vertical="center" textRotation="90" wrapText="1"/>
    </xf>
    <xf numFmtId="0" fontId="16" fillId="0" borderId="2" xfId="5" applyFont="1" applyFill="1" applyBorder="1" applyAlignment="1">
      <alignment horizontal="center" vertical="center" textRotation="90" wrapText="1"/>
    </xf>
    <xf numFmtId="0" fontId="12" fillId="0" borderId="1" xfId="0" applyFont="1" applyFill="1" applyBorder="1" applyAlignment="1">
      <alignment horizontal="center"/>
    </xf>
    <xf numFmtId="0" fontId="12" fillId="0" borderId="18" xfId="0" applyFont="1" applyFill="1" applyBorder="1" applyAlignment="1">
      <alignment horizontal="center"/>
    </xf>
    <xf numFmtId="0" fontId="3" fillId="0" borderId="24" xfId="5" applyFont="1" applyFill="1" applyBorder="1" applyAlignment="1">
      <alignment horizontal="center" vertical="top" wrapText="1"/>
    </xf>
    <xf numFmtId="0" fontId="3" fillId="0" borderId="0" xfId="5" applyFont="1" applyFill="1" applyBorder="1" applyAlignment="1">
      <alignment horizontal="center" vertical="top" wrapText="1"/>
    </xf>
    <xf numFmtId="0" fontId="3" fillId="0" borderId="0" xfId="5" applyFont="1" applyFill="1" applyBorder="1" applyAlignment="1">
      <alignment horizontal="center"/>
    </xf>
    <xf numFmtId="0" fontId="3" fillId="0" borderId="19" xfId="5" applyFont="1" applyFill="1" applyBorder="1" applyAlignment="1">
      <alignment horizontal="center" vertical="center" wrapText="1"/>
    </xf>
    <xf numFmtId="0" fontId="3" fillId="0" borderId="1" xfId="5" applyFont="1" applyFill="1" applyBorder="1" applyAlignment="1">
      <alignment horizontal="center" vertical="center" wrapText="1"/>
    </xf>
    <xf numFmtId="0" fontId="3" fillId="0" borderId="4" xfId="5" applyFont="1" applyFill="1" applyBorder="1" applyAlignment="1">
      <alignment horizontal="center" vertical="center" wrapText="1"/>
    </xf>
    <xf numFmtId="0" fontId="3" fillId="0" borderId="2" xfId="5" applyFont="1" applyFill="1" applyBorder="1" applyAlignment="1">
      <alignment horizontal="center" vertical="center" wrapText="1"/>
    </xf>
    <xf numFmtId="0" fontId="3" fillId="0" borderId="1" xfId="5" applyFont="1" applyFill="1" applyBorder="1" applyAlignment="1">
      <alignment horizontal="center" vertical="center" textRotation="90"/>
    </xf>
    <xf numFmtId="0" fontId="3" fillId="0" borderId="2" xfId="5" applyFont="1" applyFill="1" applyBorder="1" applyAlignment="1">
      <alignment horizontal="center" vertical="center" textRotation="90"/>
    </xf>
    <xf numFmtId="0" fontId="3" fillId="0" borderId="18" xfId="5" applyFont="1" applyFill="1" applyBorder="1" applyAlignment="1">
      <alignment horizontal="center" vertical="center" textRotation="90"/>
    </xf>
    <xf numFmtId="0" fontId="3" fillId="0" borderId="3" xfId="5" applyFont="1" applyFill="1" applyBorder="1" applyAlignment="1">
      <alignment horizontal="center" vertical="center" textRotation="90"/>
    </xf>
    <xf numFmtId="0" fontId="3" fillId="0" borderId="18" xfId="5" applyFont="1" applyFill="1" applyBorder="1" applyAlignment="1">
      <alignment horizontal="center" vertical="center" textRotation="90" wrapText="1"/>
    </xf>
    <xf numFmtId="0" fontId="3" fillId="0" borderId="3" xfId="5" applyFont="1" applyFill="1" applyBorder="1" applyAlignment="1">
      <alignment horizontal="center" vertical="center" textRotation="90" wrapText="1"/>
    </xf>
    <xf numFmtId="0" fontId="16" fillId="0" borderId="18" xfId="5" applyFont="1" applyFill="1" applyBorder="1" applyAlignment="1">
      <alignment horizontal="center" vertical="center" textRotation="90" wrapText="1"/>
    </xf>
    <xf numFmtId="0" fontId="16" fillId="0" borderId="3" xfId="5" applyFont="1" applyFill="1" applyBorder="1" applyAlignment="1">
      <alignment horizontal="center" vertical="center" textRotation="90" wrapText="1"/>
    </xf>
    <xf numFmtId="0" fontId="3" fillId="0" borderId="0" xfId="5" applyFont="1" applyFill="1" applyAlignment="1">
      <alignment horizontal="center"/>
    </xf>
    <xf numFmtId="49" fontId="11" fillId="0" borderId="19" xfId="5" applyNumberFormat="1" applyFont="1" applyFill="1" applyBorder="1" applyAlignment="1">
      <alignment horizontal="center" vertical="center" textRotation="90" wrapText="1"/>
    </xf>
    <xf numFmtId="49" fontId="11" fillId="0" borderId="4" xfId="5" applyNumberFormat="1" applyFont="1" applyFill="1" applyBorder="1" applyAlignment="1">
      <alignment horizontal="center" vertical="center" textRotation="90" wrapText="1"/>
    </xf>
    <xf numFmtId="0" fontId="16" fillId="0" borderId="19" xfId="5" applyFont="1" applyFill="1" applyBorder="1" applyAlignment="1">
      <alignment horizontal="center" vertical="center" textRotation="90" wrapText="1"/>
    </xf>
    <xf numFmtId="0" fontId="16" fillId="0" borderId="4" xfId="5" applyFont="1" applyFill="1" applyBorder="1" applyAlignment="1">
      <alignment horizontal="center" vertical="center" textRotation="90" wrapText="1"/>
    </xf>
    <xf numFmtId="164" fontId="5" fillId="0" borderId="11" xfId="1" applyNumberFormat="1" applyFont="1" applyFill="1" applyBorder="1" applyAlignment="1">
      <alignment horizontal="center" vertical="center"/>
    </xf>
    <xf numFmtId="164" fontId="5" fillId="0" borderId="45" xfId="1" applyNumberFormat="1" applyFont="1" applyFill="1" applyBorder="1" applyAlignment="1">
      <alignment horizontal="center" vertical="center"/>
    </xf>
    <xf numFmtId="164" fontId="5" fillId="0" borderId="12" xfId="1" applyNumberFormat="1" applyFont="1" applyFill="1" applyBorder="1" applyAlignment="1">
      <alignment horizontal="center" vertical="center"/>
    </xf>
    <xf numFmtId="164" fontId="3" fillId="0" borderId="2" xfId="1" applyNumberFormat="1" applyFont="1" applyFill="1" applyBorder="1" applyAlignment="1">
      <alignment horizontal="center" vertical="center"/>
    </xf>
    <xf numFmtId="164" fontId="5" fillId="0" borderId="2" xfId="1" applyNumberFormat="1" applyFont="1" applyFill="1" applyBorder="1" applyAlignment="1">
      <alignment horizontal="center" vertical="center"/>
    </xf>
    <xf numFmtId="164" fontId="5" fillId="0" borderId="0" xfId="3" applyNumberFormat="1" applyFont="1" applyFill="1" applyAlignment="1" applyProtection="1">
      <alignment horizontal="right" vertical="top"/>
      <protection hidden="1"/>
    </xf>
    <xf numFmtId="164" fontId="29" fillId="0" borderId="0" xfId="1" applyNumberFormat="1" applyFont="1" applyFill="1" applyAlignment="1">
      <alignment horizontal="right"/>
    </xf>
    <xf numFmtId="164" fontId="3" fillId="0" borderId="15" xfId="3" applyNumberFormat="1" applyFont="1" applyFill="1" applyBorder="1" applyAlignment="1" applyProtection="1">
      <alignment horizontal="left" vertical="top"/>
      <protection hidden="1"/>
    </xf>
    <xf numFmtId="164" fontId="3" fillId="0" borderId="16" xfId="3" applyNumberFormat="1" applyFont="1" applyFill="1" applyBorder="1" applyAlignment="1" applyProtection="1">
      <alignment horizontal="left" vertical="top"/>
      <protection hidden="1"/>
    </xf>
    <xf numFmtId="164" fontId="3" fillId="0" borderId="17" xfId="3" applyNumberFormat="1" applyFont="1" applyFill="1" applyBorder="1" applyAlignment="1" applyProtection="1">
      <alignment horizontal="left" vertical="top"/>
      <protection hidden="1"/>
    </xf>
    <xf numFmtId="164" fontId="29" fillId="0" borderId="0" xfId="3" applyNumberFormat="1" applyFont="1" applyFill="1" applyBorder="1" applyAlignment="1" applyProtection="1">
      <alignment horizontal="right" vertical="top"/>
      <protection hidden="1"/>
    </xf>
    <xf numFmtId="164" fontId="5" fillId="0" borderId="0" xfId="3" applyNumberFormat="1" applyFont="1" applyFill="1" applyBorder="1" applyAlignment="1" applyProtection="1">
      <alignment horizontal="right" vertical="top"/>
      <protection hidden="1"/>
    </xf>
    <xf numFmtId="164" fontId="5" fillId="0" borderId="2" xfId="1" applyNumberFormat="1" applyFont="1" applyFill="1" applyBorder="1" applyAlignment="1">
      <alignment horizontal="center" vertical="center" wrapText="1"/>
    </xf>
    <xf numFmtId="164" fontId="5" fillId="0" borderId="2" xfId="1" applyNumberFormat="1" applyFont="1" applyFill="1" applyBorder="1" applyAlignment="1">
      <alignment horizontal="center" vertical="center" textRotation="90" wrapText="1"/>
    </xf>
    <xf numFmtId="164" fontId="20" fillId="0" borderId="2" xfId="1" applyNumberFormat="1" applyFont="1" applyFill="1" applyBorder="1" applyAlignment="1"/>
    <xf numFmtId="164" fontId="5" fillId="0" borderId="2" xfId="1" applyNumberFormat="1" applyFont="1" applyFill="1" applyBorder="1" applyAlignment="1">
      <alignment horizontal="center" vertical="top"/>
    </xf>
    <xf numFmtId="164" fontId="5" fillId="0" borderId="9" xfId="1" applyNumberFormat="1" applyFont="1" applyFill="1" applyBorder="1" applyAlignment="1">
      <alignment horizontal="center" vertical="center"/>
    </xf>
    <xf numFmtId="164" fontId="3" fillId="0" borderId="11" xfId="1" applyNumberFormat="1" applyFont="1" applyFill="1" applyBorder="1" applyAlignment="1">
      <alignment horizontal="center" vertical="center"/>
    </xf>
    <xf numFmtId="164" fontId="3" fillId="0" borderId="45" xfId="1" applyNumberFormat="1" applyFont="1" applyFill="1" applyBorder="1" applyAlignment="1">
      <alignment horizontal="center" vertical="center"/>
    </xf>
    <xf numFmtId="164" fontId="19" fillId="0" borderId="12" xfId="3" applyNumberFormat="1" applyFont="1" applyFill="1" applyBorder="1" applyAlignment="1">
      <alignment horizontal="center"/>
    </xf>
    <xf numFmtId="164" fontId="5" fillId="0" borderId="2" xfId="1" applyNumberFormat="1" applyFont="1" applyFill="1" applyBorder="1" applyAlignment="1">
      <alignment horizontal="center" vertical="center" textRotation="90"/>
    </xf>
    <xf numFmtId="164" fontId="5" fillId="0" borderId="2" xfId="1" applyNumberFormat="1" applyFont="1" applyFill="1" applyBorder="1" applyAlignment="1">
      <alignment horizontal="center" wrapText="1"/>
    </xf>
    <xf numFmtId="0" fontId="46" fillId="0" borderId="0" xfId="3" applyFont="1" applyFill="1" applyAlignment="1">
      <alignment horizontal="left"/>
    </xf>
    <xf numFmtId="0" fontId="4" fillId="0" borderId="0" xfId="3" applyFill="1" applyAlignment="1">
      <alignment horizontal="left"/>
    </xf>
    <xf numFmtId="0" fontId="44" fillId="0" borderId="13" xfId="3" applyFont="1" applyFill="1" applyBorder="1" applyAlignment="1" applyProtection="1">
      <alignment horizontal="center" vertical="center"/>
      <protection locked="0"/>
    </xf>
    <xf numFmtId="0" fontId="44" fillId="0" borderId="13" xfId="3" applyFont="1" applyFill="1" applyBorder="1" applyAlignment="1">
      <alignment horizontal="center" vertical="center"/>
    </xf>
    <xf numFmtId="0" fontId="54" fillId="0" borderId="0" xfId="3" applyFont="1" applyFill="1" applyAlignment="1">
      <alignment horizontal="center"/>
    </xf>
    <xf numFmtId="0" fontId="53" fillId="0" borderId="0" xfId="3" applyFont="1" applyFill="1" applyBorder="1"/>
    <xf numFmtId="0" fontId="38" fillId="0" borderId="0" xfId="3" applyFont="1" applyFill="1" applyAlignment="1">
      <alignment horizontal="left"/>
    </xf>
    <xf numFmtId="0" fontId="17" fillId="0" borderId="0" xfId="3" applyFont="1" applyFill="1" applyAlignment="1">
      <alignment horizontal="center"/>
    </xf>
    <xf numFmtId="0" fontId="46" fillId="0" borderId="0" xfId="3" applyFont="1" applyFill="1" applyBorder="1" applyAlignment="1">
      <alignment horizontal="left"/>
    </xf>
    <xf numFmtId="0" fontId="4" fillId="0" borderId="0" xfId="3" applyFont="1" applyFill="1" applyAlignment="1">
      <alignment horizontal="left"/>
    </xf>
    <xf numFmtId="0" fontId="53" fillId="0" borderId="13" xfId="3" applyFont="1" applyFill="1" applyBorder="1" applyAlignment="1" applyProtection="1">
      <alignment horizontal="center" vertical="center"/>
      <protection locked="0"/>
    </xf>
    <xf numFmtId="0" fontId="53" fillId="0" borderId="13" xfId="3" applyFont="1" applyFill="1" applyBorder="1" applyAlignment="1" applyProtection="1">
      <alignment horizontal="center" vertical="center" wrapText="1"/>
      <protection locked="0"/>
    </xf>
    <xf numFmtId="0" fontId="12" fillId="0" borderId="15" xfId="3" applyFont="1" applyFill="1" applyBorder="1" applyAlignment="1">
      <alignment horizontal="center" vertical="center"/>
    </xf>
    <xf numFmtId="0" fontId="4" fillId="0" borderId="17" xfId="3" applyFont="1" applyFill="1" applyBorder="1" applyAlignment="1">
      <alignment horizontal="center" vertical="center"/>
    </xf>
    <xf numFmtId="0" fontId="44" fillId="0" borderId="37" xfId="3" applyFont="1" applyFill="1" applyBorder="1" applyAlignment="1">
      <alignment horizontal="center" vertical="center"/>
    </xf>
    <xf numFmtId="0" fontId="49" fillId="0" borderId="24" xfId="3" applyFont="1" applyFill="1" applyBorder="1" applyAlignment="1">
      <alignment horizontal="center" vertical="center"/>
    </xf>
    <xf numFmtId="0" fontId="12" fillId="0" borderId="13" xfId="3" applyFont="1" applyFill="1" applyBorder="1" applyAlignment="1">
      <alignment horizontal="left" vertical="center"/>
    </xf>
    <xf numFmtId="0" fontId="44" fillId="0" borderId="13" xfId="3" applyFont="1" applyFill="1" applyBorder="1" applyAlignment="1" applyProtection="1">
      <alignment horizontal="center" vertical="center" wrapText="1"/>
      <protection locked="0"/>
    </xf>
    <xf numFmtId="0" fontId="12" fillId="0" borderId="13" xfId="3" applyFont="1" applyFill="1" applyBorder="1" applyAlignment="1">
      <alignment horizontal="center" vertical="center"/>
    </xf>
    <xf numFmtId="0" fontId="4" fillId="0" borderId="13" xfId="3" applyFont="1" applyFill="1" applyBorder="1" applyAlignment="1">
      <alignment horizontal="center" vertical="center" wrapText="1"/>
    </xf>
    <xf numFmtId="0" fontId="12" fillId="0" borderId="13" xfId="3" applyFont="1" applyFill="1" applyBorder="1" applyAlignment="1">
      <alignment horizontal="center" vertical="center" wrapText="1"/>
    </xf>
    <xf numFmtId="0" fontId="12" fillId="0" borderId="17" xfId="3" applyFont="1" applyFill="1" applyBorder="1" applyAlignment="1">
      <alignment horizontal="center" vertical="center"/>
    </xf>
    <xf numFmtId="0" fontId="12" fillId="0" borderId="15" xfId="3" applyFont="1" applyFill="1" applyBorder="1" applyAlignment="1">
      <alignment horizontal="left" vertical="center" wrapText="1"/>
    </xf>
    <xf numFmtId="0" fontId="12" fillId="0" borderId="16" xfId="3" applyFont="1" applyFill="1" applyBorder="1" applyAlignment="1">
      <alignment horizontal="left" vertical="center" wrapText="1"/>
    </xf>
    <xf numFmtId="0" fontId="12" fillId="0" borderId="17" xfId="3" applyFont="1" applyFill="1" applyBorder="1" applyAlignment="1">
      <alignment horizontal="left" vertical="center" wrapText="1"/>
    </xf>
    <xf numFmtId="0" fontId="12" fillId="0" borderId="15" xfId="3" applyFont="1" applyFill="1" applyBorder="1" applyAlignment="1">
      <alignment horizontal="center" vertical="center" wrapText="1"/>
    </xf>
    <xf numFmtId="0" fontId="12" fillId="0" borderId="17" xfId="3" applyFont="1" applyFill="1" applyBorder="1" applyAlignment="1">
      <alignment horizontal="center" vertical="center" wrapText="1"/>
    </xf>
    <xf numFmtId="0" fontId="12" fillId="2" borderId="15" xfId="3" applyFont="1" applyFill="1" applyBorder="1" applyAlignment="1">
      <alignment horizontal="left" vertical="center" wrapText="1"/>
    </xf>
    <xf numFmtId="0" fontId="12" fillId="2" borderId="16" xfId="3" applyFont="1" applyFill="1" applyBorder="1" applyAlignment="1">
      <alignment horizontal="left" vertical="center" wrapText="1"/>
    </xf>
    <xf numFmtId="0" fontId="12" fillId="2" borderId="17" xfId="3" applyFont="1" applyFill="1" applyBorder="1" applyAlignment="1">
      <alignment horizontal="left" vertical="center" wrapText="1"/>
    </xf>
    <xf numFmtId="0" fontId="42" fillId="0" borderId="51" xfId="3" applyFont="1" applyFill="1" applyBorder="1" applyAlignment="1">
      <alignment horizontal="center" vertical="center" textRotation="90" wrapText="1"/>
    </xf>
    <xf numFmtId="0" fontId="42" fillId="0" borderId="50" xfId="3" applyFont="1" applyFill="1" applyBorder="1" applyAlignment="1">
      <alignment horizontal="center" vertical="center" textRotation="90" wrapText="1"/>
    </xf>
    <xf numFmtId="0" fontId="42" fillId="0" borderId="34" xfId="3" applyFont="1" applyFill="1" applyBorder="1" applyAlignment="1">
      <alignment horizontal="center" vertical="center" textRotation="90" wrapText="1"/>
    </xf>
    <xf numFmtId="0" fontId="42" fillId="0" borderId="28" xfId="3" applyFont="1" applyFill="1" applyBorder="1" applyAlignment="1">
      <alignment horizontal="center" vertical="center" textRotation="90" wrapText="1"/>
    </xf>
    <xf numFmtId="0" fontId="42" fillId="0" borderId="36" xfId="3" applyFont="1" applyFill="1" applyBorder="1" applyAlignment="1">
      <alignment horizontal="center" vertical="center" textRotation="90" wrapText="1"/>
    </xf>
    <xf numFmtId="0" fontId="42" fillId="0" borderId="30" xfId="3" applyFont="1" applyFill="1" applyBorder="1" applyAlignment="1">
      <alignment horizontal="center" vertical="center" textRotation="90" wrapText="1"/>
    </xf>
    <xf numFmtId="0" fontId="42" fillId="0" borderId="0" xfId="3" applyFont="1" applyFill="1" applyBorder="1" applyAlignment="1">
      <alignment horizontal="center" vertical="center" textRotation="90" wrapText="1"/>
    </xf>
    <xf numFmtId="0" fontId="42" fillId="0" borderId="37" xfId="3" applyFont="1" applyFill="1" applyBorder="1" applyAlignment="1">
      <alignment horizontal="center" vertical="center" textRotation="90" wrapText="1"/>
    </xf>
    <xf numFmtId="0" fontId="42" fillId="0" borderId="34" xfId="3" applyFont="1" applyFill="1" applyBorder="1" applyAlignment="1">
      <alignment horizontal="center" vertical="center" wrapText="1"/>
    </xf>
    <xf numFmtId="0" fontId="45" fillId="0" borderId="0" xfId="3" applyFont="1" applyFill="1" applyBorder="1" applyAlignment="1">
      <alignment horizontal="center" wrapText="1"/>
    </xf>
    <xf numFmtId="0" fontId="45" fillId="0" borderId="28" xfId="3" applyFont="1" applyFill="1" applyBorder="1" applyAlignment="1">
      <alignment horizontal="center" wrapText="1"/>
    </xf>
    <xf numFmtId="0" fontId="42" fillId="0" borderId="24" xfId="3" applyFont="1" applyFill="1" applyBorder="1" applyAlignment="1">
      <alignment horizontal="center" vertical="center" textRotation="90" wrapText="1"/>
    </xf>
    <xf numFmtId="0" fontId="42" fillId="0" borderId="15" xfId="3" applyFont="1" applyFill="1" applyBorder="1" applyAlignment="1">
      <alignment horizontal="center" vertical="center" wrapText="1"/>
    </xf>
    <xf numFmtId="0" fontId="45" fillId="0" borderId="16" xfId="3" applyFont="1" applyFill="1" applyBorder="1" applyAlignment="1">
      <alignment horizontal="center" vertical="center" wrapText="1"/>
    </xf>
    <xf numFmtId="0" fontId="45" fillId="0" borderId="17" xfId="3" applyFont="1" applyFill="1" applyBorder="1" applyAlignment="1">
      <alignment horizontal="center" vertical="center" wrapText="1"/>
    </xf>
    <xf numFmtId="0" fontId="42" fillId="0" borderId="15" xfId="3" applyFont="1" applyFill="1" applyBorder="1" applyAlignment="1">
      <alignment horizontal="center" vertical="center"/>
    </xf>
    <xf numFmtId="0" fontId="42" fillId="0" borderId="16" xfId="3" applyFont="1" applyFill="1" applyBorder="1" applyAlignment="1">
      <alignment horizontal="center" vertical="center"/>
    </xf>
    <xf numFmtId="0" fontId="42" fillId="0" borderId="17" xfId="3" applyFont="1" applyFill="1" applyBorder="1" applyAlignment="1">
      <alignment horizontal="center" vertical="center"/>
    </xf>
    <xf numFmtId="49" fontId="42" fillId="0" borderId="52" xfId="3" applyNumberFormat="1" applyFont="1" applyFill="1" applyBorder="1" applyAlignment="1" applyProtection="1">
      <alignment horizontal="center" vertical="center" textRotation="90"/>
      <protection locked="0"/>
    </xf>
    <xf numFmtId="0" fontId="45" fillId="0" borderId="53" xfId="3" applyFont="1" applyFill="1" applyBorder="1" applyAlignment="1">
      <alignment horizontal="center" vertical="center" textRotation="90"/>
    </xf>
    <xf numFmtId="0" fontId="45" fillId="0" borderId="4" xfId="3" applyFont="1" applyFill="1" applyBorder="1" applyAlignment="1">
      <alignment horizontal="center" vertical="center" textRotation="90"/>
    </xf>
    <xf numFmtId="0" fontId="45" fillId="0" borderId="3" xfId="3" applyFont="1" applyFill="1" applyBorder="1" applyAlignment="1">
      <alignment horizontal="center" vertical="center" textRotation="90"/>
    </xf>
    <xf numFmtId="0" fontId="45" fillId="0" borderId="54" xfId="3" applyFont="1" applyFill="1" applyBorder="1" applyAlignment="1">
      <alignment horizontal="center" vertical="center" textRotation="90"/>
    </xf>
    <xf numFmtId="0" fontId="45" fillId="0" borderId="41" xfId="3" applyFont="1" applyFill="1" applyBorder="1" applyAlignment="1">
      <alignment horizontal="center" vertical="center" textRotation="90"/>
    </xf>
    <xf numFmtId="0" fontId="45" fillId="0" borderId="5" xfId="3" applyFont="1" applyFill="1" applyBorder="1" applyAlignment="1">
      <alignment horizontal="center" vertical="center" textRotation="90"/>
    </xf>
    <xf numFmtId="0" fontId="45" fillId="0" borderId="7" xfId="3" applyFont="1" applyFill="1" applyBorder="1" applyAlignment="1">
      <alignment horizontal="center" vertical="center" textRotation="90"/>
    </xf>
    <xf numFmtId="0" fontId="42" fillId="0" borderId="51" xfId="3" applyFont="1" applyFill="1" applyBorder="1" applyAlignment="1">
      <alignment horizontal="center" vertical="center" textRotation="90"/>
    </xf>
    <xf numFmtId="0" fontId="42" fillId="0" borderId="50" xfId="3" applyFont="1" applyFill="1" applyBorder="1" applyAlignment="1">
      <alignment horizontal="center" vertical="center" textRotation="90"/>
    </xf>
    <xf numFmtId="0" fontId="42" fillId="0" borderId="34" xfId="3" applyFont="1" applyFill="1" applyBorder="1" applyAlignment="1">
      <alignment horizontal="center" vertical="center" textRotation="90"/>
    </xf>
    <xf numFmtId="0" fontId="42" fillId="0" borderId="28" xfId="3" applyFont="1" applyFill="1" applyBorder="1" applyAlignment="1">
      <alignment horizontal="center" vertical="center" textRotation="90"/>
    </xf>
    <xf numFmtId="0" fontId="42" fillId="0" borderId="36" xfId="3" applyFont="1" applyFill="1" applyBorder="1" applyAlignment="1">
      <alignment horizontal="center" vertical="center" textRotation="90"/>
    </xf>
    <xf numFmtId="0" fontId="42" fillId="0" borderId="30" xfId="3" applyFont="1" applyFill="1" applyBorder="1" applyAlignment="1">
      <alignment horizontal="center" vertical="center" textRotation="90"/>
    </xf>
    <xf numFmtId="49" fontId="42" fillId="0" borderId="51" xfId="3" applyNumberFormat="1" applyFont="1" applyFill="1" applyBorder="1" applyAlignment="1" applyProtection="1">
      <alignment horizontal="center" vertical="center" wrapText="1"/>
      <protection locked="0"/>
    </xf>
    <xf numFmtId="0" fontId="45" fillId="0" borderId="24" xfId="3" applyFont="1" applyFill="1" applyBorder="1" applyAlignment="1">
      <alignment horizontal="center" vertical="center" wrapText="1"/>
    </xf>
    <xf numFmtId="0" fontId="45" fillId="0" borderId="50" xfId="3" applyFont="1" applyFill="1" applyBorder="1" applyAlignment="1">
      <alignment horizontal="center" vertical="center" wrapText="1"/>
    </xf>
    <xf numFmtId="0" fontId="45" fillId="0" borderId="36" xfId="3" applyFont="1" applyFill="1" applyBorder="1" applyAlignment="1">
      <alignment horizontal="center" vertical="center" wrapText="1"/>
    </xf>
    <xf numFmtId="0" fontId="45" fillId="0" borderId="37" xfId="3" applyFont="1" applyFill="1" applyBorder="1" applyAlignment="1">
      <alignment horizontal="center" vertical="center" wrapText="1"/>
    </xf>
    <xf numFmtId="0" fontId="45" fillId="0" borderId="30" xfId="3" applyFont="1" applyFill="1" applyBorder="1" applyAlignment="1">
      <alignment horizontal="center" vertical="center" wrapText="1"/>
    </xf>
    <xf numFmtId="0" fontId="37" fillId="0" borderId="0" xfId="3" applyFont="1" applyFill="1" applyAlignment="1">
      <alignment horizontal="center"/>
    </xf>
    <xf numFmtId="0" fontId="8" fillId="0" borderId="0" xfId="3" applyFont="1" applyFill="1" applyAlignment="1">
      <alignment horizontal="center" vertical="center"/>
    </xf>
    <xf numFmtId="0" fontId="39" fillId="0" borderId="0" xfId="3" applyFont="1" applyFill="1" applyAlignment="1">
      <alignment horizontal="center"/>
    </xf>
    <xf numFmtId="0" fontId="34" fillId="0" borderId="0" xfId="3" applyFont="1" applyFill="1" applyAlignment="1">
      <alignment horizontal="center"/>
    </xf>
    <xf numFmtId="0" fontId="37" fillId="0" borderId="0" xfId="3" applyFont="1" applyFill="1" applyAlignment="1">
      <alignment horizontal="center" vertical="justify"/>
    </xf>
    <xf numFmtId="0" fontId="12" fillId="0" borderId="0" xfId="3" applyFont="1" applyFill="1" applyAlignment="1">
      <alignment horizontal="center" vertical="center"/>
    </xf>
    <xf numFmtId="0" fontId="41" fillId="0" borderId="46" xfId="3" applyFont="1" applyFill="1" applyBorder="1" applyAlignment="1">
      <alignment horizontal="center" vertical="center" textRotation="90"/>
    </xf>
    <xf numFmtId="0" fontId="41" fillId="0" borderId="47" xfId="3" applyFont="1" applyFill="1" applyBorder="1" applyAlignment="1">
      <alignment horizontal="center" vertical="center" textRotation="90"/>
    </xf>
    <xf numFmtId="0" fontId="41" fillId="0" borderId="48" xfId="3" applyFont="1" applyFill="1" applyBorder="1" applyAlignment="1">
      <alignment horizontal="center" vertical="center" textRotation="90"/>
    </xf>
    <xf numFmtId="0" fontId="41" fillId="0" borderId="49" xfId="3" applyFont="1" applyFill="1" applyBorder="1" applyAlignment="1">
      <alignment horizontal="center" vertical="center" textRotation="90"/>
    </xf>
    <xf numFmtId="0" fontId="42" fillId="0" borderId="51" xfId="3" applyFont="1" applyFill="1" applyBorder="1" applyAlignment="1">
      <alignment horizontal="center" vertical="center"/>
    </xf>
    <xf numFmtId="0" fontId="42" fillId="0" borderId="24" xfId="3" applyFont="1" applyFill="1" applyBorder="1" applyAlignment="1">
      <alignment horizontal="center" vertical="center"/>
    </xf>
    <xf numFmtId="0" fontId="42" fillId="0" borderId="50" xfId="3" applyFont="1" applyFill="1" applyBorder="1" applyAlignment="1">
      <alignment horizontal="center" vertical="center"/>
    </xf>
    <xf numFmtId="0" fontId="42" fillId="0" borderId="34" xfId="3" applyFont="1" applyFill="1" applyBorder="1" applyAlignment="1">
      <alignment horizontal="center" vertical="center"/>
    </xf>
    <xf numFmtId="0" fontId="42" fillId="0" borderId="0" xfId="3" applyFont="1" applyFill="1" applyBorder="1" applyAlignment="1">
      <alignment horizontal="center" vertical="center"/>
    </xf>
    <xf numFmtId="0" fontId="42" fillId="0" borderId="28" xfId="3" applyFont="1" applyFill="1" applyBorder="1" applyAlignment="1">
      <alignment horizontal="center" vertical="center"/>
    </xf>
    <xf numFmtId="0" fontId="43" fillId="0" borderId="51" xfId="3" applyFont="1" applyFill="1" applyBorder="1" applyAlignment="1">
      <alignment horizontal="center" vertical="center" textRotation="90" wrapText="1"/>
    </xf>
    <xf numFmtId="0" fontId="4" fillId="0" borderId="50" xfId="3" applyFont="1" applyFill="1" applyBorder="1" applyAlignment="1">
      <alignment horizontal="center" vertical="center" textRotation="90"/>
    </xf>
    <xf numFmtId="0" fontId="43" fillId="0" borderId="34" xfId="3" applyFont="1" applyFill="1" applyBorder="1" applyAlignment="1">
      <alignment horizontal="center" vertical="center" textRotation="90"/>
    </xf>
    <xf numFmtId="0" fontId="4" fillId="0" borderId="28" xfId="3" applyFont="1" applyFill="1" applyBorder="1" applyAlignment="1">
      <alignment horizontal="center" vertical="center" textRotation="90"/>
    </xf>
    <xf numFmtId="0" fontId="5" fillId="0" borderId="15" xfId="3" applyFont="1" applyFill="1" applyBorder="1" applyAlignment="1">
      <alignment horizontal="center"/>
    </xf>
    <xf numFmtId="0" fontId="5" fillId="0" borderId="16" xfId="3" applyFont="1" applyFill="1" applyBorder="1" applyAlignment="1">
      <alignment horizontal="center"/>
    </xf>
    <xf numFmtId="0" fontId="44" fillId="0" borderId="51" xfId="3" applyFont="1" applyFill="1" applyBorder="1" applyAlignment="1">
      <alignment horizontal="center" vertical="center" wrapText="1"/>
    </xf>
    <xf numFmtId="0" fontId="4" fillId="0" borderId="50" xfId="3" applyFont="1" applyFill="1" applyBorder="1" applyAlignment="1">
      <alignment horizontal="center" vertical="center" wrapText="1"/>
    </xf>
    <xf numFmtId="0" fontId="4" fillId="0" borderId="34" xfId="3" applyFont="1" applyFill="1" applyBorder="1" applyAlignment="1">
      <alignment horizontal="center" vertical="center" wrapText="1"/>
    </xf>
    <xf numFmtId="0" fontId="4" fillId="0" borderId="28" xfId="3" applyFont="1" applyFill="1" applyBorder="1" applyAlignment="1">
      <alignment horizontal="center" vertical="center" wrapText="1"/>
    </xf>
    <xf numFmtId="0" fontId="4" fillId="0" borderId="36" xfId="3" applyFont="1" applyFill="1" applyBorder="1" applyAlignment="1">
      <alignment horizontal="center" vertical="center" wrapText="1"/>
    </xf>
    <xf numFmtId="0" fontId="4" fillId="0" borderId="30" xfId="3" applyFont="1" applyFill="1" applyBorder="1" applyAlignment="1">
      <alignment horizontal="center" vertical="center" wrapText="1"/>
    </xf>
    <xf numFmtId="0" fontId="3" fillId="0" borderId="0" xfId="3" applyFont="1" applyFill="1" applyBorder="1" applyAlignment="1">
      <alignment horizontal="center"/>
    </xf>
    <xf numFmtId="0" fontId="54" fillId="0" borderId="0" xfId="3" applyFont="1" applyFill="1" applyAlignment="1">
      <alignment horizontal="left"/>
    </xf>
    <xf numFmtId="1" fontId="12" fillId="0" borderId="15" xfId="3" applyNumberFormat="1" applyFont="1" applyFill="1" applyBorder="1" applyAlignment="1">
      <alignment horizontal="center" vertical="center"/>
    </xf>
    <xf numFmtId="1" fontId="4" fillId="0" borderId="17" xfId="3" applyNumberFormat="1" applyFont="1" applyFill="1" applyBorder="1" applyAlignment="1">
      <alignment horizontal="center" vertical="center"/>
    </xf>
    <xf numFmtId="1" fontId="49" fillId="0" borderId="24" xfId="3" applyNumberFormat="1" applyFont="1" applyFill="1" applyBorder="1" applyAlignment="1">
      <alignment horizontal="center" vertical="center"/>
    </xf>
    <xf numFmtId="1" fontId="12" fillId="0" borderId="17" xfId="3" applyNumberFormat="1" applyFont="1" applyFill="1" applyBorder="1" applyAlignment="1">
      <alignment horizontal="center" vertical="center"/>
    </xf>
    <xf numFmtId="1" fontId="12" fillId="0" borderId="13" xfId="3" applyNumberFormat="1" applyFont="1" applyFill="1" applyBorder="1" applyAlignment="1">
      <alignment horizontal="center" vertical="center"/>
    </xf>
    <xf numFmtId="164" fontId="5" fillId="3" borderId="2" xfId="2" applyNumberFormat="1" applyFont="1" applyFill="1" applyBorder="1" applyAlignment="1">
      <alignment horizontal="center" vertical="center"/>
    </xf>
    <xf numFmtId="164" fontId="21" fillId="3" borderId="2" xfId="2" applyNumberFormat="1" applyFont="1" applyFill="1" applyBorder="1" applyAlignment="1">
      <alignment horizontal="center" vertical="center"/>
    </xf>
    <xf numFmtId="164" fontId="22" fillId="3" borderId="2" xfId="3" applyNumberFormat="1" applyFont="1" applyFill="1" applyBorder="1" applyAlignment="1">
      <alignment horizontal="center" vertical="center"/>
    </xf>
  </cellXfs>
  <cellStyles count="7">
    <cellStyle name="Обычный" xfId="0" builtinId="0"/>
    <cellStyle name="Обычный 2" xfId="1"/>
    <cellStyle name="Обычный 2 2" xfId="2"/>
    <cellStyle name="Обычный 3" xfId="3"/>
    <cellStyle name="Обычный 3 2" xfId="4"/>
    <cellStyle name="Обычный 4" xfId="5"/>
    <cellStyle name="Обычный_НАВЧАЛЬНИЙ ГРАФІК 2006-2007 (1 курс)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2"/>
  <sheetViews>
    <sheetView topLeftCell="A8" workbookViewId="0">
      <selection activeCell="A17" sqref="A17"/>
    </sheetView>
  </sheetViews>
  <sheetFormatPr defaultColWidth="9.1796875" defaultRowHeight="15.5" x14ac:dyDescent="0.35"/>
  <cols>
    <col min="1" max="13" width="9.1796875" style="2"/>
    <col min="14" max="14" width="11.54296875" style="2" customWidth="1"/>
    <col min="15" max="16384" width="9.1796875" style="2"/>
  </cols>
  <sheetData>
    <row r="1" spans="1:53" ht="18" customHeight="1" x14ac:dyDescent="0.4">
      <c r="A1" s="192" t="s">
        <v>0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ht="18" customHeight="1" x14ac:dyDescent="0.35">
      <c r="A2" s="193" t="s">
        <v>1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</row>
    <row r="3" spans="1:53" ht="18" customHeight="1" x14ac:dyDescent="0.3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53" ht="18" customHeight="1" x14ac:dyDescent="0.4">
      <c r="A4" s="194" t="s">
        <v>2</v>
      </c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</row>
    <row r="5" spans="1:53" ht="18" customHeight="1" x14ac:dyDescent="0.35">
      <c r="A5" s="193" t="s">
        <v>3</v>
      </c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</row>
    <row r="6" spans="1:53" ht="18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53" ht="18" customHeight="1" x14ac:dyDescent="0.35">
      <c r="A7" s="195" t="s">
        <v>4</v>
      </c>
      <c r="B7" s="195"/>
      <c r="C7" s="195"/>
      <c r="D7" s="195"/>
      <c r="E7" s="3"/>
      <c r="F7" s="3"/>
      <c r="G7" s="3"/>
      <c r="H7" s="3"/>
      <c r="I7" s="3"/>
      <c r="J7" s="3"/>
      <c r="K7" s="3"/>
      <c r="L7" s="3"/>
      <c r="M7" s="3"/>
      <c r="N7" s="3"/>
    </row>
    <row r="8" spans="1:53" ht="18" customHeight="1" x14ac:dyDescent="0.35">
      <c r="A8" s="195" t="s">
        <v>5</v>
      </c>
      <c r="B8" s="195"/>
      <c r="C8" s="195"/>
      <c r="D8" s="195"/>
      <c r="E8" s="3"/>
      <c r="F8" s="3"/>
      <c r="G8" s="3"/>
      <c r="H8" s="3"/>
      <c r="I8" s="3"/>
      <c r="J8" s="3"/>
      <c r="K8" s="195" t="s">
        <v>6</v>
      </c>
      <c r="L8" s="195"/>
      <c r="M8" s="195"/>
      <c r="N8" s="195"/>
    </row>
    <row r="9" spans="1:53" ht="18" customHeight="1" x14ac:dyDescent="0.35">
      <c r="A9" s="4"/>
      <c r="B9" s="4"/>
      <c r="C9" s="4"/>
      <c r="D9" s="4"/>
      <c r="E9" s="3"/>
      <c r="F9" s="3"/>
      <c r="G9" s="3"/>
      <c r="H9" s="3"/>
      <c r="I9" s="3"/>
      <c r="J9" s="3"/>
      <c r="K9" s="5" t="s">
        <v>7</v>
      </c>
      <c r="L9" s="5"/>
      <c r="M9" s="5"/>
      <c r="N9" s="5"/>
      <c r="O9" s="6"/>
    </row>
    <row r="10" spans="1:53" ht="18" customHeight="1" x14ac:dyDescent="0.35">
      <c r="A10" s="195" t="s">
        <v>8</v>
      </c>
      <c r="B10" s="195"/>
      <c r="C10" s="195"/>
      <c r="D10" s="195"/>
      <c r="E10" s="3"/>
      <c r="F10" s="3"/>
      <c r="G10" s="3"/>
      <c r="H10" s="3"/>
      <c r="I10" s="3"/>
      <c r="J10" s="3"/>
      <c r="K10" s="7" t="s">
        <v>9</v>
      </c>
      <c r="L10" s="8"/>
      <c r="M10" s="9" t="s">
        <v>10</v>
      </c>
      <c r="N10" s="8"/>
      <c r="O10" s="10"/>
    </row>
    <row r="11" spans="1:53" ht="18" customHeight="1" x14ac:dyDescent="0.35">
      <c r="A11" s="4"/>
      <c r="B11" s="4"/>
      <c r="C11" s="4"/>
      <c r="D11" s="4"/>
      <c r="E11" s="3"/>
      <c r="F11" s="3"/>
      <c r="G11" s="3"/>
      <c r="H11" s="3"/>
      <c r="I11" s="3"/>
      <c r="J11" s="3"/>
      <c r="K11" s="4" t="s">
        <v>11</v>
      </c>
      <c r="L11" s="4"/>
      <c r="M11" s="3"/>
      <c r="N11" s="3"/>
    </row>
    <row r="12" spans="1:53" ht="18" customHeight="1" x14ac:dyDescent="0.35">
      <c r="A12" s="195" t="s">
        <v>12</v>
      </c>
      <c r="B12" s="195"/>
      <c r="C12" s="195"/>
      <c r="D12" s="195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53" ht="18" customHeight="1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4" t="s">
        <v>13</v>
      </c>
      <c r="L13" s="3"/>
      <c r="M13" s="3"/>
      <c r="N13" s="3"/>
    </row>
    <row r="14" spans="1:53" ht="18" customHeight="1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53" ht="18" customHeight="1" x14ac:dyDescent="0.4">
      <c r="A15" s="196" t="s">
        <v>14</v>
      </c>
      <c r="B15" s="196"/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</row>
    <row r="16" spans="1:53" ht="18" customHeight="1" x14ac:dyDescent="0.35">
      <c r="A16" s="197" t="s">
        <v>15</v>
      </c>
      <c r="B16" s="197"/>
      <c r="C16" s="197"/>
      <c r="D16" s="197"/>
      <c r="E16" s="197"/>
      <c r="F16" s="197"/>
      <c r="G16" s="197"/>
      <c r="H16" s="197"/>
      <c r="I16" s="197"/>
      <c r="J16" s="197"/>
      <c r="K16" s="197"/>
      <c r="L16" s="197"/>
      <c r="M16" s="197"/>
      <c r="N16" s="197"/>
    </row>
    <row r="17" spans="1:14" ht="18" customHeight="1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ht="18" customHeight="1" x14ac:dyDescent="0.45">
      <c r="A18" s="3"/>
      <c r="B18" s="11" t="s">
        <v>16</v>
      </c>
      <c r="C18" s="12"/>
      <c r="D18" s="12"/>
      <c r="E18" s="12"/>
      <c r="F18" s="12"/>
      <c r="G18" s="3"/>
      <c r="H18" s="3"/>
      <c r="I18" s="11" t="s">
        <v>17</v>
      </c>
      <c r="J18" s="12"/>
      <c r="K18" s="3"/>
      <c r="L18" s="3"/>
      <c r="M18" s="3"/>
      <c r="N18" s="3"/>
    </row>
    <row r="19" spans="1:14" ht="18" customHeight="1" x14ac:dyDescent="0.4">
      <c r="A19" s="3"/>
      <c r="B19" s="11" t="s">
        <v>18</v>
      </c>
      <c r="C19" s="12"/>
      <c r="D19" s="12"/>
      <c r="E19" s="12"/>
      <c r="F19" s="12"/>
      <c r="G19" s="3"/>
      <c r="H19" s="3"/>
      <c r="I19" s="11" t="s">
        <v>19</v>
      </c>
      <c r="J19" s="12"/>
      <c r="K19" s="3"/>
      <c r="L19" s="3"/>
      <c r="M19" s="3"/>
      <c r="N19" s="3"/>
    </row>
    <row r="20" spans="1:14" ht="18" customHeight="1" x14ac:dyDescent="0.4">
      <c r="A20" s="3"/>
      <c r="B20" s="11" t="s">
        <v>20</v>
      </c>
      <c r="C20" s="12"/>
      <c r="D20" s="12"/>
      <c r="E20" s="12"/>
      <c r="F20" s="12"/>
      <c r="G20" s="3"/>
      <c r="H20" s="3"/>
      <c r="I20" s="11" t="s">
        <v>21</v>
      </c>
      <c r="J20" s="12"/>
      <c r="K20" s="3"/>
      <c r="L20" s="3"/>
      <c r="M20" s="3"/>
      <c r="N20" s="3"/>
    </row>
    <row r="21" spans="1:14" ht="18" customHeight="1" x14ac:dyDescent="0.4">
      <c r="A21" s="3"/>
      <c r="B21" s="11" t="s">
        <v>22</v>
      </c>
      <c r="C21" s="12"/>
      <c r="D21" s="12"/>
      <c r="E21" s="12"/>
      <c r="F21" s="12"/>
      <c r="G21" s="3"/>
      <c r="H21" s="3"/>
      <c r="I21" s="11" t="s">
        <v>23</v>
      </c>
      <c r="J21" s="12"/>
      <c r="K21" s="3"/>
      <c r="L21" s="3"/>
      <c r="M21" s="3"/>
      <c r="N21" s="3"/>
    </row>
    <row r="22" spans="1:14" ht="18" customHeight="1" x14ac:dyDescent="0.4">
      <c r="A22" s="3"/>
      <c r="B22" s="11" t="s">
        <v>24</v>
      </c>
      <c r="C22" s="12"/>
      <c r="D22" s="12"/>
      <c r="E22" s="12"/>
      <c r="F22" s="12"/>
      <c r="G22" s="3"/>
      <c r="H22" s="3"/>
      <c r="I22" s="11" t="s">
        <v>25</v>
      </c>
      <c r="J22" s="12"/>
      <c r="K22" s="3"/>
      <c r="L22" s="3"/>
      <c r="M22" s="3"/>
      <c r="N22" s="3"/>
    </row>
    <row r="23" spans="1:14" ht="18" customHeight="1" x14ac:dyDescent="0.4">
      <c r="A23" s="3"/>
      <c r="B23" s="11" t="s">
        <v>26</v>
      </c>
      <c r="C23" s="12"/>
      <c r="D23" s="12"/>
      <c r="E23" s="12"/>
      <c r="F23" s="12"/>
      <c r="G23" s="3"/>
      <c r="H23" s="3"/>
      <c r="I23" s="11" t="s">
        <v>27</v>
      </c>
      <c r="J23" s="12"/>
      <c r="K23" s="3"/>
      <c r="L23" s="3"/>
      <c r="M23" s="3"/>
      <c r="N23" s="3"/>
    </row>
    <row r="24" spans="1:14" ht="18" customHeight="1" x14ac:dyDescent="0.4">
      <c r="A24" s="3"/>
      <c r="B24" s="11" t="s">
        <v>28</v>
      </c>
      <c r="C24" s="12"/>
      <c r="D24" s="12"/>
      <c r="E24" s="12"/>
      <c r="F24" s="12"/>
      <c r="G24" s="3"/>
      <c r="H24" s="3"/>
      <c r="I24" s="11" t="s">
        <v>29</v>
      </c>
      <c r="J24" s="12"/>
      <c r="K24" s="3"/>
      <c r="L24" s="3"/>
      <c r="M24" s="3"/>
      <c r="N24" s="3"/>
    </row>
    <row r="25" spans="1:14" ht="18" customHeight="1" x14ac:dyDescent="0.4">
      <c r="A25" s="3"/>
      <c r="B25" s="11" t="s">
        <v>30</v>
      </c>
      <c r="C25" s="12"/>
      <c r="D25" s="12"/>
      <c r="E25" s="12"/>
      <c r="F25" s="12"/>
      <c r="G25" s="3"/>
      <c r="H25" s="3"/>
      <c r="I25" s="11" t="s">
        <v>31</v>
      </c>
      <c r="J25" s="12"/>
      <c r="K25" s="3"/>
      <c r="L25" s="3"/>
      <c r="M25" s="3"/>
      <c r="N25" s="3"/>
    </row>
    <row r="26" spans="1:14" ht="18" customHeight="1" x14ac:dyDescent="0.4">
      <c r="A26" s="3"/>
      <c r="B26" s="11" t="s">
        <v>32</v>
      </c>
      <c r="C26" s="12"/>
      <c r="D26" s="12"/>
      <c r="E26" s="12"/>
      <c r="F26" s="12"/>
      <c r="G26" s="3"/>
      <c r="H26" s="3"/>
      <c r="I26" s="11" t="s">
        <v>33</v>
      </c>
      <c r="J26" s="12"/>
      <c r="K26" s="3"/>
      <c r="L26" s="3"/>
      <c r="M26" s="3"/>
      <c r="N26" s="3"/>
    </row>
    <row r="27" spans="1:14" ht="18" customHeight="1" x14ac:dyDescent="0.35"/>
    <row r="28" spans="1:14" ht="18" customHeight="1" x14ac:dyDescent="0.35"/>
    <row r="29" spans="1:14" ht="18" customHeight="1" x14ac:dyDescent="0.35"/>
    <row r="30" spans="1:14" ht="18" customHeight="1" x14ac:dyDescent="0.35"/>
    <row r="31" spans="1:14" ht="18" customHeight="1" x14ac:dyDescent="0.35"/>
    <row r="32" spans="1:14" ht="18" customHeight="1" x14ac:dyDescent="0.35"/>
    <row r="33" ht="18" customHeight="1" x14ac:dyDescent="0.35"/>
    <row r="34" ht="18" customHeight="1" x14ac:dyDescent="0.35"/>
    <row r="35" ht="18" customHeight="1" x14ac:dyDescent="0.35"/>
    <row r="36" ht="18" customHeight="1" x14ac:dyDescent="0.35"/>
    <row r="37" ht="18" customHeight="1" x14ac:dyDescent="0.35"/>
    <row r="38" ht="18" customHeight="1" x14ac:dyDescent="0.35"/>
    <row r="39" ht="18" customHeight="1" x14ac:dyDescent="0.35"/>
    <row r="40" ht="18" customHeight="1" x14ac:dyDescent="0.35"/>
    <row r="41" ht="18" customHeight="1" x14ac:dyDescent="0.35"/>
    <row r="42" ht="18" customHeight="1" x14ac:dyDescent="0.35"/>
    <row r="43" ht="18" customHeight="1" x14ac:dyDescent="0.35"/>
    <row r="44" ht="18" customHeight="1" x14ac:dyDescent="0.35"/>
    <row r="45" ht="18" customHeight="1" x14ac:dyDescent="0.35"/>
    <row r="46" ht="18" customHeight="1" x14ac:dyDescent="0.35"/>
    <row r="47" ht="18" customHeight="1" x14ac:dyDescent="0.35"/>
    <row r="48" ht="18" customHeight="1" x14ac:dyDescent="0.35"/>
    <row r="49" ht="18" customHeight="1" x14ac:dyDescent="0.35"/>
    <row r="50" ht="18" customHeight="1" x14ac:dyDescent="0.35"/>
    <row r="51" ht="18" customHeight="1" x14ac:dyDescent="0.35"/>
    <row r="52" ht="18" customHeight="1" x14ac:dyDescent="0.35"/>
    <row r="53" ht="18" customHeight="1" x14ac:dyDescent="0.35"/>
    <row r="54" ht="18" customHeight="1" x14ac:dyDescent="0.35"/>
    <row r="55" ht="18" customHeight="1" x14ac:dyDescent="0.35"/>
    <row r="56" ht="18" customHeight="1" x14ac:dyDescent="0.35"/>
    <row r="57" ht="18" customHeight="1" x14ac:dyDescent="0.35"/>
    <row r="58" ht="18" customHeight="1" x14ac:dyDescent="0.35"/>
    <row r="59" ht="18" customHeight="1" x14ac:dyDescent="0.35"/>
    <row r="60" ht="18" customHeight="1" x14ac:dyDescent="0.35"/>
    <row r="61" ht="18" customHeight="1" x14ac:dyDescent="0.35"/>
    <row r="62" ht="18" customHeight="1" x14ac:dyDescent="0.35"/>
    <row r="63" ht="18" customHeight="1" x14ac:dyDescent="0.35"/>
    <row r="64" ht="18" customHeight="1" x14ac:dyDescent="0.35"/>
    <row r="65" ht="18" customHeight="1" x14ac:dyDescent="0.35"/>
    <row r="66" ht="18" customHeight="1" x14ac:dyDescent="0.35"/>
    <row r="67" ht="18" customHeight="1" x14ac:dyDescent="0.35"/>
    <row r="68" ht="18" customHeight="1" x14ac:dyDescent="0.35"/>
    <row r="69" ht="18" customHeight="1" x14ac:dyDescent="0.35"/>
    <row r="70" ht="18" customHeight="1" x14ac:dyDescent="0.35"/>
    <row r="71" ht="18" customHeight="1" x14ac:dyDescent="0.35"/>
    <row r="72" ht="18" customHeight="1" x14ac:dyDescent="0.35"/>
    <row r="73" ht="18" customHeight="1" x14ac:dyDescent="0.35"/>
    <row r="74" ht="18" customHeight="1" x14ac:dyDescent="0.35"/>
    <row r="75" ht="18" customHeight="1" x14ac:dyDescent="0.35"/>
    <row r="76" ht="18" customHeight="1" x14ac:dyDescent="0.35"/>
    <row r="77" ht="18" customHeight="1" x14ac:dyDescent="0.35"/>
    <row r="78" ht="18" customHeight="1" x14ac:dyDescent="0.35"/>
    <row r="79" ht="18" customHeight="1" x14ac:dyDescent="0.35"/>
    <row r="80" ht="18" customHeight="1" x14ac:dyDescent="0.35"/>
    <row r="81" ht="18" customHeight="1" x14ac:dyDescent="0.35"/>
    <row r="82" ht="18" customHeight="1" x14ac:dyDescent="0.35"/>
    <row r="83" ht="18" customHeight="1" x14ac:dyDescent="0.35"/>
    <row r="84" ht="18" customHeight="1" x14ac:dyDescent="0.35"/>
    <row r="85" ht="18" customHeight="1" x14ac:dyDescent="0.35"/>
    <row r="86" ht="18" customHeight="1" x14ac:dyDescent="0.35"/>
    <row r="87" ht="18" customHeight="1" x14ac:dyDescent="0.35"/>
    <row r="88" ht="18" customHeight="1" x14ac:dyDescent="0.35"/>
    <row r="89" ht="18" customHeight="1" x14ac:dyDescent="0.35"/>
    <row r="90" ht="18" customHeight="1" x14ac:dyDescent="0.35"/>
    <row r="91" ht="18" customHeight="1" x14ac:dyDescent="0.35"/>
    <row r="92" ht="18" customHeight="1" x14ac:dyDescent="0.35"/>
  </sheetData>
  <mergeCells count="11">
    <mergeCell ref="A12:D12"/>
    <mergeCell ref="A15:N15"/>
    <mergeCell ref="A16:N16"/>
    <mergeCell ref="A7:D7"/>
    <mergeCell ref="A8:D8"/>
    <mergeCell ref="K8:N8"/>
    <mergeCell ref="A1:N1"/>
    <mergeCell ref="A2:N2"/>
    <mergeCell ref="A4:N4"/>
    <mergeCell ref="A5:N5"/>
    <mergeCell ref="A10:D10"/>
  </mergeCells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"/>
  <sheetViews>
    <sheetView workbookViewId="0">
      <selection activeCell="A9" sqref="A9:BA10"/>
    </sheetView>
  </sheetViews>
  <sheetFormatPr defaultColWidth="9.1796875" defaultRowHeight="12.5" x14ac:dyDescent="0.25"/>
  <cols>
    <col min="1" max="1" width="9.1796875" style="13"/>
    <col min="2" max="53" width="4.26953125" style="13" customWidth="1"/>
    <col min="54" max="16384" width="9.1796875" style="13"/>
  </cols>
  <sheetData>
    <row r="1" spans="1:53" ht="15" customHeight="1" x14ac:dyDescent="0.3">
      <c r="A1" s="259" t="s">
        <v>34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259"/>
      <c r="T1" s="259"/>
      <c r="U1" s="259"/>
      <c r="V1" s="259"/>
      <c r="W1" s="259"/>
      <c r="X1" s="259"/>
      <c r="Y1" s="259"/>
      <c r="Z1" s="259"/>
      <c r="AA1" s="259"/>
      <c r="AB1" s="259"/>
      <c r="AC1" s="259"/>
      <c r="AD1" s="259"/>
      <c r="AE1" s="259"/>
      <c r="AF1" s="259"/>
      <c r="AG1" s="259"/>
      <c r="AH1" s="259"/>
      <c r="AI1" s="259"/>
      <c r="AJ1" s="259"/>
      <c r="AK1" s="259"/>
      <c r="AL1" s="259"/>
      <c r="AM1" s="259"/>
      <c r="AN1" s="259"/>
      <c r="AO1" s="259"/>
      <c r="AP1" s="259"/>
      <c r="AQ1" s="259"/>
      <c r="AR1" s="259"/>
      <c r="AS1" s="259"/>
      <c r="AT1" s="259"/>
      <c r="AU1" s="259"/>
      <c r="AV1" s="259"/>
      <c r="AW1" s="259"/>
      <c r="AX1" s="259"/>
      <c r="AY1" s="259"/>
      <c r="AZ1" s="259"/>
      <c r="BA1" s="259"/>
    </row>
    <row r="2" spans="1:53" ht="13" thickBo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</row>
    <row r="3" spans="1:53" ht="13" customHeight="1" x14ac:dyDescent="0.3">
      <c r="A3" s="260" t="s">
        <v>35</v>
      </c>
      <c r="B3" s="242" t="s">
        <v>36</v>
      </c>
      <c r="C3" s="242"/>
      <c r="D3" s="242"/>
      <c r="E3" s="242"/>
      <c r="F3" s="242" t="s">
        <v>37</v>
      </c>
      <c r="G3" s="242"/>
      <c r="H3" s="242"/>
      <c r="I3" s="242"/>
      <c r="J3" s="15" t="s">
        <v>38</v>
      </c>
      <c r="K3" s="15"/>
      <c r="L3" s="15"/>
      <c r="M3" s="15"/>
      <c r="N3" s="242" t="s">
        <v>39</v>
      </c>
      <c r="O3" s="242"/>
      <c r="P3" s="242"/>
      <c r="Q3" s="242"/>
      <c r="R3" s="242"/>
      <c r="S3" s="242" t="s">
        <v>40</v>
      </c>
      <c r="T3" s="242"/>
      <c r="U3" s="242"/>
      <c r="V3" s="242"/>
      <c r="W3" s="242"/>
      <c r="X3" s="242" t="s">
        <v>41</v>
      </c>
      <c r="Y3" s="242"/>
      <c r="Z3" s="242"/>
      <c r="AA3" s="242"/>
      <c r="AB3" s="242" t="s">
        <v>42</v>
      </c>
      <c r="AC3" s="242"/>
      <c r="AD3" s="242"/>
      <c r="AE3" s="242"/>
      <c r="AF3" s="242" t="s">
        <v>43</v>
      </c>
      <c r="AG3" s="242"/>
      <c r="AH3" s="242"/>
      <c r="AI3" s="242"/>
      <c r="AJ3" s="242" t="s">
        <v>44</v>
      </c>
      <c r="AK3" s="242"/>
      <c r="AL3" s="242"/>
      <c r="AM3" s="242"/>
      <c r="AN3" s="242"/>
      <c r="AO3" s="242" t="s">
        <v>45</v>
      </c>
      <c r="AP3" s="242"/>
      <c r="AQ3" s="242"/>
      <c r="AR3" s="242"/>
      <c r="AS3" s="242" t="s">
        <v>46</v>
      </c>
      <c r="AT3" s="242"/>
      <c r="AU3" s="242"/>
      <c r="AV3" s="242"/>
      <c r="AW3" s="242" t="s">
        <v>47</v>
      </c>
      <c r="AX3" s="242"/>
      <c r="AY3" s="242"/>
      <c r="AZ3" s="242"/>
      <c r="BA3" s="243"/>
    </row>
    <row r="4" spans="1:53" ht="13" x14ac:dyDescent="0.3">
      <c r="A4" s="261"/>
      <c r="B4" s="16">
        <v>1</v>
      </c>
      <c r="C4" s="16">
        <v>2</v>
      </c>
      <c r="D4" s="16">
        <f t="shared" ref="D4:AZ4" si="0">C4+1</f>
        <v>3</v>
      </c>
      <c r="E4" s="16">
        <f t="shared" si="0"/>
        <v>4</v>
      </c>
      <c r="F4" s="16">
        <f t="shared" si="0"/>
        <v>5</v>
      </c>
      <c r="G4" s="16">
        <f t="shared" si="0"/>
        <v>6</v>
      </c>
      <c r="H4" s="16">
        <f t="shared" si="0"/>
        <v>7</v>
      </c>
      <c r="I4" s="16">
        <f t="shared" si="0"/>
        <v>8</v>
      </c>
      <c r="J4" s="16">
        <f t="shared" si="0"/>
        <v>9</v>
      </c>
      <c r="K4" s="16">
        <f t="shared" si="0"/>
        <v>10</v>
      </c>
      <c r="L4" s="16">
        <f t="shared" si="0"/>
        <v>11</v>
      </c>
      <c r="M4" s="16">
        <f t="shared" si="0"/>
        <v>12</v>
      </c>
      <c r="N4" s="16">
        <f t="shared" si="0"/>
        <v>13</v>
      </c>
      <c r="O4" s="16">
        <f t="shared" si="0"/>
        <v>14</v>
      </c>
      <c r="P4" s="16">
        <f t="shared" si="0"/>
        <v>15</v>
      </c>
      <c r="Q4" s="16">
        <f t="shared" si="0"/>
        <v>16</v>
      </c>
      <c r="R4" s="16">
        <f t="shared" si="0"/>
        <v>17</v>
      </c>
      <c r="S4" s="16">
        <f t="shared" si="0"/>
        <v>18</v>
      </c>
      <c r="T4" s="16">
        <f t="shared" si="0"/>
        <v>19</v>
      </c>
      <c r="U4" s="16">
        <f t="shared" si="0"/>
        <v>20</v>
      </c>
      <c r="V4" s="16">
        <f t="shared" si="0"/>
        <v>21</v>
      </c>
      <c r="W4" s="16">
        <f t="shared" si="0"/>
        <v>22</v>
      </c>
      <c r="X4" s="16">
        <f t="shared" si="0"/>
        <v>23</v>
      </c>
      <c r="Y4" s="16">
        <f t="shared" si="0"/>
        <v>24</v>
      </c>
      <c r="Z4" s="16">
        <f t="shared" si="0"/>
        <v>25</v>
      </c>
      <c r="AA4" s="16">
        <f t="shared" si="0"/>
        <v>26</v>
      </c>
      <c r="AB4" s="16">
        <f t="shared" si="0"/>
        <v>27</v>
      </c>
      <c r="AC4" s="16">
        <f t="shared" si="0"/>
        <v>28</v>
      </c>
      <c r="AD4" s="16">
        <f t="shared" si="0"/>
        <v>29</v>
      </c>
      <c r="AE4" s="16">
        <f t="shared" si="0"/>
        <v>30</v>
      </c>
      <c r="AF4" s="16">
        <f t="shared" si="0"/>
        <v>31</v>
      </c>
      <c r="AG4" s="16">
        <f t="shared" si="0"/>
        <v>32</v>
      </c>
      <c r="AH4" s="16">
        <f t="shared" si="0"/>
        <v>33</v>
      </c>
      <c r="AI4" s="16">
        <f t="shared" si="0"/>
        <v>34</v>
      </c>
      <c r="AJ4" s="16">
        <f t="shared" si="0"/>
        <v>35</v>
      </c>
      <c r="AK4" s="16">
        <f t="shared" si="0"/>
        <v>36</v>
      </c>
      <c r="AL4" s="16">
        <f t="shared" si="0"/>
        <v>37</v>
      </c>
      <c r="AM4" s="16">
        <f t="shared" si="0"/>
        <v>38</v>
      </c>
      <c r="AN4" s="16">
        <f t="shared" si="0"/>
        <v>39</v>
      </c>
      <c r="AO4" s="16">
        <f t="shared" si="0"/>
        <v>40</v>
      </c>
      <c r="AP4" s="16">
        <f t="shared" si="0"/>
        <v>41</v>
      </c>
      <c r="AQ4" s="16">
        <f t="shared" si="0"/>
        <v>42</v>
      </c>
      <c r="AR4" s="16">
        <f t="shared" si="0"/>
        <v>43</v>
      </c>
      <c r="AS4" s="16">
        <f t="shared" si="0"/>
        <v>44</v>
      </c>
      <c r="AT4" s="16">
        <f t="shared" si="0"/>
        <v>45</v>
      </c>
      <c r="AU4" s="16">
        <f t="shared" si="0"/>
        <v>46</v>
      </c>
      <c r="AV4" s="16">
        <f t="shared" si="0"/>
        <v>47</v>
      </c>
      <c r="AW4" s="16">
        <f t="shared" si="0"/>
        <v>48</v>
      </c>
      <c r="AX4" s="16">
        <f t="shared" si="0"/>
        <v>49</v>
      </c>
      <c r="AY4" s="17">
        <f t="shared" si="0"/>
        <v>50</v>
      </c>
      <c r="AZ4" s="18">
        <f t="shared" si="0"/>
        <v>51</v>
      </c>
      <c r="BA4" s="19">
        <v>52</v>
      </c>
    </row>
    <row r="5" spans="1:53" ht="13" x14ac:dyDescent="0.25">
      <c r="A5" s="261"/>
      <c r="B5" s="20" t="s">
        <v>48</v>
      </c>
      <c r="C5" s="20">
        <v>6</v>
      </c>
      <c r="D5" s="20">
        <v>13</v>
      </c>
      <c r="E5" s="20">
        <v>20</v>
      </c>
      <c r="F5" s="20">
        <v>27</v>
      </c>
      <c r="G5" s="20">
        <v>4</v>
      </c>
      <c r="H5" s="20">
        <v>11</v>
      </c>
      <c r="I5" s="20">
        <v>18</v>
      </c>
      <c r="J5" s="20">
        <v>25</v>
      </c>
      <c r="K5" s="20">
        <v>1</v>
      </c>
      <c r="L5" s="20">
        <v>8</v>
      </c>
      <c r="M5" s="20">
        <v>15</v>
      </c>
      <c r="N5" s="20">
        <v>22</v>
      </c>
      <c r="O5" s="20">
        <v>29</v>
      </c>
      <c r="P5" s="20">
        <v>6</v>
      </c>
      <c r="Q5" s="20">
        <v>13</v>
      </c>
      <c r="R5" s="20">
        <v>20</v>
      </c>
      <c r="S5" s="20">
        <v>27</v>
      </c>
      <c r="T5" s="20">
        <v>3</v>
      </c>
      <c r="U5" s="20">
        <v>10</v>
      </c>
      <c r="V5" s="20">
        <v>17</v>
      </c>
      <c r="W5" s="20">
        <v>24</v>
      </c>
      <c r="X5" s="20">
        <v>31</v>
      </c>
      <c r="Y5" s="20">
        <v>7</v>
      </c>
      <c r="Z5" s="20">
        <v>14</v>
      </c>
      <c r="AA5" s="20">
        <v>21</v>
      </c>
      <c r="AB5" s="20">
        <v>28</v>
      </c>
      <c r="AC5" s="20">
        <v>7</v>
      </c>
      <c r="AD5" s="20">
        <v>14</v>
      </c>
      <c r="AE5" s="20">
        <v>21</v>
      </c>
      <c r="AF5" s="20">
        <v>28</v>
      </c>
      <c r="AG5" s="20">
        <v>4</v>
      </c>
      <c r="AH5" s="20">
        <v>11</v>
      </c>
      <c r="AI5" s="20">
        <v>18</v>
      </c>
      <c r="AJ5" s="20">
        <v>25</v>
      </c>
      <c r="AK5" s="20">
        <v>2</v>
      </c>
      <c r="AL5" s="20">
        <v>9</v>
      </c>
      <c r="AM5" s="20">
        <v>16</v>
      </c>
      <c r="AN5" s="20">
        <v>23</v>
      </c>
      <c r="AO5" s="20">
        <v>30</v>
      </c>
      <c r="AP5" s="20">
        <v>6</v>
      </c>
      <c r="AQ5" s="20">
        <v>13</v>
      </c>
      <c r="AR5" s="20">
        <v>20</v>
      </c>
      <c r="AS5" s="20">
        <v>27</v>
      </c>
      <c r="AT5" s="20">
        <v>4</v>
      </c>
      <c r="AU5" s="20">
        <v>11</v>
      </c>
      <c r="AV5" s="20">
        <v>18</v>
      </c>
      <c r="AW5" s="20">
        <v>25</v>
      </c>
      <c r="AX5" s="20">
        <v>1</v>
      </c>
      <c r="AY5" s="20">
        <v>8</v>
      </c>
      <c r="AZ5" s="20">
        <v>15</v>
      </c>
      <c r="BA5" s="21">
        <v>22</v>
      </c>
    </row>
    <row r="6" spans="1:53" ht="13" x14ac:dyDescent="0.25">
      <c r="A6" s="261"/>
      <c r="B6" s="20">
        <v>5</v>
      </c>
      <c r="C6" s="20">
        <v>12</v>
      </c>
      <c r="D6" s="20">
        <v>19</v>
      </c>
      <c r="E6" s="20">
        <v>26</v>
      </c>
      <c r="F6" s="20">
        <v>3</v>
      </c>
      <c r="G6" s="20">
        <v>10</v>
      </c>
      <c r="H6" s="20">
        <v>17</v>
      </c>
      <c r="I6" s="20">
        <v>24</v>
      </c>
      <c r="J6" s="20">
        <v>31</v>
      </c>
      <c r="K6" s="20">
        <v>7</v>
      </c>
      <c r="L6" s="20">
        <v>14</v>
      </c>
      <c r="M6" s="20">
        <v>21</v>
      </c>
      <c r="N6" s="20">
        <v>28</v>
      </c>
      <c r="O6" s="20">
        <v>5</v>
      </c>
      <c r="P6" s="20">
        <v>12</v>
      </c>
      <c r="Q6" s="20">
        <v>19</v>
      </c>
      <c r="R6" s="20">
        <v>26</v>
      </c>
      <c r="S6" s="20">
        <v>2</v>
      </c>
      <c r="T6" s="20">
        <v>9</v>
      </c>
      <c r="U6" s="20">
        <v>16</v>
      </c>
      <c r="V6" s="20">
        <v>23</v>
      </c>
      <c r="W6" s="20">
        <v>30</v>
      </c>
      <c r="X6" s="20">
        <v>6</v>
      </c>
      <c r="Y6" s="20">
        <v>13</v>
      </c>
      <c r="Z6" s="20">
        <v>20</v>
      </c>
      <c r="AA6" s="20">
        <v>27</v>
      </c>
      <c r="AB6" s="20">
        <v>6</v>
      </c>
      <c r="AC6" s="20">
        <v>13</v>
      </c>
      <c r="AD6" s="20">
        <v>20</v>
      </c>
      <c r="AE6" s="20">
        <v>27</v>
      </c>
      <c r="AF6" s="20">
        <v>3</v>
      </c>
      <c r="AG6" s="20">
        <v>10</v>
      </c>
      <c r="AH6" s="20">
        <v>17</v>
      </c>
      <c r="AI6" s="20">
        <v>24</v>
      </c>
      <c r="AJ6" s="20">
        <v>1</v>
      </c>
      <c r="AK6" s="20">
        <v>8</v>
      </c>
      <c r="AL6" s="20">
        <v>15</v>
      </c>
      <c r="AM6" s="20">
        <v>22</v>
      </c>
      <c r="AN6" s="20">
        <v>29</v>
      </c>
      <c r="AO6" s="20">
        <v>5</v>
      </c>
      <c r="AP6" s="20">
        <v>12</v>
      </c>
      <c r="AQ6" s="20">
        <v>19</v>
      </c>
      <c r="AR6" s="20">
        <v>26</v>
      </c>
      <c r="AS6" s="20">
        <v>3</v>
      </c>
      <c r="AT6" s="20">
        <v>10</v>
      </c>
      <c r="AU6" s="20">
        <v>17</v>
      </c>
      <c r="AV6" s="20">
        <v>24</v>
      </c>
      <c r="AW6" s="20">
        <v>31</v>
      </c>
      <c r="AX6" s="20">
        <v>7</v>
      </c>
      <c r="AY6" s="20">
        <v>14</v>
      </c>
      <c r="AZ6" s="20">
        <v>21</v>
      </c>
      <c r="BA6" s="21">
        <v>28</v>
      </c>
    </row>
    <row r="7" spans="1:53" s="26" customFormat="1" ht="15.5" x14ac:dyDescent="0.35">
      <c r="A7" s="22" t="s">
        <v>49</v>
      </c>
      <c r="B7" s="23"/>
      <c r="C7" s="23"/>
      <c r="D7" s="23"/>
      <c r="E7" s="23" t="s">
        <v>241</v>
      </c>
      <c r="F7" s="23" t="s">
        <v>241</v>
      </c>
      <c r="G7" s="23" t="s">
        <v>241</v>
      </c>
      <c r="H7" s="23" t="s">
        <v>241</v>
      </c>
      <c r="I7" s="23" t="s">
        <v>241</v>
      </c>
      <c r="J7" s="23" t="s">
        <v>241</v>
      </c>
      <c r="K7" s="23" t="s">
        <v>241</v>
      </c>
      <c r="L7" s="23" t="s">
        <v>241</v>
      </c>
      <c r="M7" s="23" t="s">
        <v>241</v>
      </c>
      <c r="N7" s="23" t="s">
        <v>241</v>
      </c>
      <c r="O7" s="23" t="s">
        <v>241</v>
      </c>
      <c r="P7" s="23" t="s">
        <v>241</v>
      </c>
      <c r="Q7" s="23" t="s">
        <v>51</v>
      </c>
      <c r="R7" s="23" t="s">
        <v>51</v>
      </c>
      <c r="S7" s="24" t="s">
        <v>52</v>
      </c>
      <c r="T7" s="24" t="s">
        <v>52</v>
      </c>
      <c r="U7" s="24" t="s">
        <v>52</v>
      </c>
      <c r="V7" s="24" t="s">
        <v>52</v>
      </c>
      <c r="W7" s="24" t="s">
        <v>52</v>
      </c>
      <c r="X7" s="24" t="s">
        <v>52</v>
      </c>
      <c r="Y7" s="24" t="s">
        <v>52</v>
      </c>
      <c r="Z7" s="24" t="s">
        <v>52</v>
      </c>
      <c r="AA7" s="24" t="s">
        <v>52</v>
      </c>
      <c r="AB7" s="23" t="s">
        <v>50</v>
      </c>
      <c r="AC7" s="23" t="s">
        <v>50</v>
      </c>
      <c r="AD7" s="23" t="s">
        <v>50</v>
      </c>
      <c r="AE7" s="23" t="s">
        <v>50</v>
      </c>
      <c r="AF7" s="23" t="s">
        <v>50</v>
      </c>
      <c r="AG7" s="23" t="s">
        <v>50</v>
      </c>
      <c r="AH7" s="23" t="s">
        <v>50</v>
      </c>
      <c r="AI7" s="23" t="s">
        <v>50</v>
      </c>
      <c r="AJ7" s="23" t="s">
        <v>50</v>
      </c>
      <c r="AK7" s="23" t="s">
        <v>50</v>
      </c>
      <c r="AL7" s="23" t="s">
        <v>50</v>
      </c>
      <c r="AM7" s="23" t="s">
        <v>50</v>
      </c>
      <c r="AN7" s="23" t="s">
        <v>50</v>
      </c>
      <c r="AO7" s="23" t="s">
        <v>50</v>
      </c>
      <c r="AP7" s="23" t="s">
        <v>50</v>
      </c>
      <c r="AQ7" s="23" t="s">
        <v>51</v>
      </c>
      <c r="AR7" s="23" t="s">
        <v>51</v>
      </c>
      <c r="AS7" s="23" t="s">
        <v>53</v>
      </c>
      <c r="AT7" s="23" t="s">
        <v>53</v>
      </c>
      <c r="AU7" s="23" t="s">
        <v>53</v>
      </c>
      <c r="AV7" s="23" t="s">
        <v>53</v>
      </c>
      <c r="AW7" s="24" t="s">
        <v>52</v>
      </c>
      <c r="AX7" s="24" t="s">
        <v>52</v>
      </c>
      <c r="AY7" s="24" t="s">
        <v>52</v>
      </c>
      <c r="AZ7" s="24" t="s">
        <v>52</v>
      </c>
      <c r="BA7" s="25" t="s">
        <v>52</v>
      </c>
    </row>
    <row r="8" spans="1:53" s="31" customFormat="1" ht="16" thickBot="1" x14ac:dyDescent="0.4">
      <c r="A8" s="27" t="s">
        <v>54</v>
      </c>
      <c r="B8" s="28" t="s">
        <v>50</v>
      </c>
      <c r="C8" s="28" t="s">
        <v>50</v>
      </c>
      <c r="D8" s="28" t="s">
        <v>50</v>
      </c>
      <c r="E8" s="28" t="s">
        <v>50</v>
      </c>
      <c r="F8" s="28" t="s">
        <v>50</v>
      </c>
      <c r="G8" s="28" t="s">
        <v>50</v>
      </c>
      <c r="H8" s="28" t="s">
        <v>50</v>
      </c>
      <c r="I8" s="28" t="s">
        <v>50</v>
      </c>
      <c r="J8" s="28" t="s">
        <v>50</v>
      </c>
      <c r="K8" s="28" t="s">
        <v>50</v>
      </c>
      <c r="L8" s="28" t="s">
        <v>50</v>
      </c>
      <c r="M8" s="28" t="s">
        <v>50</v>
      </c>
      <c r="N8" s="28" t="s">
        <v>50</v>
      </c>
      <c r="O8" s="28" t="s">
        <v>50</v>
      </c>
      <c r="P8" s="28" t="s">
        <v>50</v>
      </c>
      <c r="Q8" s="29" t="s">
        <v>51</v>
      </c>
      <c r="R8" s="29" t="s">
        <v>51</v>
      </c>
      <c r="S8" s="29" t="s">
        <v>52</v>
      </c>
      <c r="T8" s="29" t="s">
        <v>52</v>
      </c>
      <c r="U8" s="29" t="s">
        <v>52</v>
      </c>
      <c r="V8" s="29" t="s">
        <v>52</v>
      </c>
      <c r="W8" s="29" t="s">
        <v>52</v>
      </c>
      <c r="X8" s="29" t="s">
        <v>52</v>
      </c>
      <c r="Y8" s="29" t="s">
        <v>52</v>
      </c>
      <c r="Z8" s="28" t="s">
        <v>55</v>
      </c>
      <c r="AA8" s="28" t="s">
        <v>55</v>
      </c>
      <c r="AB8" s="28" t="s">
        <v>56</v>
      </c>
      <c r="AC8" s="28" t="s">
        <v>56</v>
      </c>
      <c r="AD8" s="28" t="s">
        <v>56</v>
      </c>
      <c r="AE8" s="28" t="s">
        <v>56</v>
      </c>
      <c r="AF8" s="28" t="s">
        <v>56</v>
      </c>
      <c r="AG8" s="28" t="s">
        <v>56</v>
      </c>
      <c r="AH8" s="28" t="s">
        <v>56</v>
      </c>
      <c r="AI8" s="28" t="s">
        <v>56</v>
      </c>
      <c r="AJ8" s="28" t="s">
        <v>51</v>
      </c>
      <c r="AK8" s="28" t="s">
        <v>51</v>
      </c>
      <c r="AL8" s="28" t="s">
        <v>57</v>
      </c>
      <c r="AM8" s="28" t="s">
        <v>57</v>
      </c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30"/>
    </row>
    <row r="9" spans="1:53" ht="12.65" customHeight="1" x14ac:dyDescent="0.25">
      <c r="A9" s="244" t="s">
        <v>58</v>
      </c>
      <c r="B9" s="244"/>
      <c r="C9" s="244"/>
      <c r="D9" s="244"/>
      <c r="E9" s="244"/>
      <c r="F9" s="244"/>
      <c r="G9" s="244"/>
      <c r="H9" s="244"/>
      <c r="I9" s="244"/>
      <c r="J9" s="244"/>
      <c r="K9" s="244"/>
      <c r="L9" s="244"/>
      <c r="M9" s="244"/>
      <c r="N9" s="244"/>
      <c r="O9" s="244"/>
      <c r="P9" s="244"/>
      <c r="Q9" s="244"/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4"/>
      <c r="AF9" s="244"/>
      <c r="AG9" s="244"/>
      <c r="AH9" s="244"/>
      <c r="AI9" s="244"/>
      <c r="AJ9" s="244"/>
      <c r="AK9" s="244"/>
      <c r="AL9" s="244"/>
      <c r="AM9" s="244"/>
      <c r="AN9" s="244"/>
      <c r="AO9" s="244"/>
      <c r="AP9" s="244"/>
      <c r="AQ9" s="244"/>
      <c r="AR9" s="244"/>
      <c r="AS9" s="244"/>
      <c r="AT9" s="244"/>
      <c r="AU9" s="244"/>
      <c r="AV9" s="244"/>
      <c r="AW9" s="244"/>
      <c r="AX9" s="244"/>
      <c r="AY9" s="244"/>
      <c r="AZ9" s="244"/>
      <c r="BA9" s="244"/>
    </row>
    <row r="10" spans="1:53" ht="22" customHeight="1" x14ac:dyDescent="0.25">
      <c r="A10" s="245"/>
      <c r="B10" s="245"/>
      <c r="C10" s="245"/>
      <c r="D10" s="245"/>
      <c r="E10" s="245"/>
      <c r="F10" s="245"/>
      <c r="G10" s="245"/>
      <c r="H10" s="245"/>
      <c r="I10" s="245"/>
      <c r="J10" s="245"/>
      <c r="K10" s="245"/>
      <c r="L10" s="245"/>
      <c r="M10" s="245"/>
      <c r="N10" s="245"/>
      <c r="O10" s="245"/>
      <c r="P10" s="245"/>
      <c r="Q10" s="245"/>
      <c r="R10" s="245"/>
      <c r="S10" s="245"/>
      <c r="T10" s="245"/>
      <c r="U10" s="245"/>
      <c r="V10" s="245"/>
      <c r="W10" s="245"/>
      <c r="X10" s="245"/>
      <c r="Y10" s="245"/>
      <c r="Z10" s="245"/>
      <c r="AA10" s="245"/>
      <c r="AB10" s="245"/>
      <c r="AC10" s="245"/>
      <c r="AD10" s="245"/>
      <c r="AE10" s="245"/>
      <c r="AF10" s="245"/>
      <c r="AG10" s="245"/>
      <c r="AH10" s="245"/>
      <c r="AI10" s="245"/>
      <c r="AJ10" s="245"/>
      <c r="AK10" s="245"/>
      <c r="AL10" s="245"/>
      <c r="AM10" s="245"/>
      <c r="AN10" s="245"/>
      <c r="AO10" s="245"/>
      <c r="AP10" s="245"/>
      <c r="AQ10" s="245"/>
      <c r="AR10" s="245"/>
      <c r="AS10" s="245"/>
      <c r="AT10" s="245"/>
      <c r="AU10" s="245"/>
      <c r="AV10" s="245"/>
      <c r="AW10" s="245"/>
      <c r="AX10" s="245"/>
      <c r="AY10" s="245"/>
      <c r="AZ10" s="245"/>
      <c r="BA10" s="245"/>
    </row>
    <row r="11" spans="1:53" ht="15" customHeight="1" x14ac:dyDescent="0.3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</row>
    <row r="12" spans="1:53" ht="15" customHeight="1" x14ac:dyDescent="0.3">
      <c r="A12" s="246" t="s">
        <v>59</v>
      </c>
      <c r="B12" s="246"/>
      <c r="C12" s="246"/>
      <c r="D12" s="246"/>
      <c r="E12" s="246"/>
      <c r="F12" s="246"/>
      <c r="G12" s="246"/>
      <c r="H12" s="246"/>
      <c r="I12" s="246"/>
      <c r="J12" s="246"/>
      <c r="K12" s="246"/>
      <c r="L12" s="246"/>
      <c r="M12" s="246"/>
      <c r="N12" s="246"/>
      <c r="O12" s="246"/>
      <c r="P12" s="33"/>
      <c r="Q12" s="246" t="s">
        <v>60</v>
      </c>
      <c r="R12" s="246"/>
      <c r="S12" s="246"/>
      <c r="T12" s="246"/>
      <c r="U12" s="246"/>
      <c r="V12" s="246"/>
      <c r="W12" s="246"/>
      <c r="X12" s="246"/>
      <c r="Y12" s="246"/>
      <c r="Z12" s="246"/>
      <c r="AA12" s="246"/>
      <c r="AB12" s="246"/>
      <c r="AC12" s="246"/>
      <c r="AD12" s="246"/>
      <c r="AE12" s="246"/>
      <c r="AF12" s="246"/>
      <c r="AG12" s="246"/>
      <c r="AH12" s="246"/>
      <c r="AI12" s="246"/>
      <c r="AJ12" s="33"/>
      <c r="AK12" s="246" t="s">
        <v>61</v>
      </c>
      <c r="AL12" s="246"/>
      <c r="AM12" s="246"/>
      <c r="AN12" s="246"/>
      <c r="AO12" s="246"/>
      <c r="AP12" s="246"/>
      <c r="AQ12" s="246"/>
      <c r="AR12" s="246"/>
      <c r="AS12" s="246"/>
      <c r="AT12" s="246"/>
      <c r="AU12" s="246"/>
      <c r="AV12" s="246"/>
      <c r="AW12" s="246"/>
      <c r="AX12" s="246"/>
      <c r="AY12" s="246"/>
      <c r="AZ12" s="246"/>
      <c r="BA12" s="246"/>
    </row>
    <row r="13" spans="1:53" ht="13" thickBot="1" x14ac:dyDescent="0.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:53" ht="12.65" customHeight="1" x14ac:dyDescent="0.25">
      <c r="A14" s="262" t="s">
        <v>35</v>
      </c>
      <c r="B14" s="240" t="s">
        <v>62</v>
      </c>
      <c r="C14" s="240"/>
      <c r="D14" s="240" t="s">
        <v>63</v>
      </c>
      <c r="E14" s="240"/>
      <c r="F14" s="240" t="s">
        <v>64</v>
      </c>
      <c r="G14" s="240"/>
      <c r="H14" s="240" t="s">
        <v>65</v>
      </c>
      <c r="I14" s="240"/>
      <c r="J14" s="228" t="s">
        <v>66</v>
      </c>
      <c r="K14" s="229"/>
      <c r="L14" s="240" t="s">
        <v>67</v>
      </c>
      <c r="M14" s="240"/>
      <c r="N14" s="240" t="s">
        <v>68</v>
      </c>
      <c r="O14" s="257"/>
      <c r="P14" s="14"/>
      <c r="Q14" s="247" t="s">
        <v>69</v>
      </c>
      <c r="R14" s="248"/>
      <c r="S14" s="248"/>
      <c r="T14" s="248"/>
      <c r="U14" s="248"/>
      <c r="V14" s="248"/>
      <c r="W14" s="248"/>
      <c r="X14" s="248"/>
      <c r="Y14" s="248"/>
      <c r="Z14" s="248"/>
      <c r="AA14" s="248"/>
      <c r="AB14" s="248"/>
      <c r="AC14" s="248"/>
      <c r="AD14" s="248"/>
      <c r="AE14" s="248"/>
      <c r="AF14" s="248"/>
      <c r="AG14" s="248"/>
      <c r="AH14" s="251" t="s">
        <v>70</v>
      </c>
      <c r="AI14" s="253" t="s">
        <v>71</v>
      </c>
      <c r="AJ14" s="14"/>
      <c r="AK14" s="247" t="s">
        <v>72</v>
      </c>
      <c r="AL14" s="248"/>
      <c r="AM14" s="248"/>
      <c r="AN14" s="248"/>
      <c r="AO14" s="248"/>
      <c r="AP14" s="248" t="s">
        <v>73</v>
      </c>
      <c r="AQ14" s="248"/>
      <c r="AR14" s="248"/>
      <c r="AS14" s="248"/>
      <c r="AT14" s="248"/>
      <c r="AU14" s="248"/>
      <c r="AV14" s="248"/>
      <c r="AW14" s="248"/>
      <c r="AX14" s="232" t="s">
        <v>70</v>
      </c>
      <c r="AY14" s="232"/>
      <c r="AZ14" s="232" t="s">
        <v>74</v>
      </c>
      <c r="BA14" s="255"/>
    </row>
    <row r="15" spans="1:53" ht="122.25" customHeight="1" x14ac:dyDescent="0.25">
      <c r="A15" s="263"/>
      <c r="B15" s="241"/>
      <c r="C15" s="241"/>
      <c r="D15" s="241"/>
      <c r="E15" s="241"/>
      <c r="F15" s="241"/>
      <c r="G15" s="241"/>
      <c r="H15" s="241"/>
      <c r="I15" s="241"/>
      <c r="J15" s="230"/>
      <c r="K15" s="231"/>
      <c r="L15" s="241"/>
      <c r="M15" s="241"/>
      <c r="N15" s="241"/>
      <c r="O15" s="258"/>
      <c r="P15" s="14"/>
      <c r="Q15" s="249"/>
      <c r="R15" s="250"/>
      <c r="S15" s="250"/>
      <c r="T15" s="250"/>
      <c r="U15" s="250"/>
      <c r="V15" s="250"/>
      <c r="W15" s="250"/>
      <c r="X15" s="250"/>
      <c r="Y15" s="250"/>
      <c r="Z15" s="250"/>
      <c r="AA15" s="250"/>
      <c r="AB15" s="250"/>
      <c r="AC15" s="250"/>
      <c r="AD15" s="250"/>
      <c r="AE15" s="250"/>
      <c r="AF15" s="250"/>
      <c r="AG15" s="250"/>
      <c r="AH15" s="252"/>
      <c r="AI15" s="254"/>
      <c r="AJ15" s="14"/>
      <c r="AK15" s="249"/>
      <c r="AL15" s="250"/>
      <c r="AM15" s="250"/>
      <c r="AN15" s="250"/>
      <c r="AO15" s="250"/>
      <c r="AP15" s="250"/>
      <c r="AQ15" s="250"/>
      <c r="AR15" s="250"/>
      <c r="AS15" s="250"/>
      <c r="AT15" s="250"/>
      <c r="AU15" s="250"/>
      <c r="AV15" s="250"/>
      <c r="AW15" s="250"/>
      <c r="AX15" s="233"/>
      <c r="AY15" s="233"/>
      <c r="AZ15" s="233"/>
      <c r="BA15" s="256"/>
    </row>
    <row r="16" spans="1:53" ht="15.65" customHeight="1" x14ac:dyDescent="0.35">
      <c r="A16" s="34" t="s">
        <v>49</v>
      </c>
      <c r="B16" s="204">
        <v>30</v>
      </c>
      <c r="C16" s="204"/>
      <c r="D16" s="204">
        <v>4</v>
      </c>
      <c r="E16" s="204"/>
      <c r="F16" s="204">
        <v>4</v>
      </c>
      <c r="G16" s="204"/>
      <c r="H16" s="204"/>
      <c r="I16" s="204"/>
      <c r="J16" s="205"/>
      <c r="K16" s="206"/>
      <c r="L16" s="204">
        <v>14</v>
      </c>
      <c r="M16" s="204"/>
      <c r="N16" s="204">
        <f>SUM(B16:M16)</f>
        <v>52</v>
      </c>
      <c r="O16" s="227"/>
      <c r="P16" s="14"/>
      <c r="Q16" s="215" t="s">
        <v>75</v>
      </c>
      <c r="R16" s="216"/>
      <c r="S16" s="216"/>
      <c r="T16" s="216"/>
      <c r="U16" s="216"/>
      <c r="V16" s="216"/>
      <c r="W16" s="216"/>
      <c r="X16" s="216"/>
      <c r="Y16" s="216"/>
      <c r="Z16" s="216"/>
      <c r="AA16" s="216"/>
      <c r="AB16" s="216"/>
      <c r="AC16" s="216"/>
      <c r="AD16" s="216"/>
      <c r="AE16" s="216"/>
      <c r="AF16" s="216"/>
      <c r="AG16" s="217"/>
      <c r="AH16" s="224">
        <v>2</v>
      </c>
      <c r="AI16" s="237">
        <v>4</v>
      </c>
      <c r="AJ16" s="14"/>
      <c r="AK16" s="234" t="s">
        <v>76</v>
      </c>
      <c r="AL16" s="208"/>
      <c r="AM16" s="208"/>
      <c r="AN16" s="208"/>
      <c r="AO16" s="209"/>
      <c r="AP16" s="208" t="s">
        <v>77</v>
      </c>
      <c r="AQ16" s="208"/>
      <c r="AR16" s="208"/>
      <c r="AS16" s="208"/>
      <c r="AT16" s="208"/>
      <c r="AU16" s="208"/>
      <c r="AV16" s="208"/>
      <c r="AW16" s="209"/>
      <c r="AX16" s="198">
        <v>4</v>
      </c>
      <c r="AY16" s="209"/>
      <c r="AZ16" s="198">
        <v>2</v>
      </c>
      <c r="BA16" s="199"/>
    </row>
    <row r="17" spans="1:53" ht="16" thickBot="1" x14ac:dyDescent="0.4">
      <c r="A17" s="34" t="s">
        <v>54</v>
      </c>
      <c r="B17" s="204">
        <v>25</v>
      </c>
      <c r="C17" s="204"/>
      <c r="D17" s="204">
        <v>4</v>
      </c>
      <c r="E17" s="204"/>
      <c r="F17" s="204"/>
      <c r="G17" s="204"/>
      <c r="H17" s="204">
        <v>2</v>
      </c>
      <c r="I17" s="204"/>
      <c r="J17" s="205">
        <v>2</v>
      </c>
      <c r="K17" s="206"/>
      <c r="L17" s="204">
        <v>8</v>
      </c>
      <c r="M17" s="204"/>
      <c r="N17" s="204">
        <f>SUM(B17:M17)</f>
        <v>41</v>
      </c>
      <c r="O17" s="227"/>
      <c r="P17" s="14"/>
      <c r="Q17" s="218"/>
      <c r="R17" s="219"/>
      <c r="S17" s="219"/>
      <c r="T17" s="219"/>
      <c r="U17" s="219"/>
      <c r="V17" s="219"/>
      <c r="W17" s="219"/>
      <c r="X17" s="219"/>
      <c r="Y17" s="219"/>
      <c r="Z17" s="219"/>
      <c r="AA17" s="219"/>
      <c r="AB17" s="219"/>
      <c r="AC17" s="219"/>
      <c r="AD17" s="219"/>
      <c r="AE17" s="219"/>
      <c r="AF17" s="219"/>
      <c r="AG17" s="220"/>
      <c r="AH17" s="225"/>
      <c r="AI17" s="238"/>
      <c r="AJ17" s="14"/>
      <c r="AK17" s="235"/>
      <c r="AL17" s="210"/>
      <c r="AM17" s="210"/>
      <c r="AN17" s="210"/>
      <c r="AO17" s="211"/>
      <c r="AP17" s="210"/>
      <c r="AQ17" s="210"/>
      <c r="AR17" s="210"/>
      <c r="AS17" s="210"/>
      <c r="AT17" s="210"/>
      <c r="AU17" s="210"/>
      <c r="AV17" s="210"/>
      <c r="AW17" s="211"/>
      <c r="AX17" s="200"/>
      <c r="AY17" s="211"/>
      <c r="AZ17" s="200"/>
      <c r="BA17" s="201"/>
    </row>
    <row r="18" spans="1:53" ht="15.65" customHeight="1" thickBot="1" x14ac:dyDescent="0.35">
      <c r="A18" s="35" t="s">
        <v>78</v>
      </c>
      <c r="B18" s="207">
        <f>SUM(B16:C17)</f>
        <v>55</v>
      </c>
      <c r="C18" s="207"/>
      <c r="D18" s="207">
        <f>SUM(D16:E17)</f>
        <v>8</v>
      </c>
      <c r="E18" s="207"/>
      <c r="F18" s="207">
        <f>SUM(F16:G17)</f>
        <v>4</v>
      </c>
      <c r="G18" s="207"/>
      <c r="H18" s="207">
        <f>SUM(H16:I17)</f>
        <v>2</v>
      </c>
      <c r="I18" s="207"/>
      <c r="J18" s="207">
        <f>SUM(J16:K17)</f>
        <v>2</v>
      </c>
      <c r="K18" s="207"/>
      <c r="L18" s="207">
        <f>SUM(L16:M17)</f>
        <v>22</v>
      </c>
      <c r="M18" s="207"/>
      <c r="N18" s="207">
        <f>SUM(N16:O17)</f>
        <v>93</v>
      </c>
      <c r="O18" s="214"/>
      <c r="P18" s="14"/>
      <c r="Q18" s="221"/>
      <c r="R18" s="222"/>
      <c r="S18" s="222"/>
      <c r="T18" s="222"/>
      <c r="U18" s="222"/>
      <c r="V18" s="222"/>
      <c r="W18" s="222"/>
      <c r="X18" s="222"/>
      <c r="Y18" s="222"/>
      <c r="Z18" s="222"/>
      <c r="AA18" s="222"/>
      <c r="AB18" s="222"/>
      <c r="AC18" s="222"/>
      <c r="AD18" s="222"/>
      <c r="AE18" s="222"/>
      <c r="AF18" s="222"/>
      <c r="AG18" s="223"/>
      <c r="AH18" s="226"/>
      <c r="AI18" s="239"/>
      <c r="AJ18" s="14"/>
      <c r="AK18" s="236"/>
      <c r="AL18" s="212"/>
      <c r="AM18" s="212"/>
      <c r="AN18" s="212"/>
      <c r="AO18" s="213"/>
      <c r="AP18" s="212"/>
      <c r="AQ18" s="212"/>
      <c r="AR18" s="212"/>
      <c r="AS18" s="212"/>
      <c r="AT18" s="212"/>
      <c r="AU18" s="212"/>
      <c r="AV18" s="212"/>
      <c r="AW18" s="213"/>
      <c r="AX18" s="202"/>
      <c r="AY18" s="213"/>
      <c r="AZ18" s="202"/>
      <c r="BA18" s="203"/>
    </row>
    <row r="19" spans="1:53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</row>
  </sheetData>
  <mergeCells count="60">
    <mergeCell ref="AZ14:BA15"/>
    <mergeCell ref="AP14:AW15"/>
    <mergeCell ref="N14:O15"/>
    <mergeCell ref="A1:BA1"/>
    <mergeCell ref="A3:A6"/>
    <mergeCell ref="B3:E3"/>
    <mergeCell ref="F3:I3"/>
    <mergeCell ref="N3:R3"/>
    <mergeCell ref="S3:W3"/>
    <mergeCell ref="X3:AA3"/>
    <mergeCell ref="AB3:AE3"/>
    <mergeCell ref="AF3:AI3"/>
    <mergeCell ref="AJ3:AN3"/>
    <mergeCell ref="A14:A15"/>
    <mergeCell ref="B14:C15"/>
    <mergeCell ref="L14:M15"/>
    <mergeCell ref="AO3:AR3"/>
    <mergeCell ref="AS3:AV3"/>
    <mergeCell ref="AW3:BA3"/>
    <mergeCell ref="A9:BA10"/>
    <mergeCell ref="A12:O12"/>
    <mergeCell ref="Q12:AI12"/>
    <mergeCell ref="AK12:BA12"/>
    <mergeCell ref="D18:E18"/>
    <mergeCell ref="L17:M17"/>
    <mergeCell ref="N17:O17"/>
    <mergeCell ref="J14:K15"/>
    <mergeCell ref="AX14:AY15"/>
    <mergeCell ref="L16:M16"/>
    <mergeCell ref="N16:O16"/>
    <mergeCell ref="AK16:AO18"/>
    <mergeCell ref="AI16:AI18"/>
    <mergeCell ref="F14:G15"/>
    <mergeCell ref="H14:I15"/>
    <mergeCell ref="Q14:AG15"/>
    <mergeCell ref="AH14:AH15"/>
    <mergeCell ref="AI14:AI15"/>
    <mergeCell ref="AK14:AO15"/>
    <mergeCell ref="D14:E15"/>
    <mergeCell ref="B16:C16"/>
    <mergeCell ref="D16:E16"/>
    <mergeCell ref="F16:G16"/>
    <mergeCell ref="H16:I16"/>
    <mergeCell ref="J16:K16"/>
    <mergeCell ref="AZ16:BA18"/>
    <mergeCell ref="B17:C17"/>
    <mergeCell ref="D17:E17"/>
    <mergeCell ref="F17:G17"/>
    <mergeCell ref="H17:I17"/>
    <mergeCell ref="J17:K17"/>
    <mergeCell ref="B18:C18"/>
    <mergeCell ref="AP16:AW18"/>
    <mergeCell ref="AX16:AY18"/>
    <mergeCell ref="F18:G18"/>
    <mergeCell ref="H18:I18"/>
    <mergeCell ref="J18:K18"/>
    <mergeCell ref="L18:M18"/>
    <mergeCell ref="N18:O18"/>
    <mergeCell ref="Q16:AG18"/>
    <mergeCell ref="AH16:AH18"/>
  </mergeCells>
  <phoneticPr fontId="0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7"/>
  <sheetViews>
    <sheetView tabSelected="1" topLeftCell="A4" zoomScale="85" zoomScaleNormal="85" workbookViewId="0">
      <selection activeCell="S38" sqref="S38"/>
    </sheetView>
  </sheetViews>
  <sheetFormatPr defaultColWidth="9.1796875" defaultRowHeight="14.5" x14ac:dyDescent="0.35"/>
  <cols>
    <col min="1" max="1" width="12.26953125" style="121" customWidth="1"/>
    <col min="2" max="2" width="69.1796875" style="121" customWidth="1"/>
    <col min="3" max="3" width="3.54296875" style="121" customWidth="1"/>
    <col min="4" max="4" width="7" style="121" customWidth="1"/>
    <col min="5" max="5" width="4.81640625" style="121" customWidth="1"/>
    <col min="6" max="6" width="6.453125" style="123" customWidth="1"/>
    <col min="7" max="7" width="7.81640625" style="121" customWidth="1"/>
    <col min="8" max="9" width="7.453125" style="121" customWidth="1"/>
    <col min="10" max="10" width="6.81640625" style="121" customWidth="1"/>
    <col min="11" max="12" width="7.54296875" style="121" customWidth="1"/>
    <col min="13" max="13" width="7.7265625" style="121" customWidth="1"/>
    <col min="14" max="14" width="7.7265625" style="124" customWidth="1"/>
    <col min="15" max="16" width="7.7265625" style="121" customWidth="1"/>
    <col min="17" max="17" width="16.7265625" style="122" customWidth="1"/>
    <col min="18" max="16384" width="9.1796875" style="121"/>
  </cols>
  <sheetData>
    <row r="1" spans="1:17" s="36" customFormat="1" ht="15" customHeight="1" x14ac:dyDescent="0.35">
      <c r="A1" s="281" t="s">
        <v>79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3"/>
    </row>
    <row r="2" spans="1:17" s="36" customFormat="1" ht="15" customHeight="1" x14ac:dyDescent="0.35">
      <c r="A2" s="284" t="s">
        <v>80</v>
      </c>
      <c r="B2" s="276" t="s">
        <v>81</v>
      </c>
      <c r="C2" s="285" t="s">
        <v>82</v>
      </c>
      <c r="D2" s="285"/>
      <c r="E2" s="285"/>
      <c r="F2" s="277" t="s">
        <v>83</v>
      </c>
      <c r="G2" s="268" t="s">
        <v>84</v>
      </c>
      <c r="H2" s="268"/>
      <c r="I2" s="268"/>
      <c r="J2" s="268"/>
      <c r="K2" s="268"/>
      <c r="L2" s="268"/>
      <c r="M2" s="285" t="s">
        <v>85</v>
      </c>
      <c r="N2" s="285"/>
      <c r="O2" s="285"/>
      <c r="P2" s="285"/>
      <c r="Q2" s="268" t="s">
        <v>86</v>
      </c>
    </row>
    <row r="3" spans="1:17" s="36" customFormat="1" ht="15" customHeight="1" x14ac:dyDescent="0.35">
      <c r="A3" s="284"/>
      <c r="B3" s="276"/>
      <c r="C3" s="285"/>
      <c r="D3" s="285"/>
      <c r="E3" s="285"/>
      <c r="F3" s="277"/>
      <c r="G3" s="268"/>
      <c r="H3" s="268"/>
      <c r="I3" s="268"/>
      <c r="J3" s="268"/>
      <c r="K3" s="268"/>
      <c r="L3" s="268"/>
      <c r="M3" s="285"/>
      <c r="N3" s="285"/>
      <c r="O3" s="285"/>
      <c r="P3" s="285"/>
      <c r="Q3" s="268"/>
    </row>
    <row r="4" spans="1:17" s="36" customFormat="1" ht="15" customHeight="1" x14ac:dyDescent="0.35">
      <c r="A4" s="284"/>
      <c r="B4" s="276"/>
      <c r="C4" s="284" t="s">
        <v>87</v>
      </c>
      <c r="D4" s="284" t="s">
        <v>88</v>
      </c>
      <c r="E4" s="277" t="s">
        <v>89</v>
      </c>
      <c r="F4" s="277"/>
      <c r="G4" s="277" t="s">
        <v>90</v>
      </c>
      <c r="H4" s="279" t="s">
        <v>91</v>
      </c>
      <c r="I4" s="279"/>
      <c r="J4" s="279"/>
      <c r="K4" s="279"/>
      <c r="L4" s="277" t="s">
        <v>92</v>
      </c>
      <c r="M4" s="279" t="s">
        <v>93</v>
      </c>
      <c r="N4" s="279"/>
      <c r="O4" s="279" t="s">
        <v>94</v>
      </c>
      <c r="P4" s="279"/>
      <c r="Q4" s="268"/>
    </row>
    <row r="5" spans="1:17" s="36" customFormat="1" ht="15" customHeight="1" x14ac:dyDescent="0.35">
      <c r="A5" s="284"/>
      <c r="B5" s="276"/>
      <c r="C5" s="284"/>
      <c r="D5" s="284"/>
      <c r="E5" s="278"/>
      <c r="F5" s="277"/>
      <c r="G5" s="277"/>
      <c r="H5" s="284" t="s">
        <v>95</v>
      </c>
      <c r="I5" s="279" t="s">
        <v>96</v>
      </c>
      <c r="J5" s="279"/>
      <c r="K5" s="279"/>
      <c r="L5" s="277"/>
      <c r="M5" s="268" t="s">
        <v>97</v>
      </c>
      <c r="N5" s="268"/>
      <c r="O5" s="268"/>
      <c r="P5" s="268"/>
      <c r="Q5" s="268"/>
    </row>
    <row r="6" spans="1:17" s="36" customFormat="1" ht="15" customHeight="1" x14ac:dyDescent="0.35">
      <c r="A6" s="284"/>
      <c r="B6" s="276"/>
      <c r="C6" s="284"/>
      <c r="D6" s="284"/>
      <c r="E6" s="278"/>
      <c r="F6" s="277"/>
      <c r="G6" s="277"/>
      <c r="H6" s="284"/>
      <c r="I6" s="277" t="s">
        <v>98</v>
      </c>
      <c r="J6" s="277" t="s">
        <v>99</v>
      </c>
      <c r="K6" s="277" t="s">
        <v>100</v>
      </c>
      <c r="L6" s="277"/>
      <c r="M6" s="37">
        <v>1</v>
      </c>
      <c r="N6" s="37">
        <v>2</v>
      </c>
      <c r="O6" s="37">
        <v>3</v>
      </c>
      <c r="P6" s="37">
        <v>4</v>
      </c>
      <c r="Q6" s="268"/>
    </row>
    <row r="7" spans="1:17" s="36" customFormat="1" ht="15" customHeight="1" x14ac:dyDescent="0.35">
      <c r="A7" s="284"/>
      <c r="B7" s="276"/>
      <c r="C7" s="284"/>
      <c r="D7" s="284"/>
      <c r="E7" s="278"/>
      <c r="F7" s="277"/>
      <c r="G7" s="277"/>
      <c r="H7" s="284"/>
      <c r="I7" s="277"/>
      <c r="J7" s="277"/>
      <c r="K7" s="277"/>
      <c r="L7" s="277"/>
      <c r="M7" s="276" t="s">
        <v>101</v>
      </c>
      <c r="N7" s="276"/>
      <c r="O7" s="276"/>
      <c r="P7" s="276"/>
      <c r="Q7" s="268"/>
    </row>
    <row r="8" spans="1:17" s="36" customFormat="1" ht="15" customHeight="1" x14ac:dyDescent="0.35">
      <c r="A8" s="284"/>
      <c r="B8" s="276"/>
      <c r="C8" s="284"/>
      <c r="D8" s="284"/>
      <c r="E8" s="278"/>
      <c r="F8" s="277"/>
      <c r="G8" s="277"/>
      <c r="H8" s="284"/>
      <c r="I8" s="277"/>
      <c r="J8" s="277"/>
      <c r="K8" s="277"/>
      <c r="L8" s="277"/>
      <c r="M8" s="268">
        <v>12</v>
      </c>
      <c r="N8" s="268">
        <v>15</v>
      </c>
      <c r="O8" s="268">
        <v>15</v>
      </c>
      <c r="P8" s="276">
        <v>8</v>
      </c>
      <c r="Q8" s="268"/>
    </row>
    <row r="9" spans="1:17" s="36" customFormat="1" ht="15" customHeight="1" x14ac:dyDescent="0.35">
      <c r="A9" s="284"/>
      <c r="B9" s="276"/>
      <c r="C9" s="284"/>
      <c r="D9" s="284"/>
      <c r="E9" s="278"/>
      <c r="F9" s="277"/>
      <c r="G9" s="277"/>
      <c r="H9" s="284"/>
      <c r="I9" s="277"/>
      <c r="J9" s="277"/>
      <c r="K9" s="277"/>
      <c r="L9" s="277"/>
      <c r="M9" s="268"/>
      <c r="N9" s="268"/>
      <c r="O9" s="268"/>
      <c r="P9" s="276"/>
      <c r="Q9" s="268"/>
    </row>
    <row r="10" spans="1:17" s="36" customFormat="1" ht="15" customHeight="1" x14ac:dyDescent="0.35">
      <c r="A10" s="284"/>
      <c r="B10" s="276"/>
      <c r="C10" s="284"/>
      <c r="D10" s="284"/>
      <c r="E10" s="278"/>
      <c r="F10" s="277"/>
      <c r="G10" s="277"/>
      <c r="H10" s="284"/>
      <c r="I10" s="277"/>
      <c r="J10" s="277"/>
      <c r="K10" s="277"/>
      <c r="L10" s="277"/>
      <c r="M10" s="268"/>
      <c r="N10" s="268"/>
      <c r="O10" s="268"/>
      <c r="P10" s="276"/>
      <c r="Q10" s="268"/>
    </row>
    <row r="11" spans="1:17" s="36" customFormat="1" ht="20.149999999999999" customHeight="1" x14ac:dyDescent="0.35">
      <c r="A11" s="267" t="s">
        <v>102</v>
      </c>
      <c r="B11" s="267"/>
      <c r="C11" s="267"/>
      <c r="D11" s="267"/>
      <c r="E11" s="267"/>
      <c r="F11" s="267"/>
      <c r="G11" s="267"/>
      <c r="H11" s="267"/>
      <c r="I11" s="267"/>
      <c r="J11" s="267"/>
      <c r="K11" s="267"/>
      <c r="L11" s="267"/>
      <c r="M11" s="267"/>
      <c r="N11" s="267"/>
      <c r="O11" s="267"/>
      <c r="P11" s="267"/>
      <c r="Q11" s="267"/>
    </row>
    <row r="12" spans="1:17" s="36" customFormat="1" ht="20.149999999999999" customHeight="1" x14ac:dyDescent="0.35">
      <c r="A12" s="268" t="s">
        <v>103</v>
      </c>
      <c r="B12" s="268"/>
      <c r="C12" s="268"/>
      <c r="D12" s="280"/>
      <c r="E12" s="268"/>
      <c r="F12" s="268"/>
      <c r="G12" s="268"/>
      <c r="H12" s="268"/>
      <c r="I12" s="268"/>
      <c r="J12" s="268"/>
      <c r="K12" s="268"/>
      <c r="L12" s="268"/>
      <c r="M12" s="268"/>
      <c r="N12" s="268"/>
      <c r="O12" s="268"/>
      <c r="P12" s="268"/>
      <c r="Q12" s="268"/>
    </row>
    <row r="13" spans="1:17" s="36" customFormat="1" ht="20.149999999999999" customHeight="1" x14ac:dyDescent="0.35">
      <c r="A13" s="38" t="s">
        <v>104</v>
      </c>
      <c r="B13" s="39" t="s">
        <v>105</v>
      </c>
      <c r="C13" s="40"/>
      <c r="D13" s="40">
        <v>1</v>
      </c>
      <c r="E13" s="40"/>
      <c r="F13" s="40">
        <v>3</v>
      </c>
      <c r="G13" s="38">
        <f>F13*30</f>
        <v>90</v>
      </c>
      <c r="H13" s="38">
        <f>I13+J13+K13</f>
        <v>24</v>
      </c>
      <c r="I13" s="40">
        <v>12</v>
      </c>
      <c r="J13" s="40"/>
      <c r="K13" s="40">
        <v>12</v>
      </c>
      <c r="L13" s="38">
        <f>G13-H13</f>
        <v>66</v>
      </c>
      <c r="M13" s="40">
        <v>2</v>
      </c>
      <c r="N13" s="40" t="str">
        <f>IF(OR(C13=2,D13=2),ROUND(H13/$N$8,0),"")</f>
        <v/>
      </c>
      <c r="O13" s="40" t="str">
        <f>IF(OR(C13=3,D13=3),ROUND(H13/$O$8,0),"")</f>
        <v/>
      </c>
      <c r="P13" s="38"/>
      <c r="Q13" s="41" t="s">
        <v>106</v>
      </c>
    </row>
    <row r="14" spans="1:17" s="36" customFormat="1" ht="20.149999999999999" customHeight="1" x14ac:dyDescent="0.35">
      <c r="A14" s="38" t="s">
        <v>107</v>
      </c>
      <c r="B14" s="42" t="s">
        <v>108</v>
      </c>
      <c r="C14" s="38">
        <v>1</v>
      </c>
      <c r="D14" s="43"/>
      <c r="E14" s="43"/>
      <c r="F14" s="44">
        <v>3</v>
      </c>
      <c r="G14" s="44">
        <f>F14*30</f>
        <v>90</v>
      </c>
      <c r="H14" s="44">
        <f>I14+J14+K14</f>
        <v>24</v>
      </c>
      <c r="I14" s="44">
        <v>12</v>
      </c>
      <c r="J14" s="44"/>
      <c r="K14" s="44">
        <v>12</v>
      </c>
      <c r="L14" s="44">
        <f>G14-H14</f>
        <v>66</v>
      </c>
      <c r="M14" s="45">
        <v>2</v>
      </c>
      <c r="N14" s="45"/>
      <c r="O14" s="45" t="str">
        <f>IF(OR(C14=3,D14=3),ROUND(H14/$O$8,0),"")</f>
        <v/>
      </c>
      <c r="P14" s="44"/>
      <c r="Q14" s="46" t="s">
        <v>109</v>
      </c>
    </row>
    <row r="15" spans="1:17" s="36" customFormat="1" ht="22.5" customHeight="1" x14ac:dyDescent="0.35">
      <c r="A15" s="38" t="s">
        <v>110</v>
      </c>
      <c r="B15" s="47" t="s">
        <v>111</v>
      </c>
      <c r="C15" s="38">
        <v>3</v>
      </c>
      <c r="D15" s="38">
        <v>2</v>
      </c>
      <c r="E15" s="38"/>
      <c r="F15" s="38">
        <v>6</v>
      </c>
      <c r="G15" s="38">
        <f>F15*30</f>
        <v>180</v>
      </c>
      <c r="H15" s="38">
        <f>I15+J15+K15</f>
        <v>60</v>
      </c>
      <c r="I15" s="38">
        <v>28</v>
      </c>
      <c r="J15" s="38"/>
      <c r="K15" s="38">
        <v>32</v>
      </c>
      <c r="L15" s="38">
        <f>G15-H15</f>
        <v>120</v>
      </c>
      <c r="M15" s="40" t="str">
        <f>IF(OR(C15=1,D15=1),ROUND(H15/$M$8,0),"")</f>
        <v/>
      </c>
      <c r="N15" s="40">
        <v>2</v>
      </c>
      <c r="O15" s="40">
        <v>2</v>
      </c>
      <c r="P15" s="37"/>
      <c r="Q15" s="48" t="s">
        <v>112</v>
      </c>
    </row>
    <row r="16" spans="1:17" s="36" customFormat="1" ht="29.25" customHeight="1" x14ac:dyDescent="0.35">
      <c r="A16" s="38" t="s">
        <v>113</v>
      </c>
      <c r="B16" s="49" t="s">
        <v>114</v>
      </c>
      <c r="C16" s="38">
        <v>4</v>
      </c>
      <c r="D16" s="38"/>
      <c r="E16" s="38"/>
      <c r="F16" s="38">
        <v>4</v>
      </c>
      <c r="G16" s="38">
        <f>F16*30</f>
        <v>120</v>
      </c>
      <c r="H16" s="38">
        <f>I16+J16+K16</f>
        <v>24</v>
      </c>
      <c r="I16" s="38">
        <v>8</v>
      </c>
      <c r="J16" s="38"/>
      <c r="K16" s="38">
        <v>16</v>
      </c>
      <c r="L16" s="38">
        <f>G16-H16</f>
        <v>96</v>
      </c>
      <c r="M16" s="40"/>
      <c r="N16" s="40"/>
      <c r="O16" s="40"/>
      <c r="P16" s="38">
        <v>3</v>
      </c>
      <c r="Q16" s="48" t="s">
        <v>115</v>
      </c>
    </row>
    <row r="17" spans="1:17" s="36" customFormat="1" ht="27.75" customHeight="1" x14ac:dyDescent="0.35">
      <c r="A17" s="190" t="s">
        <v>116</v>
      </c>
      <c r="B17" s="49" t="s">
        <v>117</v>
      </c>
      <c r="C17" s="38"/>
      <c r="D17" s="38">
        <v>4</v>
      </c>
      <c r="E17" s="38"/>
      <c r="F17" s="38">
        <v>3</v>
      </c>
      <c r="G17" s="38">
        <f>F17*30</f>
        <v>90</v>
      </c>
      <c r="H17" s="38">
        <f>I17+J17+K17</f>
        <v>16</v>
      </c>
      <c r="I17" s="38">
        <v>8</v>
      </c>
      <c r="J17" s="38"/>
      <c r="K17" s="38">
        <v>8</v>
      </c>
      <c r="L17" s="38">
        <f>G17-H17</f>
        <v>74</v>
      </c>
      <c r="M17" s="40"/>
      <c r="N17" s="40"/>
      <c r="O17" s="40"/>
      <c r="P17" s="38">
        <v>2</v>
      </c>
      <c r="Q17" s="48" t="s">
        <v>118</v>
      </c>
    </row>
    <row r="18" spans="1:17" s="36" customFormat="1" ht="20.149999999999999" customHeight="1" x14ac:dyDescent="0.35">
      <c r="A18" s="50"/>
      <c r="B18" s="51" t="s">
        <v>119</v>
      </c>
      <c r="C18" s="52"/>
      <c r="D18" s="52"/>
      <c r="E18" s="52"/>
      <c r="F18" s="53">
        <f t="shared" ref="F18:P18" si="0">SUM(F13:F17)</f>
        <v>19</v>
      </c>
      <c r="G18" s="53">
        <f t="shared" si="0"/>
        <v>570</v>
      </c>
      <c r="H18" s="53">
        <f t="shared" si="0"/>
        <v>148</v>
      </c>
      <c r="I18" s="53">
        <f t="shared" si="0"/>
        <v>68</v>
      </c>
      <c r="J18" s="53">
        <f t="shared" si="0"/>
        <v>0</v>
      </c>
      <c r="K18" s="53">
        <f t="shared" si="0"/>
        <v>80</v>
      </c>
      <c r="L18" s="53">
        <f t="shared" si="0"/>
        <v>422</v>
      </c>
      <c r="M18" s="53">
        <f t="shared" si="0"/>
        <v>4</v>
      </c>
      <c r="N18" s="53">
        <f t="shared" si="0"/>
        <v>2</v>
      </c>
      <c r="O18" s="53">
        <f t="shared" si="0"/>
        <v>2</v>
      </c>
      <c r="P18" s="53">
        <f t="shared" si="0"/>
        <v>5</v>
      </c>
      <c r="Q18" s="54"/>
    </row>
    <row r="19" spans="1:17" s="36" customFormat="1" ht="20.149999999999999" customHeight="1" x14ac:dyDescent="0.35">
      <c r="A19" s="264" t="s">
        <v>120</v>
      </c>
      <c r="B19" s="265"/>
      <c r="C19" s="265"/>
      <c r="D19" s="265"/>
      <c r="E19" s="265"/>
      <c r="F19" s="265"/>
      <c r="G19" s="265"/>
      <c r="H19" s="265"/>
      <c r="I19" s="265"/>
      <c r="J19" s="265"/>
      <c r="K19" s="265"/>
      <c r="L19" s="265"/>
      <c r="M19" s="265"/>
      <c r="N19" s="265"/>
      <c r="O19" s="265"/>
      <c r="P19" s="265"/>
      <c r="Q19" s="266"/>
    </row>
    <row r="20" spans="1:17" s="36" customFormat="1" ht="20.149999999999999" customHeight="1" x14ac:dyDescent="0.35">
      <c r="A20" s="38" t="s">
        <v>121</v>
      </c>
      <c r="B20" s="55" t="s">
        <v>122</v>
      </c>
      <c r="C20" s="38"/>
      <c r="D20" s="38">
        <v>1</v>
      </c>
      <c r="E20" s="38"/>
      <c r="F20" s="38">
        <v>6</v>
      </c>
      <c r="G20" s="38">
        <f>F20*30</f>
        <v>180</v>
      </c>
      <c r="H20" s="38">
        <f>I20+J20+K20</f>
        <v>48</v>
      </c>
      <c r="I20" s="38">
        <v>24</v>
      </c>
      <c r="J20" s="38"/>
      <c r="K20" s="38">
        <v>24</v>
      </c>
      <c r="L20" s="38">
        <f>G20-H20</f>
        <v>132</v>
      </c>
      <c r="M20" s="40">
        <f>IF(OR(C20=1,D20=1),ROUND(H20/$M$8,0),"")</f>
        <v>4</v>
      </c>
      <c r="N20" s="40" t="str">
        <f>IF(OR(C20=2,D20=2),ROUND(H20/$N$8,0),"")</f>
        <v/>
      </c>
      <c r="O20" s="40" t="str">
        <f>IF(OR(C20=3,D20=3),ROUND(H20/$O$8,0),"")</f>
        <v/>
      </c>
      <c r="P20" s="37"/>
      <c r="Q20" s="41"/>
    </row>
    <row r="21" spans="1:17" s="36" customFormat="1" ht="20.149999999999999" customHeight="1" x14ac:dyDescent="0.35">
      <c r="A21" s="50"/>
      <c r="B21" s="51" t="s">
        <v>119</v>
      </c>
      <c r="C21" s="52"/>
      <c r="D21" s="52"/>
      <c r="E21" s="52"/>
      <c r="F21" s="53">
        <f t="shared" ref="F21:O21" si="1">SUM(F20:F20)</f>
        <v>6</v>
      </c>
      <c r="G21" s="53">
        <f t="shared" si="1"/>
        <v>180</v>
      </c>
      <c r="H21" s="53">
        <f t="shared" si="1"/>
        <v>48</v>
      </c>
      <c r="I21" s="53">
        <f t="shared" si="1"/>
        <v>24</v>
      </c>
      <c r="J21" s="53">
        <f t="shared" si="1"/>
        <v>0</v>
      </c>
      <c r="K21" s="53">
        <f t="shared" si="1"/>
        <v>24</v>
      </c>
      <c r="L21" s="53">
        <f t="shared" si="1"/>
        <v>132</v>
      </c>
      <c r="M21" s="53">
        <f t="shared" si="1"/>
        <v>4</v>
      </c>
      <c r="N21" s="53">
        <f t="shared" si="1"/>
        <v>0</v>
      </c>
      <c r="O21" s="53">
        <f t="shared" si="1"/>
        <v>0</v>
      </c>
      <c r="P21" s="53"/>
      <c r="Q21" s="53"/>
    </row>
    <row r="22" spans="1:17" s="36" customFormat="1" ht="20.149999999999999" customHeight="1" x14ac:dyDescent="0.35">
      <c r="A22" s="267" t="s">
        <v>123</v>
      </c>
      <c r="B22" s="267"/>
      <c r="C22" s="267"/>
      <c r="D22" s="267"/>
      <c r="E22" s="267"/>
      <c r="F22" s="267"/>
      <c r="G22" s="267"/>
      <c r="H22" s="267"/>
      <c r="I22" s="267"/>
      <c r="J22" s="267"/>
      <c r="K22" s="267"/>
      <c r="L22" s="267"/>
      <c r="M22" s="267"/>
      <c r="N22" s="267"/>
      <c r="O22" s="267"/>
      <c r="P22" s="267"/>
      <c r="Q22" s="267"/>
    </row>
    <row r="23" spans="1:17" s="36" customFormat="1" ht="20.149999999999999" customHeight="1" x14ac:dyDescent="0.35">
      <c r="A23" s="268" t="s">
        <v>124</v>
      </c>
      <c r="B23" s="268"/>
      <c r="C23" s="268"/>
      <c r="D23" s="268"/>
      <c r="E23" s="268"/>
      <c r="F23" s="268"/>
      <c r="G23" s="268"/>
      <c r="H23" s="268"/>
      <c r="I23" s="268"/>
      <c r="J23" s="268"/>
      <c r="K23" s="268"/>
      <c r="L23" s="268"/>
      <c r="M23" s="268"/>
      <c r="N23" s="268"/>
      <c r="O23" s="268"/>
      <c r="P23" s="268"/>
      <c r="Q23" s="268"/>
    </row>
    <row r="24" spans="1:17" s="36" customFormat="1" ht="20.149999999999999" customHeight="1" x14ac:dyDescent="0.35">
      <c r="A24" s="38" t="s">
        <v>125</v>
      </c>
      <c r="B24" s="49" t="s">
        <v>126</v>
      </c>
      <c r="C24" s="38"/>
      <c r="D24" s="38">
        <v>1</v>
      </c>
      <c r="E24" s="38"/>
      <c r="F24" s="38">
        <v>3</v>
      </c>
      <c r="G24" s="38">
        <f t="shared" ref="G24:G30" si="2">F24*30</f>
        <v>90</v>
      </c>
      <c r="H24" s="38">
        <f t="shared" ref="H24:H37" si="3">I24+J24+K24</f>
        <v>24</v>
      </c>
      <c r="I24" s="38">
        <v>12</v>
      </c>
      <c r="J24" s="38">
        <v>12</v>
      </c>
      <c r="K24" s="38"/>
      <c r="L24" s="38">
        <f t="shared" ref="L24:L37" si="4">G24-H24</f>
        <v>66</v>
      </c>
      <c r="M24" s="40">
        <f>IF(OR(C24=1,D24=1),ROUND(H24/$M$8,0),"")</f>
        <v>2</v>
      </c>
      <c r="N24" s="40" t="str">
        <f>IF(OR(C24=2,D24=2),ROUND(H24/$N$8,0),"")</f>
        <v/>
      </c>
      <c r="O24" s="40" t="str">
        <f t="shared" ref="O24:O31" si="5">IF(OR(C24=3,D24=3),ROUND(H24/$O$8,0),"")</f>
        <v/>
      </c>
      <c r="P24" s="38"/>
      <c r="Q24" s="56" t="s">
        <v>127</v>
      </c>
    </row>
    <row r="25" spans="1:17" s="36" customFormat="1" ht="30" customHeight="1" x14ac:dyDescent="0.35">
      <c r="A25" s="38" t="s">
        <v>128</v>
      </c>
      <c r="B25" s="49" t="s">
        <v>129</v>
      </c>
      <c r="C25" s="38">
        <v>1</v>
      </c>
      <c r="D25" s="38"/>
      <c r="E25" s="38"/>
      <c r="F25" s="38">
        <v>3</v>
      </c>
      <c r="G25" s="38">
        <f>F25*30</f>
        <v>90</v>
      </c>
      <c r="H25" s="38">
        <f>I25+J25+K25</f>
        <v>24</v>
      </c>
      <c r="I25" s="38">
        <v>12</v>
      </c>
      <c r="J25" s="38"/>
      <c r="K25" s="38">
        <v>12</v>
      </c>
      <c r="L25" s="38">
        <f>G25-H25</f>
        <v>66</v>
      </c>
      <c r="M25" s="40">
        <f>IF(OR(C25=1,D25=1),ROUND(H25/$M$8,0),"")</f>
        <v>2</v>
      </c>
      <c r="N25" s="40" t="str">
        <f>IF(OR(C25=2,D25=2),ROUND(H25/$N$8,0),"")</f>
        <v/>
      </c>
      <c r="O25" s="40" t="str">
        <f>IF(OR(C25=3,D25=3),ROUND(H25/$O$8,0),"")</f>
        <v/>
      </c>
      <c r="P25" s="38"/>
      <c r="Q25" s="57" t="s">
        <v>130</v>
      </c>
    </row>
    <row r="26" spans="1:17" s="36" customFormat="1" ht="30" customHeight="1" x14ac:dyDescent="0.35">
      <c r="A26" s="38" t="s">
        <v>131</v>
      </c>
      <c r="B26" s="49" t="s">
        <v>132</v>
      </c>
      <c r="C26" s="38">
        <v>2</v>
      </c>
      <c r="D26" s="38">
        <v>1</v>
      </c>
      <c r="E26" s="38"/>
      <c r="F26" s="38">
        <v>6</v>
      </c>
      <c r="G26" s="38">
        <f>F26*30</f>
        <v>180</v>
      </c>
      <c r="H26" s="38">
        <f>I26+J26+K26</f>
        <v>54</v>
      </c>
      <c r="I26" s="38">
        <v>26</v>
      </c>
      <c r="J26" s="38"/>
      <c r="K26" s="38">
        <v>28</v>
      </c>
      <c r="L26" s="38">
        <f>G26-H26</f>
        <v>126</v>
      </c>
      <c r="M26" s="40">
        <v>2</v>
      </c>
      <c r="N26" s="40">
        <v>2</v>
      </c>
      <c r="O26" s="40" t="str">
        <f>IF(OR(C26=3,D26=3),ROUND(H26/$O$8,0),"")</f>
        <v/>
      </c>
      <c r="P26" s="38"/>
      <c r="Q26" s="48" t="s">
        <v>242</v>
      </c>
    </row>
    <row r="27" spans="1:17" s="36" customFormat="1" ht="20.149999999999999" customHeight="1" x14ac:dyDescent="0.35">
      <c r="A27" s="38" t="s">
        <v>133</v>
      </c>
      <c r="B27" s="58" t="s">
        <v>134</v>
      </c>
      <c r="C27" s="56">
        <v>1</v>
      </c>
      <c r="D27" s="56"/>
      <c r="E27" s="41"/>
      <c r="F27" s="56">
        <v>3</v>
      </c>
      <c r="G27" s="38">
        <f t="shared" si="2"/>
        <v>90</v>
      </c>
      <c r="H27" s="38">
        <f t="shared" si="3"/>
        <v>24</v>
      </c>
      <c r="I27" s="56">
        <v>12</v>
      </c>
      <c r="J27" s="56"/>
      <c r="K27" s="56">
        <v>12</v>
      </c>
      <c r="L27" s="38">
        <f t="shared" si="4"/>
        <v>66</v>
      </c>
      <c r="M27" s="40">
        <f>IF(OR(C27=1,D27=1),ROUND(H27/$M$8,0),"")</f>
        <v>2</v>
      </c>
      <c r="N27" s="40" t="str">
        <f>IF(OR(C27=2,D27=2),ROUND(H27/$N$8,0),"")</f>
        <v/>
      </c>
      <c r="O27" s="40" t="str">
        <f t="shared" si="5"/>
        <v/>
      </c>
      <c r="P27" s="38"/>
      <c r="Q27" s="57" t="s">
        <v>130</v>
      </c>
    </row>
    <row r="28" spans="1:17" s="36" customFormat="1" ht="20.149999999999999" customHeight="1" x14ac:dyDescent="0.35">
      <c r="A28" s="38" t="s">
        <v>135</v>
      </c>
      <c r="B28" s="59" t="s">
        <v>136</v>
      </c>
      <c r="C28" s="60">
        <v>2</v>
      </c>
      <c r="D28" s="56"/>
      <c r="E28" s="41"/>
      <c r="F28" s="56">
        <v>3</v>
      </c>
      <c r="G28" s="38">
        <f>F28*30</f>
        <v>90</v>
      </c>
      <c r="H28" s="38">
        <f>I28+J28+K28</f>
        <v>30</v>
      </c>
      <c r="I28" s="56">
        <v>14</v>
      </c>
      <c r="J28" s="56">
        <v>16</v>
      </c>
      <c r="K28" s="56"/>
      <c r="L28" s="38">
        <f>G28-H28</f>
        <v>60</v>
      </c>
      <c r="M28" s="40" t="str">
        <f>IF(OR(C28=1,D28=1),ROUND(H28/$M$8,0),"")</f>
        <v/>
      </c>
      <c r="N28" s="40">
        <f>IF(OR(C28=2,D28=2),ROUND(H28/$N$8,0),"")</f>
        <v>2</v>
      </c>
      <c r="O28" s="40" t="str">
        <f>IF(OR(C28=3,D28=3),ROUND(H28/$O$8,0),"")</f>
        <v/>
      </c>
      <c r="P28" s="38"/>
      <c r="Q28" s="48" t="s">
        <v>137</v>
      </c>
    </row>
    <row r="29" spans="1:17" s="36" customFormat="1" ht="30" customHeight="1" x14ac:dyDescent="0.35">
      <c r="A29" s="38" t="s">
        <v>138</v>
      </c>
      <c r="B29" s="58" t="s">
        <v>139</v>
      </c>
      <c r="C29" s="38">
        <v>3</v>
      </c>
      <c r="D29" s="38" t="s">
        <v>140</v>
      </c>
      <c r="E29" s="38"/>
      <c r="F29" s="38">
        <v>11</v>
      </c>
      <c r="G29" s="38">
        <f t="shared" si="2"/>
        <v>330</v>
      </c>
      <c r="H29" s="38">
        <f t="shared" si="3"/>
        <v>114</v>
      </c>
      <c r="I29" s="38">
        <v>56</v>
      </c>
      <c r="J29" s="38"/>
      <c r="K29" s="38">
        <v>58</v>
      </c>
      <c r="L29" s="38">
        <f t="shared" si="4"/>
        <v>216</v>
      </c>
      <c r="M29" s="40">
        <v>2</v>
      </c>
      <c r="N29" s="40">
        <v>2</v>
      </c>
      <c r="O29" s="40">
        <v>4</v>
      </c>
      <c r="P29" s="38"/>
      <c r="Q29" s="48" t="s">
        <v>127</v>
      </c>
    </row>
    <row r="30" spans="1:17" s="36" customFormat="1" ht="20.149999999999999" customHeight="1" x14ac:dyDescent="0.35">
      <c r="A30" s="38" t="s">
        <v>141</v>
      </c>
      <c r="B30" s="49" t="s">
        <v>142</v>
      </c>
      <c r="C30" s="40">
        <v>2</v>
      </c>
      <c r="D30" s="40"/>
      <c r="E30" s="40"/>
      <c r="F30" s="40">
        <v>3</v>
      </c>
      <c r="G30" s="38">
        <f t="shared" si="2"/>
        <v>90</v>
      </c>
      <c r="H30" s="38">
        <f t="shared" si="3"/>
        <v>30</v>
      </c>
      <c r="I30" s="40">
        <v>14</v>
      </c>
      <c r="J30" s="40">
        <v>16</v>
      </c>
      <c r="K30" s="40"/>
      <c r="L30" s="38">
        <f t="shared" si="4"/>
        <v>60</v>
      </c>
      <c r="M30" s="40" t="str">
        <f>IF(OR(C30=1,D30=1),ROUND(H30/$M$8,0),"")</f>
        <v/>
      </c>
      <c r="N30" s="40">
        <f>IF(OR(C30=2,D30=2),ROUND(H30/$N$8,0),"")</f>
        <v>2</v>
      </c>
      <c r="O30" s="40" t="str">
        <f t="shared" si="5"/>
        <v/>
      </c>
      <c r="P30" s="37"/>
      <c r="Q30" s="48" t="s">
        <v>143</v>
      </c>
    </row>
    <row r="31" spans="1:17" s="36" customFormat="1" ht="20.5" customHeight="1" x14ac:dyDescent="0.35">
      <c r="A31" s="38" t="s">
        <v>144</v>
      </c>
      <c r="B31" s="49" t="s">
        <v>243</v>
      </c>
      <c r="C31" s="61"/>
      <c r="D31" s="38">
        <v>3</v>
      </c>
      <c r="E31" s="38"/>
      <c r="F31" s="38">
        <v>3</v>
      </c>
      <c r="G31" s="38">
        <v>90</v>
      </c>
      <c r="H31" s="38">
        <f t="shared" si="3"/>
        <v>30</v>
      </c>
      <c r="I31" s="40">
        <v>14</v>
      </c>
      <c r="J31" s="38"/>
      <c r="K31" s="38">
        <v>16</v>
      </c>
      <c r="L31" s="38">
        <f t="shared" si="4"/>
        <v>60</v>
      </c>
      <c r="M31" s="40" t="str">
        <f>IF(OR(C31=1,D31=1),ROUND(H31/$M$8,0),"")</f>
        <v/>
      </c>
      <c r="N31" s="40" t="str">
        <f>IF(OR(C31=2,D31=2),ROUND(H31/$N$8,0),"")</f>
        <v/>
      </c>
      <c r="O31" s="40">
        <f t="shared" si="5"/>
        <v>2</v>
      </c>
      <c r="P31" s="62"/>
      <c r="Q31" s="63" t="s">
        <v>145</v>
      </c>
    </row>
    <row r="32" spans="1:17" s="36" customFormat="1" ht="27.65" customHeight="1" x14ac:dyDescent="0.35">
      <c r="A32" s="38" t="s">
        <v>146</v>
      </c>
      <c r="B32" s="47" t="s">
        <v>147</v>
      </c>
      <c r="C32" s="38"/>
      <c r="D32" s="38">
        <v>3</v>
      </c>
      <c r="E32" s="38"/>
      <c r="F32" s="38">
        <v>3</v>
      </c>
      <c r="G32" s="38">
        <f t="shared" ref="G32:G37" si="6">F32*30</f>
        <v>90</v>
      </c>
      <c r="H32" s="38">
        <f t="shared" si="3"/>
        <v>30</v>
      </c>
      <c r="I32" s="40">
        <v>14</v>
      </c>
      <c r="J32" s="38"/>
      <c r="K32" s="38">
        <v>16</v>
      </c>
      <c r="L32" s="38">
        <f t="shared" si="4"/>
        <v>60</v>
      </c>
      <c r="M32" s="40" t="str">
        <f>IF(OR(C32=1,D32=1),ROUND(H32/$M$8,0),"")</f>
        <v/>
      </c>
      <c r="N32" s="40" t="str">
        <f>IF(OR(C32=2,D32=2),ROUND(H32/$N$8,0),"")</f>
        <v/>
      </c>
      <c r="O32" s="40">
        <f>IF(OR(C32=3,D32=3),ROUND(H32/$O$8,0),"")</f>
        <v>2</v>
      </c>
      <c r="P32" s="38"/>
      <c r="Q32" s="57" t="s">
        <v>148</v>
      </c>
    </row>
    <row r="33" spans="1:19" s="36" customFormat="1" ht="28" customHeight="1" x14ac:dyDescent="0.35">
      <c r="A33" s="38" t="s">
        <v>149</v>
      </c>
      <c r="B33" s="47" t="s">
        <v>150</v>
      </c>
      <c r="C33" s="56"/>
      <c r="D33" s="56">
        <v>3</v>
      </c>
      <c r="E33" s="41"/>
      <c r="F33" s="56">
        <v>3</v>
      </c>
      <c r="G33" s="38">
        <f t="shared" si="6"/>
        <v>90</v>
      </c>
      <c r="H33" s="38">
        <f t="shared" si="3"/>
        <v>30</v>
      </c>
      <c r="I33" s="40">
        <v>14</v>
      </c>
      <c r="J33" s="56"/>
      <c r="K33" s="56">
        <v>16</v>
      </c>
      <c r="L33" s="38">
        <f t="shared" si="4"/>
        <v>60</v>
      </c>
      <c r="M33" s="40" t="str">
        <f>IF(OR(C33=1,D33=1),ROUND(H33/$M$8,0),"")</f>
        <v/>
      </c>
      <c r="N33" s="40" t="str">
        <f>IF(OR(C33=2,D33=2),ROUND(H33/$N$8,0),"")</f>
        <v/>
      </c>
      <c r="O33" s="40">
        <f>IF(OR(C33=3,D33=3),ROUND(H33/$O$8,0),"")</f>
        <v>2</v>
      </c>
      <c r="P33" s="38"/>
      <c r="Q33" s="48" t="s">
        <v>151</v>
      </c>
    </row>
    <row r="34" spans="1:19" s="36" customFormat="1" ht="20.149999999999999" customHeight="1" x14ac:dyDescent="0.35">
      <c r="A34" s="38" t="s">
        <v>152</v>
      </c>
      <c r="B34" s="49" t="s">
        <v>153</v>
      </c>
      <c r="C34" s="38">
        <v>3</v>
      </c>
      <c r="D34" s="38"/>
      <c r="E34" s="38"/>
      <c r="F34" s="389">
        <v>3</v>
      </c>
      <c r="G34" s="38">
        <f t="shared" si="6"/>
        <v>90</v>
      </c>
      <c r="H34" s="38">
        <f t="shared" si="3"/>
        <v>30</v>
      </c>
      <c r="I34" s="390">
        <v>14</v>
      </c>
      <c r="J34" s="389"/>
      <c r="K34" s="389">
        <v>16</v>
      </c>
      <c r="L34" s="389">
        <f t="shared" si="4"/>
        <v>60</v>
      </c>
      <c r="M34" s="390" t="str">
        <f>IF(OR(C34=1,D34=1),ROUND(H34/$M$8,0),"")</f>
        <v/>
      </c>
      <c r="N34" s="390" t="str">
        <f>IF(OR(C34=2,D34=2),ROUND(H34/$N$8,0),"")</f>
        <v/>
      </c>
      <c r="O34" s="390">
        <v>2</v>
      </c>
      <c r="P34" s="389"/>
      <c r="Q34" s="391" t="s">
        <v>130</v>
      </c>
      <c r="R34" s="191"/>
      <c r="S34" s="191"/>
    </row>
    <row r="35" spans="1:19" s="36" customFormat="1" ht="20.149999999999999" customHeight="1" x14ac:dyDescent="0.35">
      <c r="A35" s="38" t="s">
        <v>154</v>
      </c>
      <c r="B35" s="47" t="s">
        <v>155</v>
      </c>
      <c r="C35" s="38">
        <v>4</v>
      </c>
      <c r="D35" s="38"/>
      <c r="E35" s="38"/>
      <c r="F35" s="389">
        <v>4</v>
      </c>
      <c r="G35" s="38">
        <f t="shared" si="6"/>
        <v>120</v>
      </c>
      <c r="H35" s="38">
        <f t="shared" si="3"/>
        <v>16</v>
      </c>
      <c r="I35" s="38">
        <v>8</v>
      </c>
      <c r="J35" s="38"/>
      <c r="K35" s="38">
        <v>8</v>
      </c>
      <c r="L35" s="38">
        <f t="shared" si="4"/>
        <v>104</v>
      </c>
      <c r="M35" s="40"/>
      <c r="N35" s="40"/>
      <c r="O35" s="40"/>
      <c r="P35" s="38">
        <v>2</v>
      </c>
      <c r="Q35" s="57" t="s">
        <v>137</v>
      </c>
    </row>
    <row r="36" spans="1:19" s="36" customFormat="1" ht="20.149999999999999" customHeight="1" x14ac:dyDescent="0.35">
      <c r="A36" s="38" t="s">
        <v>156</v>
      </c>
      <c r="B36" s="49" t="s">
        <v>157</v>
      </c>
      <c r="C36" s="38">
        <v>4</v>
      </c>
      <c r="D36" s="38"/>
      <c r="E36" s="38"/>
      <c r="F36" s="38">
        <v>5</v>
      </c>
      <c r="G36" s="38">
        <f t="shared" si="6"/>
        <v>150</v>
      </c>
      <c r="H36" s="38">
        <f t="shared" si="3"/>
        <v>32</v>
      </c>
      <c r="I36" s="38">
        <v>16</v>
      </c>
      <c r="J36" s="38"/>
      <c r="K36" s="38">
        <v>16</v>
      </c>
      <c r="L36" s="38">
        <f t="shared" si="4"/>
        <v>118</v>
      </c>
      <c r="M36" s="40"/>
      <c r="N36" s="40"/>
      <c r="O36" s="40"/>
      <c r="P36" s="38">
        <v>4</v>
      </c>
      <c r="Q36" s="57" t="s">
        <v>127</v>
      </c>
    </row>
    <row r="37" spans="1:19" s="36" customFormat="1" ht="20.149999999999999" customHeight="1" x14ac:dyDescent="0.35">
      <c r="A37" s="38" t="s">
        <v>158</v>
      </c>
      <c r="B37" s="49" t="s">
        <v>159</v>
      </c>
      <c r="C37" s="38"/>
      <c r="D37" s="38">
        <v>4</v>
      </c>
      <c r="E37" s="38"/>
      <c r="F37" s="38">
        <v>4</v>
      </c>
      <c r="G37" s="38">
        <f t="shared" si="6"/>
        <v>120</v>
      </c>
      <c r="H37" s="38">
        <f t="shared" si="3"/>
        <v>24</v>
      </c>
      <c r="I37" s="38">
        <v>8</v>
      </c>
      <c r="J37" s="38"/>
      <c r="K37" s="38">
        <v>16</v>
      </c>
      <c r="L37" s="38">
        <f t="shared" si="4"/>
        <v>96</v>
      </c>
      <c r="M37" s="40" t="str">
        <f>IF(OR(C37=1,D37=1),ROUND(H37/$M$8,0),"")</f>
        <v/>
      </c>
      <c r="N37" s="40" t="str">
        <f>IF(OR(C37=2,D37=2),ROUND(H37/$N$8,0),"")</f>
        <v/>
      </c>
      <c r="O37" s="40" t="str">
        <f>IF(OR(C37=3,D37=3),ROUND(H37/$O$8,0),"")</f>
        <v/>
      </c>
      <c r="P37" s="38">
        <v>3</v>
      </c>
      <c r="Q37" s="57" t="s">
        <v>160</v>
      </c>
    </row>
    <row r="38" spans="1:19" s="36" customFormat="1" ht="20.149999999999999" customHeight="1" x14ac:dyDescent="0.35">
      <c r="A38" s="64"/>
      <c r="B38" s="65" t="s">
        <v>95</v>
      </c>
      <c r="C38" s="52"/>
      <c r="D38" s="52"/>
      <c r="E38" s="52"/>
      <c r="F38" s="53">
        <f t="shared" ref="F38:P38" si="7">SUM(F24:F37)</f>
        <v>57</v>
      </c>
      <c r="G38" s="53">
        <f t="shared" si="7"/>
        <v>1710</v>
      </c>
      <c r="H38" s="53">
        <f t="shared" si="7"/>
        <v>492</v>
      </c>
      <c r="I38" s="53">
        <f t="shared" si="7"/>
        <v>234</v>
      </c>
      <c r="J38" s="53">
        <f t="shared" si="7"/>
        <v>44</v>
      </c>
      <c r="K38" s="53">
        <f t="shared" si="7"/>
        <v>214</v>
      </c>
      <c r="L38" s="53">
        <f t="shared" si="7"/>
        <v>1218</v>
      </c>
      <c r="M38" s="53">
        <f t="shared" si="7"/>
        <v>10</v>
      </c>
      <c r="N38" s="53">
        <f t="shared" si="7"/>
        <v>8</v>
      </c>
      <c r="O38" s="53">
        <f t="shared" si="7"/>
        <v>12</v>
      </c>
      <c r="P38" s="53">
        <f t="shared" si="7"/>
        <v>9</v>
      </c>
      <c r="Q38" s="53"/>
    </row>
    <row r="39" spans="1:19" s="36" customFormat="1" ht="20.149999999999999" customHeight="1" x14ac:dyDescent="0.35">
      <c r="A39" s="268" t="s">
        <v>161</v>
      </c>
      <c r="B39" s="268"/>
      <c r="C39" s="268"/>
      <c r="D39" s="268"/>
      <c r="E39" s="268"/>
      <c r="F39" s="268"/>
      <c r="G39" s="268"/>
      <c r="H39" s="268"/>
      <c r="I39" s="268"/>
      <c r="J39" s="268"/>
      <c r="K39" s="268"/>
      <c r="L39" s="268"/>
      <c r="M39" s="268"/>
      <c r="N39" s="268"/>
      <c r="O39" s="268"/>
      <c r="P39" s="268"/>
      <c r="Q39" s="268"/>
    </row>
    <row r="40" spans="1:19" s="36" customFormat="1" ht="20.149999999999999" customHeight="1" x14ac:dyDescent="0.35">
      <c r="A40" s="38" t="s">
        <v>162</v>
      </c>
      <c r="B40" s="49" t="s">
        <v>122</v>
      </c>
      <c r="C40" s="38"/>
      <c r="D40" s="38">
        <v>2</v>
      </c>
      <c r="E40" s="38"/>
      <c r="F40" s="38">
        <v>6</v>
      </c>
      <c r="G40" s="38">
        <f t="shared" ref="G40:G45" si="8">F40*30</f>
        <v>180</v>
      </c>
      <c r="H40" s="38">
        <f t="shared" ref="H40:H45" si="9">I40+J40+K40</f>
        <v>60</v>
      </c>
      <c r="I40" s="38">
        <v>30</v>
      </c>
      <c r="J40" s="38"/>
      <c r="K40" s="38">
        <v>30</v>
      </c>
      <c r="L40" s="38">
        <f t="shared" ref="L40:L45" si="10">G40-H40</f>
        <v>120</v>
      </c>
      <c r="M40" s="40" t="str">
        <f t="shared" ref="M40:M45" si="11">IF(OR(C40=1,D40=1),ROUND(H40/$M$8,0),"")</f>
        <v/>
      </c>
      <c r="N40" s="40">
        <f t="shared" ref="N40:N45" si="12">IF(OR(C40=2,D40=2),ROUND(H40/$N$8,0),"")</f>
        <v>4</v>
      </c>
      <c r="O40" s="40" t="str">
        <f t="shared" ref="O40:O45" si="13">IF(OR(C40=3,D40=3),ROUND(H40/$O$8,0),"")</f>
        <v/>
      </c>
      <c r="P40" s="38"/>
      <c r="Q40" s="48"/>
    </row>
    <row r="41" spans="1:19" s="36" customFormat="1" ht="20.149999999999999" customHeight="1" x14ac:dyDescent="0.35">
      <c r="A41" s="38" t="s">
        <v>163</v>
      </c>
      <c r="B41" s="49" t="s">
        <v>122</v>
      </c>
      <c r="C41" s="38"/>
      <c r="D41" s="38">
        <v>2</v>
      </c>
      <c r="E41" s="38"/>
      <c r="F41" s="38">
        <v>6</v>
      </c>
      <c r="G41" s="38">
        <f t="shared" si="8"/>
        <v>180</v>
      </c>
      <c r="H41" s="38">
        <f t="shared" si="9"/>
        <v>60</v>
      </c>
      <c r="I41" s="38">
        <v>30</v>
      </c>
      <c r="J41" s="38"/>
      <c r="K41" s="38">
        <v>30</v>
      </c>
      <c r="L41" s="38">
        <f t="shared" si="10"/>
        <v>120</v>
      </c>
      <c r="M41" s="40" t="str">
        <f t="shared" si="11"/>
        <v/>
      </c>
      <c r="N41" s="40">
        <f t="shared" si="12"/>
        <v>4</v>
      </c>
      <c r="O41" s="40" t="str">
        <f t="shared" si="13"/>
        <v/>
      </c>
      <c r="P41" s="38"/>
      <c r="Q41" s="48"/>
    </row>
    <row r="42" spans="1:19" s="36" customFormat="1" ht="20.149999999999999" customHeight="1" x14ac:dyDescent="0.35">
      <c r="A42" s="38" t="s">
        <v>164</v>
      </c>
      <c r="B42" s="49" t="s">
        <v>122</v>
      </c>
      <c r="C42" s="38"/>
      <c r="D42" s="38">
        <v>3</v>
      </c>
      <c r="E42" s="38"/>
      <c r="F42" s="38">
        <v>3</v>
      </c>
      <c r="G42" s="38">
        <f t="shared" si="8"/>
        <v>90</v>
      </c>
      <c r="H42" s="38">
        <f t="shared" si="9"/>
        <v>30</v>
      </c>
      <c r="I42" s="38">
        <v>14</v>
      </c>
      <c r="J42" s="38"/>
      <c r="K42" s="38">
        <v>16</v>
      </c>
      <c r="L42" s="38">
        <f t="shared" si="10"/>
        <v>60</v>
      </c>
      <c r="M42" s="40" t="str">
        <f t="shared" si="11"/>
        <v/>
      </c>
      <c r="N42" s="40" t="str">
        <f t="shared" si="12"/>
        <v/>
      </c>
      <c r="O42" s="40">
        <f t="shared" si="13"/>
        <v>2</v>
      </c>
      <c r="P42" s="38"/>
      <c r="Q42" s="63"/>
    </row>
    <row r="43" spans="1:19" s="36" customFormat="1" ht="20.149999999999999" customHeight="1" x14ac:dyDescent="0.35">
      <c r="A43" s="38" t="s">
        <v>165</v>
      </c>
      <c r="B43" s="49" t="s">
        <v>122</v>
      </c>
      <c r="C43" s="38"/>
      <c r="D43" s="38">
        <v>3</v>
      </c>
      <c r="E43" s="38"/>
      <c r="F43" s="38">
        <v>3</v>
      </c>
      <c r="G43" s="38">
        <f t="shared" si="8"/>
        <v>90</v>
      </c>
      <c r="H43" s="38">
        <f t="shared" si="9"/>
        <v>30</v>
      </c>
      <c r="I43" s="38">
        <v>14</v>
      </c>
      <c r="J43" s="38"/>
      <c r="K43" s="38">
        <v>16</v>
      </c>
      <c r="L43" s="38">
        <f t="shared" si="10"/>
        <v>60</v>
      </c>
      <c r="M43" s="40" t="str">
        <f t="shared" si="11"/>
        <v/>
      </c>
      <c r="N43" s="40" t="str">
        <f t="shared" si="12"/>
        <v/>
      </c>
      <c r="O43" s="40">
        <f t="shared" si="13"/>
        <v>2</v>
      </c>
      <c r="P43" s="38"/>
      <c r="Q43" s="57"/>
    </row>
    <row r="44" spans="1:19" s="36" customFormat="1" ht="20.149999999999999" customHeight="1" x14ac:dyDescent="0.35">
      <c r="A44" s="38" t="s">
        <v>166</v>
      </c>
      <c r="B44" s="49" t="s">
        <v>122</v>
      </c>
      <c r="C44" s="38"/>
      <c r="D44" s="38">
        <v>4</v>
      </c>
      <c r="E44" s="38"/>
      <c r="F44" s="38">
        <v>3</v>
      </c>
      <c r="G44" s="38">
        <f t="shared" si="8"/>
        <v>90</v>
      </c>
      <c r="H44" s="38">
        <f t="shared" si="9"/>
        <v>16</v>
      </c>
      <c r="I44" s="38">
        <v>8</v>
      </c>
      <c r="J44" s="38"/>
      <c r="K44" s="38">
        <v>8</v>
      </c>
      <c r="L44" s="38">
        <f t="shared" si="10"/>
        <v>74</v>
      </c>
      <c r="M44" s="40" t="str">
        <f t="shared" si="11"/>
        <v/>
      </c>
      <c r="N44" s="40" t="str">
        <f t="shared" si="12"/>
        <v/>
      </c>
      <c r="O44" s="40" t="str">
        <f t="shared" si="13"/>
        <v/>
      </c>
      <c r="P44" s="38">
        <v>2</v>
      </c>
      <c r="Q44" s="57"/>
    </row>
    <row r="45" spans="1:19" s="36" customFormat="1" ht="20.149999999999999" customHeight="1" x14ac:dyDescent="0.35">
      <c r="A45" s="38" t="s">
        <v>167</v>
      </c>
      <c r="B45" s="49" t="s">
        <v>122</v>
      </c>
      <c r="C45" s="38"/>
      <c r="D45" s="38">
        <v>4</v>
      </c>
      <c r="E45" s="38"/>
      <c r="F45" s="38">
        <v>3</v>
      </c>
      <c r="G45" s="38">
        <f t="shared" si="8"/>
        <v>90</v>
      </c>
      <c r="H45" s="38">
        <f t="shared" si="9"/>
        <v>16</v>
      </c>
      <c r="I45" s="38">
        <v>8</v>
      </c>
      <c r="J45" s="38"/>
      <c r="K45" s="38">
        <v>8</v>
      </c>
      <c r="L45" s="38">
        <f t="shared" si="10"/>
        <v>74</v>
      </c>
      <c r="M45" s="40" t="str">
        <f t="shared" si="11"/>
        <v/>
      </c>
      <c r="N45" s="40" t="str">
        <f t="shared" si="12"/>
        <v/>
      </c>
      <c r="O45" s="40" t="str">
        <f t="shared" si="13"/>
        <v/>
      </c>
      <c r="P45" s="38">
        <v>2</v>
      </c>
      <c r="Q45" s="57"/>
    </row>
    <row r="46" spans="1:19" s="36" customFormat="1" ht="20.149999999999999" customHeight="1" x14ac:dyDescent="0.35">
      <c r="A46" s="38"/>
      <c r="B46" s="66" t="s">
        <v>95</v>
      </c>
      <c r="C46" s="67"/>
      <c r="D46" s="67"/>
      <c r="E46" s="67"/>
      <c r="F46" s="52">
        <f>SUM(F40:F45)</f>
        <v>24</v>
      </c>
      <c r="G46" s="52">
        <f t="shared" ref="G46:P46" si="14">SUM(G40:G45)</f>
        <v>720</v>
      </c>
      <c r="H46" s="52">
        <f t="shared" si="14"/>
        <v>212</v>
      </c>
      <c r="I46" s="52">
        <f t="shared" si="14"/>
        <v>104</v>
      </c>
      <c r="J46" s="52">
        <f t="shared" si="14"/>
        <v>0</v>
      </c>
      <c r="K46" s="52">
        <f t="shared" si="14"/>
        <v>108</v>
      </c>
      <c r="L46" s="52">
        <f t="shared" si="14"/>
        <v>508</v>
      </c>
      <c r="M46" s="52">
        <f t="shared" si="14"/>
        <v>0</v>
      </c>
      <c r="N46" s="52">
        <f t="shared" si="14"/>
        <v>8</v>
      </c>
      <c r="O46" s="52">
        <f t="shared" si="14"/>
        <v>4</v>
      </c>
      <c r="P46" s="52">
        <f t="shared" si="14"/>
        <v>4</v>
      </c>
      <c r="Q46" s="68"/>
    </row>
    <row r="47" spans="1:19" s="36" customFormat="1" ht="20.149999999999999" customHeight="1" x14ac:dyDescent="0.35">
      <c r="A47" s="69"/>
      <c r="B47" s="49"/>
      <c r="C47" s="68"/>
      <c r="D47" s="68"/>
      <c r="E47" s="68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68"/>
    </row>
    <row r="48" spans="1:19" s="36" customFormat="1" ht="20.149999999999999" customHeight="1" x14ac:dyDescent="0.35">
      <c r="A48" s="37"/>
      <c r="B48" s="70" t="s">
        <v>168</v>
      </c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71"/>
      <c r="O48" s="37"/>
      <c r="P48" s="37"/>
      <c r="Q48" s="54"/>
    </row>
    <row r="49" spans="1:17" s="36" customFormat="1" ht="20.149999999999999" customHeight="1" x14ac:dyDescent="0.35">
      <c r="A49" s="38" t="s">
        <v>169</v>
      </c>
      <c r="B49" s="58" t="s">
        <v>75</v>
      </c>
      <c r="C49" s="38"/>
      <c r="D49" s="72">
        <v>2</v>
      </c>
      <c r="E49" s="38"/>
      <c r="F49" s="38">
        <v>4</v>
      </c>
      <c r="G49" s="38">
        <f>F49*30</f>
        <v>120</v>
      </c>
      <c r="H49" s="73"/>
      <c r="I49" s="38"/>
      <c r="J49" s="38"/>
      <c r="K49" s="38"/>
      <c r="L49" s="38"/>
      <c r="M49" s="38"/>
      <c r="N49" s="74"/>
      <c r="O49" s="38"/>
      <c r="P49" s="38"/>
      <c r="Q49" s="75" t="s">
        <v>170</v>
      </c>
    </row>
    <row r="50" spans="1:17" s="36" customFormat="1" ht="20.149999999999999" customHeight="1" x14ac:dyDescent="0.35">
      <c r="A50" s="38" t="s">
        <v>171</v>
      </c>
      <c r="B50" s="58" t="s">
        <v>172</v>
      </c>
      <c r="C50" s="76"/>
      <c r="D50" s="38" t="s">
        <v>240</v>
      </c>
      <c r="E50" s="38"/>
      <c r="F50" s="38">
        <v>10</v>
      </c>
      <c r="G50" s="38">
        <f>F50*30</f>
        <v>300</v>
      </c>
      <c r="H50" s="73"/>
      <c r="I50" s="38"/>
      <c r="J50" s="38"/>
      <c r="K50" s="38"/>
      <c r="L50" s="38"/>
      <c r="M50" s="38"/>
      <c r="N50" s="74"/>
      <c r="O50" s="38"/>
      <c r="P50" s="38"/>
      <c r="Q50" s="75" t="s">
        <v>170</v>
      </c>
    </row>
    <row r="51" spans="1:17" s="36" customFormat="1" ht="20.149999999999999" customHeight="1" x14ac:dyDescent="0.35">
      <c r="A51" s="77"/>
      <c r="B51" s="78" t="s">
        <v>119</v>
      </c>
      <c r="C51" s="79"/>
      <c r="D51" s="79"/>
      <c r="E51" s="79"/>
      <c r="F51" s="80">
        <f>SUM(F49:F50)</f>
        <v>14</v>
      </c>
      <c r="G51" s="81">
        <f>F51*30</f>
        <v>420</v>
      </c>
      <c r="H51" s="73"/>
      <c r="I51" s="38"/>
      <c r="J51" s="38"/>
      <c r="K51" s="38"/>
      <c r="L51" s="38"/>
      <c r="M51" s="38"/>
      <c r="N51" s="74"/>
      <c r="O51" s="38"/>
      <c r="P51" s="38"/>
      <c r="Q51" s="56"/>
    </row>
    <row r="52" spans="1:17" s="36" customFormat="1" ht="20.149999999999999" customHeight="1" x14ac:dyDescent="0.35">
      <c r="A52" s="77"/>
      <c r="B52" s="78"/>
      <c r="C52" s="79"/>
      <c r="D52" s="79"/>
      <c r="E52" s="79"/>
      <c r="F52" s="80"/>
      <c r="G52" s="81"/>
      <c r="H52" s="73"/>
      <c r="I52" s="38"/>
      <c r="J52" s="38"/>
      <c r="K52" s="38"/>
      <c r="L52" s="38"/>
      <c r="M52" s="38"/>
      <c r="N52" s="74"/>
      <c r="O52" s="38"/>
      <c r="P52" s="38"/>
      <c r="Q52" s="56"/>
    </row>
    <row r="53" spans="1:17" s="36" customFormat="1" ht="20.149999999999999" customHeight="1" thickBot="1" x14ac:dyDescent="0.4">
      <c r="A53" s="77"/>
      <c r="B53" s="78" t="s">
        <v>119</v>
      </c>
      <c r="C53" s="79"/>
      <c r="D53" s="79"/>
      <c r="E53" s="79"/>
      <c r="F53" s="80">
        <f t="shared" ref="F53:L53" si="15">F18+F21+F38+F46+F51</f>
        <v>120</v>
      </c>
      <c r="G53" s="80">
        <f t="shared" si="15"/>
        <v>3600</v>
      </c>
      <c r="H53" s="80">
        <f t="shared" si="15"/>
        <v>900</v>
      </c>
      <c r="I53" s="80">
        <f t="shared" si="15"/>
        <v>430</v>
      </c>
      <c r="J53" s="80">
        <f t="shared" si="15"/>
        <v>44</v>
      </c>
      <c r="K53" s="80">
        <f t="shared" si="15"/>
        <v>426</v>
      </c>
      <c r="L53" s="80">
        <f t="shared" si="15"/>
        <v>2280</v>
      </c>
      <c r="M53" s="38"/>
      <c r="N53" s="74"/>
      <c r="O53" s="38"/>
      <c r="P53" s="38"/>
      <c r="Q53" s="56"/>
    </row>
    <row r="54" spans="1:17" s="36" customFormat="1" ht="20.149999999999999" customHeight="1" thickBot="1" x14ac:dyDescent="0.4">
      <c r="A54" s="82"/>
      <c r="B54" s="271" t="s">
        <v>173</v>
      </c>
      <c r="C54" s="272"/>
      <c r="D54" s="272"/>
      <c r="E54" s="272"/>
      <c r="F54" s="272"/>
      <c r="G54" s="272"/>
      <c r="H54" s="272"/>
      <c r="I54" s="272"/>
      <c r="J54" s="272"/>
      <c r="K54" s="272"/>
      <c r="L54" s="273"/>
      <c r="M54" s="83">
        <f>SUM(M18+M21+M38+M46)</f>
        <v>18</v>
      </c>
      <c r="N54" s="83">
        <f>SUM(N18+N21+N38+N46)</f>
        <v>18</v>
      </c>
      <c r="O54" s="83">
        <f>SUM(O18+O21+O38+O46)</f>
        <v>18</v>
      </c>
      <c r="P54" s="83">
        <f>SUM(P18+P21+P38+P46)</f>
        <v>18</v>
      </c>
      <c r="Q54" s="54"/>
    </row>
    <row r="55" spans="1:17" s="36" customFormat="1" ht="20.149999999999999" customHeight="1" thickBot="1" x14ac:dyDescent="0.4">
      <c r="A55" s="82"/>
      <c r="B55" s="271" t="s">
        <v>174</v>
      </c>
      <c r="C55" s="272"/>
      <c r="D55" s="272"/>
      <c r="E55" s="272"/>
      <c r="F55" s="272"/>
      <c r="G55" s="272"/>
      <c r="H55" s="272"/>
      <c r="I55" s="272"/>
      <c r="J55" s="272"/>
      <c r="K55" s="272"/>
      <c r="L55" s="273"/>
      <c r="M55" s="84">
        <v>3</v>
      </c>
      <c r="N55" s="84">
        <v>3</v>
      </c>
      <c r="O55" s="84">
        <f>COUNTIFS(C:C,O6)</f>
        <v>3</v>
      </c>
      <c r="P55" s="81">
        <v>3</v>
      </c>
      <c r="Q55" s="54"/>
    </row>
    <row r="56" spans="1:17" s="36" customFormat="1" ht="20.149999999999999" customHeight="1" thickBot="1" x14ac:dyDescent="0.4">
      <c r="A56" s="82"/>
      <c r="B56" s="271" t="s">
        <v>175</v>
      </c>
      <c r="C56" s="272"/>
      <c r="D56" s="272"/>
      <c r="E56" s="272"/>
      <c r="F56" s="272"/>
      <c r="G56" s="272"/>
      <c r="H56" s="272"/>
      <c r="I56" s="272"/>
      <c r="J56" s="272"/>
      <c r="K56" s="272"/>
      <c r="L56" s="273"/>
      <c r="M56" s="84">
        <v>5</v>
      </c>
      <c r="N56" s="84">
        <v>4</v>
      </c>
      <c r="O56" s="84">
        <v>5</v>
      </c>
      <c r="P56" s="81">
        <v>4</v>
      </c>
      <c r="Q56" s="54"/>
    </row>
    <row r="57" spans="1:17" s="36" customFormat="1" ht="20.149999999999999" customHeight="1" thickBot="1" x14ac:dyDescent="0.4">
      <c r="A57" s="82"/>
      <c r="B57" s="271" t="s">
        <v>176</v>
      </c>
      <c r="C57" s="272"/>
      <c r="D57" s="272"/>
      <c r="E57" s="272"/>
      <c r="F57" s="272"/>
      <c r="G57" s="272"/>
      <c r="H57" s="272"/>
      <c r="I57" s="272"/>
      <c r="J57" s="272"/>
      <c r="K57" s="272"/>
      <c r="L57" s="273"/>
      <c r="M57" s="84">
        <f>COUNTIFS(E:E,M6)</f>
        <v>0</v>
      </c>
      <c r="N57" s="84">
        <f>COUNTIFS(E:E,N6)</f>
        <v>0</v>
      </c>
      <c r="O57" s="84">
        <f>COUNTIFS(E:E,O6)</f>
        <v>0</v>
      </c>
      <c r="P57" s="81"/>
      <c r="Q57" s="54"/>
    </row>
    <row r="58" spans="1:17" s="36" customFormat="1" ht="20.149999999999999" customHeight="1" thickBot="1" x14ac:dyDescent="0.4">
      <c r="A58" s="82"/>
      <c r="B58" s="271" t="s">
        <v>177</v>
      </c>
      <c r="C58" s="272"/>
      <c r="D58" s="272"/>
      <c r="E58" s="272"/>
      <c r="F58" s="272"/>
      <c r="G58" s="272"/>
      <c r="H58" s="272"/>
      <c r="I58" s="272"/>
      <c r="J58" s="272"/>
      <c r="K58" s="272"/>
      <c r="L58" s="273"/>
      <c r="M58" s="84">
        <f>M55+M56</f>
        <v>8</v>
      </c>
      <c r="N58" s="84">
        <f>N55+N56</f>
        <v>7</v>
      </c>
      <c r="O58" s="84">
        <f>O55+O56</f>
        <v>8</v>
      </c>
      <c r="P58" s="84">
        <f>P55+P56</f>
        <v>7</v>
      </c>
      <c r="Q58" s="54"/>
    </row>
    <row r="59" spans="1:17" s="36" customFormat="1" ht="20.149999999999999" customHeight="1" thickBot="1" x14ac:dyDescent="0.4">
      <c r="A59" s="85"/>
      <c r="B59" s="86" t="s">
        <v>178</v>
      </c>
      <c r="C59" s="87"/>
      <c r="D59" s="87"/>
      <c r="E59" s="87"/>
      <c r="F59" s="87"/>
      <c r="G59" s="87"/>
      <c r="H59" s="88"/>
      <c r="I59" s="88"/>
      <c r="J59" s="88"/>
      <c r="K59" s="88"/>
      <c r="L59" s="88"/>
      <c r="M59" s="89"/>
      <c r="N59" s="90"/>
      <c r="O59" s="89"/>
      <c r="P59" s="89"/>
      <c r="Q59" s="91"/>
    </row>
    <row r="60" spans="1:17" s="36" customFormat="1" ht="20.149999999999999" customHeight="1" thickBot="1" x14ac:dyDescent="0.4">
      <c r="A60" s="85"/>
      <c r="B60" s="86" t="str">
        <f>CONCATENATE("Нормативних -                         ",F18+F38+F51," кредитів;    ",ROUND((F18+F38+F51)*100/120,0),"  %")</f>
        <v>Нормативних -                         90 кредитів;    75  %</v>
      </c>
      <c r="C60" s="87"/>
      <c r="D60" s="92"/>
      <c r="E60" s="92"/>
      <c r="F60" s="93"/>
      <c r="G60" s="94"/>
      <c r="H60" s="88"/>
      <c r="I60" s="88"/>
      <c r="J60" s="88"/>
      <c r="K60" s="88"/>
      <c r="L60" s="88"/>
      <c r="M60" s="95"/>
      <c r="N60" s="90"/>
      <c r="O60" s="89"/>
      <c r="P60" s="89"/>
      <c r="Q60" s="91"/>
    </row>
    <row r="61" spans="1:17" s="36" customFormat="1" ht="20.149999999999999" customHeight="1" thickBot="1" x14ac:dyDescent="0.4">
      <c r="A61" s="85"/>
      <c r="B61" s="96" t="str">
        <f>CONCATENATE("За вибором здобувачів ВО -     ",F46+F21," кредитів;    ",ROUND((F46+F21)*100/120,0),"  %")</f>
        <v>За вибором здобувачів ВО -     30 кредитів;    25  %</v>
      </c>
      <c r="C61" s="87"/>
      <c r="D61" s="92"/>
      <c r="E61" s="92"/>
      <c r="F61" s="97"/>
      <c r="G61" s="97"/>
      <c r="H61" s="88"/>
      <c r="I61" s="88"/>
      <c r="J61" s="88"/>
      <c r="K61" s="88"/>
      <c r="L61" s="88"/>
      <c r="M61" s="89"/>
      <c r="N61" s="90"/>
      <c r="O61" s="89"/>
      <c r="P61" s="89"/>
      <c r="Q61" s="91"/>
    </row>
    <row r="62" spans="1:17" s="36" customFormat="1" ht="15" customHeight="1" x14ac:dyDescent="0.35">
      <c r="A62" s="85"/>
      <c r="B62" s="98"/>
      <c r="C62" s="87"/>
      <c r="D62" s="87"/>
      <c r="E62" s="87"/>
      <c r="F62" s="87"/>
      <c r="G62" s="92"/>
      <c r="H62" s="99"/>
      <c r="I62" s="99"/>
      <c r="J62" s="99"/>
      <c r="K62" s="99"/>
      <c r="L62" s="99"/>
      <c r="M62" s="99"/>
      <c r="N62" s="99"/>
      <c r="O62" s="99"/>
      <c r="P62" s="99"/>
      <c r="Q62" s="91"/>
    </row>
    <row r="63" spans="1:17" s="36" customFormat="1" ht="15" customHeight="1" x14ac:dyDescent="0.35">
      <c r="A63" s="85"/>
      <c r="B63" s="88" t="s">
        <v>179</v>
      </c>
      <c r="C63" s="87"/>
      <c r="D63" s="87"/>
      <c r="E63" s="87"/>
      <c r="F63" s="87"/>
      <c r="G63" s="92"/>
      <c r="H63" s="99"/>
      <c r="I63" s="99"/>
      <c r="J63" s="99"/>
      <c r="K63" s="99"/>
      <c r="L63" s="99"/>
      <c r="M63" s="99"/>
      <c r="N63" s="99"/>
      <c r="O63" s="99"/>
      <c r="P63" s="99"/>
      <c r="Q63" s="91"/>
    </row>
    <row r="64" spans="1:17" s="36" customFormat="1" ht="15" customHeight="1" x14ac:dyDescent="0.35">
      <c r="A64" s="85"/>
      <c r="B64" s="88"/>
      <c r="C64" s="88"/>
      <c r="D64" s="88"/>
      <c r="E64" s="88"/>
      <c r="F64" s="88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1"/>
    </row>
    <row r="65" spans="1:17" s="36" customFormat="1" ht="18" customHeight="1" x14ac:dyDescent="0.35">
      <c r="A65" s="85"/>
      <c r="B65" s="98" t="s">
        <v>237</v>
      </c>
      <c r="C65" s="100"/>
      <c r="D65" s="100"/>
      <c r="E65" s="88"/>
      <c r="F65" s="88"/>
      <c r="G65" s="275" t="s">
        <v>180</v>
      </c>
      <c r="H65" s="275"/>
      <c r="I65" s="275"/>
      <c r="J65" s="275"/>
      <c r="K65" s="275"/>
      <c r="L65" s="275"/>
      <c r="M65" s="275"/>
      <c r="N65" s="275"/>
      <c r="O65" s="275"/>
      <c r="P65" s="275"/>
      <c r="Q65" s="275"/>
    </row>
    <row r="66" spans="1:17" s="36" customFormat="1" ht="15" customHeight="1" x14ac:dyDescent="0.35">
      <c r="A66" s="85"/>
      <c r="B66" s="270" t="s">
        <v>181</v>
      </c>
      <c r="C66" s="270"/>
      <c r="D66" s="101"/>
      <c r="E66" s="88"/>
      <c r="F66" s="88"/>
      <c r="G66" s="274" t="s">
        <v>182</v>
      </c>
      <c r="H66" s="274"/>
      <c r="I66" s="274"/>
      <c r="J66" s="274"/>
      <c r="K66" s="274"/>
      <c r="L66" s="274"/>
      <c r="M66" s="274"/>
      <c r="N66" s="274"/>
      <c r="O66" s="274"/>
      <c r="P66" s="274"/>
      <c r="Q66" s="274"/>
    </row>
    <row r="67" spans="1:17" s="36" customFormat="1" ht="15" customHeight="1" x14ac:dyDescent="0.35">
      <c r="A67" s="85"/>
      <c r="B67" s="102"/>
      <c r="C67" s="102"/>
      <c r="D67" s="102"/>
      <c r="E67" s="88"/>
      <c r="F67" s="88"/>
      <c r="G67" s="88"/>
      <c r="H67" s="98"/>
      <c r="I67" s="103"/>
      <c r="J67" s="103"/>
      <c r="K67" s="103"/>
      <c r="L67" s="103"/>
      <c r="M67" s="103"/>
      <c r="N67" s="104"/>
      <c r="O67" s="103"/>
      <c r="P67" s="103"/>
      <c r="Q67" s="103"/>
    </row>
    <row r="68" spans="1:17" s="36" customFormat="1" ht="18" customHeight="1" x14ac:dyDescent="0.35">
      <c r="A68" s="105"/>
      <c r="B68" s="106" t="s">
        <v>183</v>
      </c>
      <c r="C68" s="100"/>
      <c r="D68" s="100"/>
      <c r="E68" s="107"/>
      <c r="F68" s="107"/>
      <c r="G68" s="269"/>
      <c r="H68" s="269"/>
      <c r="I68" s="269"/>
      <c r="J68" s="269"/>
      <c r="K68" s="269"/>
      <c r="L68" s="269"/>
      <c r="M68" s="269"/>
      <c r="N68" s="269"/>
      <c r="O68" s="269"/>
      <c r="P68" s="269"/>
      <c r="Q68" s="269"/>
    </row>
    <row r="69" spans="1:17" s="36" customFormat="1" ht="15" customHeight="1" x14ac:dyDescent="0.35">
      <c r="A69" s="105"/>
      <c r="B69" s="270" t="s">
        <v>181</v>
      </c>
      <c r="C69" s="270"/>
      <c r="D69" s="108"/>
      <c r="E69" s="107"/>
      <c r="F69" s="107"/>
      <c r="G69" s="269"/>
      <c r="H69" s="269"/>
      <c r="I69" s="269"/>
      <c r="J69" s="269"/>
      <c r="K69" s="269"/>
      <c r="L69" s="269"/>
      <c r="M69" s="269"/>
      <c r="N69" s="269"/>
      <c r="O69" s="269"/>
      <c r="P69" s="269"/>
      <c r="Q69" s="269"/>
    </row>
    <row r="70" spans="1:17" s="36" customFormat="1" ht="15" customHeight="1" x14ac:dyDescent="0.35">
      <c r="A70" s="109"/>
      <c r="B70" s="109"/>
      <c r="C70" s="109"/>
      <c r="D70" s="109"/>
      <c r="E70" s="109"/>
      <c r="F70" s="110"/>
      <c r="G70" s="109"/>
      <c r="H70" s="109"/>
      <c r="I70" s="109"/>
      <c r="J70" s="109"/>
      <c r="K70" s="109"/>
      <c r="L70" s="102"/>
      <c r="M70" s="109"/>
      <c r="N70" s="111"/>
      <c r="O70" s="109"/>
      <c r="P70" s="109"/>
      <c r="Q70" s="112"/>
    </row>
    <row r="71" spans="1:17" s="36" customFormat="1" ht="15" customHeight="1" x14ac:dyDescent="0.35">
      <c r="A71" s="109"/>
      <c r="B71" s="109"/>
      <c r="C71" s="109"/>
      <c r="D71" s="109"/>
      <c r="E71" s="109"/>
      <c r="F71" s="110"/>
      <c r="G71" s="113"/>
      <c r="H71" s="113"/>
      <c r="I71" s="109"/>
      <c r="J71" s="109"/>
      <c r="K71" s="109"/>
      <c r="L71" s="109"/>
      <c r="M71" s="109"/>
      <c r="N71" s="111"/>
      <c r="O71" s="109"/>
      <c r="P71" s="109"/>
      <c r="Q71" s="112"/>
    </row>
    <row r="72" spans="1:17" s="36" customFormat="1" ht="15" customHeight="1" x14ac:dyDescent="0.35">
      <c r="A72" s="109"/>
      <c r="B72" s="109"/>
      <c r="C72" s="109"/>
      <c r="D72" s="109"/>
      <c r="E72" s="109"/>
      <c r="F72" s="110"/>
      <c r="G72" s="113"/>
      <c r="H72" s="113"/>
      <c r="I72" s="109"/>
      <c r="J72" s="109"/>
      <c r="K72" s="109"/>
      <c r="L72" s="109"/>
      <c r="M72" s="109"/>
      <c r="N72" s="111"/>
      <c r="O72" s="109"/>
      <c r="P72" s="109"/>
      <c r="Q72" s="112"/>
    </row>
    <row r="73" spans="1:17" s="36" customFormat="1" ht="15" customHeight="1" x14ac:dyDescent="0.35">
      <c r="A73" s="109"/>
      <c r="B73" s="109"/>
      <c r="C73" s="109"/>
      <c r="D73" s="109"/>
      <c r="E73" s="109"/>
      <c r="F73" s="110"/>
      <c r="G73" s="113"/>
      <c r="H73" s="113"/>
      <c r="I73" s="109"/>
      <c r="J73" s="109"/>
      <c r="K73" s="109"/>
      <c r="L73" s="109"/>
      <c r="M73" s="109"/>
      <c r="N73" s="111"/>
      <c r="O73" s="109"/>
      <c r="P73" s="109"/>
      <c r="Q73" s="112"/>
    </row>
    <row r="74" spans="1:17" s="36" customFormat="1" ht="15" customHeight="1" x14ac:dyDescent="0.35">
      <c r="A74" s="109"/>
      <c r="B74" s="109"/>
      <c r="C74" s="109"/>
      <c r="D74" s="109"/>
      <c r="E74" s="109"/>
      <c r="F74" s="110"/>
      <c r="G74" s="113"/>
      <c r="H74" s="113"/>
      <c r="I74" s="109"/>
      <c r="J74" s="109"/>
      <c r="K74" s="109"/>
      <c r="L74" s="109"/>
      <c r="M74" s="109"/>
      <c r="N74" s="111"/>
      <c r="O74" s="109"/>
      <c r="P74" s="109"/>
      <c r="Q74" s="112"/>
    </row>
    <row r="75" spans="1:17" s="36" customFormat="1" ht="15" customHeight="1" x14ac:dyDescent="0.35">
      <c r="A75" s="109"/>
      <c r="B75" s="109"/>
      <c r="C75" s="109"/>
      <c r="D75" s="109"/>
      <c r="E75" s="109"/>
      <c r="F75" s="110"/>
      <c r="G75" s="113"/>
      <c r="H75" s="113"/>
      <c r="I75" s="109"/>
      <c r="J75" s="109"/>
      <c r="K75" s="109"/>
      <c r="L75" s="109"/>
      <c r="M75" s="109"/>
      <c r="N75" s="111"/>
      <c r="O75" s="109"/>
      <c r="P75" s="109"/>
      <c r="Q75" s="112"/>
    </row>
    <row r="76" spans="1:17" s="36" customFormat="1" ht="15" customHeight="1" x14ac:dyDescent="0.35">
      <c r="A76" s="109"/>
      <c r="B76" s="109"/>
      <c r="C76" s="109"/>
      <c r="D76" s="109"/>
      <c r="E76" s="109"/>
      <c r="F76" s="110"/>
      <c r="G76" s="109"/>
      <c r="H76" s="109"/>
      <c r="I76" s="109"/>
      <c r="J76" s="109"/>
      <c r="K76" s="109"/>
      <c r="L76" s="109"/>
      <c r="M76" s="109"/>
      <c r="N76" s="111"/>
      <c r="O76" s="109"/>
      <c r="P76" s="109"/>
      <c r="Q76" s="112"/>
    </row>
    <row r="77" spans="1:17" s="36" customFormat="1" ht="15" customHeight="1" x14ac:dyDescent="0.35">
      <c r="A77" s="109"/>
      <c r="B77" s="114"/>
      <c r="C77" s="114"/>
      <c r="D77" s="114"/>
      <c r="E77" s="109"/>
      <c r="F77" s="110"/>
      <c r="G77" s="109"/>
      <c r="H77" s="109"/>
      <c r="I77" s="109"/>
      <c r="J77" s="109"/>
      <c r="K77" s="109"/>
      <c r="L77" s="109"/>
      <c r="M77" s="109"/>
      <c r="N77" s="111"/>
      <c r="O77" s="109"/>
      <c r="P77" s="109"/>
      <c r="Q77" s="112"/>
    </row>
    <row r="78" spans="1:17" s="36" customFormat="1" ht="15" customHeight="1" x14ac:dyDescent="0.35">
      <c r="A78" s="109"/>
      <c r="B78" s="114"/>
      <c r="C78" s="114"/>
      <c r="D78" s="114"/>
      <c r="E78" s="109"/>
      <c r="F78" s="110"/>
      <c r="G78" s="109"/>
      <c r="H78" s="109"/>
      <c r="I78" s="109"/>
      <c r="J78" s="109"/>
      <c r="K78" s="109"/>
      <c r="L78" s="109"/>
      <c r="M78" s="109"/>
      <c r="N78" s="111"/>
      <c r="O78" s="109"/>
      <c r="P78" s="109"/>
      <c r="Q78" s="112"/>
    </row>
    <row r="79" spans="1:17" s="36" customFormat="1" ht="15" customHeight="1" x14ac:dyDescent="0.35">
      <c r="A79" s="109"/>
      <c r="B79" s="114"/>
      <c r="C79" s="114"/>
      <c r="D79" s="114"/>
      <c r="E79" s="109"/>
      <c r="F79" s="110"/>
      <c r="G79" s="109"/>
      <c r="H79" s="109"/>
      <c r="I79" s="109"/>
      <c r="J79" s="109"/>
      <c r="K79" s="109"/>
      <c r="L79" s="109"/>
      <c r="M79" s="109"/>
      <c r="N79" s="111"/>
      <c r="O79" s="109"/>
      <c r="P79" s="109"/>
      <c r="Q79" s="112"/>
    </row>
    <row r="80" spans="1:17" s="36" customFormat="1" ht="15" customHeight="1" x14ac:dyDescent="0.35">
      <c r="A80" s="114"/>
      <c r="B80" s="114"/>
      <c r="C80" s="114"/>
      <c r="D80" s="114"/>
      <c r="E80" s="114"/>
      <c r="F80" s="115"/>
      <c r="G80" s="114"/>
      <c r="H80" s="114"/>
      <c r="I80" s="114"/>
      <c r="J80" s="114"/>
      <c r="K80" s="114"/>
      <c r="L80" s="114"/>
      <c r="M80" s="114"/>
      <c r="N80" s="116"/>
      <c r="O80" s="114"/>
      <c r="P80" s="114"/>
      <c r="Q80" s="112"/>
    </row>
    <row r="81" spans="1:17" s="36" customFormat="1" ht="15" customHeight="1" x14ac:dyDescent="0.35">
      <c r="A81" s="114"/>
      <c r="B81" s="114"/>
      <c r="C81" s="114"/>
      <c r="D81" s="114"/>
      <c r="E81" s="114"/>
      <c r="F81" s="115"/>
      <c r="G81" s="114"/>
      <c r="H81" s="114"/>
      <c r="I81" s="114"/>
      <c r="J81" s="114"/>
      <c r="K81" s="114"/>
      <c r="L81" s="114"/>
      <c r="M81" s="114"/>
      <c r="N81" s="116"/>
      <c r="O81" s="114"/>
      <c r="P81" s="114"/>
      <c r="Q81" s="112"/>
    </row>
    <row r="82" spans="1:17" s="36" customFormat="1" ht="15" customHeight="1" x14ac:dyDescent="0.35">
      <c r="A82" s="114"/>
      <c r="B82" s="114"/>
      <c r="C82" s="114"/>
      <c r="D82" s="114"/>
      <c r="E82" s="114"/>
      <c r="F82" s="115"/>
      <c r="G82" s="114"/>
      <c r="H82" s="114"/>
      <c r="I82" s="114"/>
      <c r="J82" s="114"/>
      <c r="K82" s="114"/>
      <c r="L82" s="114"/>
      <c r="M82" s="114"/>
      <c r="N82" s="116"/>
      <c r="O82" s="114"/>
      <c r="P82" s="114"/>
      <c r="Q82" s="112"/>
    </row>
    <row r="83" spans="1:17" s="36" customFormat="1" ht="15" customHeight="1" x14ac:dyDescent="0.35">
      <c r="A83" s="114"/>
      <c r="B83" s="114"/>
      <c r="C83" s="114"/>
      <c r="D83" s="114"/>
      <c r="E83" s="114"/>
      <c r="F83" s="115"/>
      <c r="G83" s="114"/>
      <c r="H83" s="114"/>
      <c r="I83" s="114"/>
      <c r="J83" s="114"/>
      <c r="K83" s="114"/>
      <c r="L83" s="114"/>
      <c r="M83" s="114"/>
      <c r="N83" s="116"/>
      <c r="O83" s="114"/>
      <c r="P83" s="114"/>
      <c r="Q83" s="112"/>
    </row>
    <row r="84" spans="1:17" s="36" customFormat="1" ht="15" customHeight="1" x14ac:dyDescent="0.35">
      <c r="A84" s="114"/>
      <c r="B84" s="114"/>
      <c r="C84" s="114"/>
      <c r="D84" s="114"/>
      <c r="E84" s="114"/>
      <c r="F84" s="115"/>
      <c r="G84" s="114"/>
      <c r="H84" s="114"/>
      <c r="I84" s="114"/>
      <c r="J84" s="114"/>
      <c r="K84" s="114"/>
      <c r="L84" s="114"/>
      <c r="M84" s="114"/>
      <c r="N84" s="116"/>
      <c r="O84" s="114"/>
      <c r="P84" s="114"/>
      <c r="Q84" s="112"/>
    </row>
    <row r="85" spans="1:17" s="36" customFormat="1" ht="15" customHeight="1" x14ac:dyDescent="0.35">
      <c r="A85" s="114"/>
      <c r="B85" s="114"/>
      <c r="C85" s="114"/>
      <c r="D85" s="114"/>
      <c r="E85" s="114"/>
      <c r="F85" s="115"/>
      <c r="G85" s="114"/>
      <c r="H85" s="114"/>
      <c r="I85" s="114"/>
      <c r="J85" s="114"/>
      <c r="K85" s="114"/>
      <c r="L85" s="114"/>
      <c r="M85" s="114"/>
      <c r="N85" s="116"/>
      <c r="O85" s="114"/>
      <c r="P85" s="114"/>
      <c r="Q85" s="112"/>
    </row>
    <row r="86" spans="1:17" s="36" customFormat="1" ht="15" customHeight="1" x14ac:dyDescent="0.35">
      <c r="A86" s="114"/>
      <c r="B86" s="114"/>
      <c r="C86" s="114"/>
      <c r="D86" s="114"/>
      <c r="E86" s="114"/>
      <c r="F86" s="115"/>
      <c r="G86" s="114"/>
      <c r="H86" s="114"/>
      <c r="I86" s="114"/>
      <c r="J86" s="114"/>
      <c r="K86" s="114"/>
      <c r="L86" s="114"/>
      <c r="M86" s="114"/>
      <c r="N86" s="116"/>
      <c r="O86" s="114"/>
      <c r="P86" s="114"/>
      <c r="Q86" s="112"/>
    </row>
    <row r="87" spans="1:17" s="36" customFormat="1" ht="15" customHeight="1" x14ac:dyDescent="0.35">
      <c r="A87" s="114"/>
      <c r="B87" s="114"/>
      <c r="C87" s="114"/>
      <c r="D87" s="114"/>
      <c r="E87" s="114"/>
      <c r="F87" s="115"/>
      <c r="G87" s="114"/>
      <c r="H87" s="114"/>
      <c r="I87" s="114"/>
      <c r="J87" s="114"/>
      <c r="K87" s="114"/>
      <c r="L87" s="114"/>
      <c r="M87" s="114"/>
      <c r="N87" s="116"/>
      <c r="O87" s="114"/>
      <c r="P87" s="114"/>
      <c r="Q87" s="112"/>
    </row>
    <row r="88" spans="1:17" s="36" customFormat="1" ht="15" customHeight="1" x14ac:dyDescent="0.35">
      <c r="A88" s="114"/>
      <c r="B88" s="114"/>
      <c r="C88" s="114"/>
      <c r="D88" s="114"/>
      <c r="E88" s="114"/>
      <c r="F88" s="115"/>
      <c r="G88" s="114"/>
      <c r="H88" s="114"/>
      <c r="I88" s="114"/>
      <c r="J88" s="114"/>
      <c r="K88" s="114"/>
      <c r="L88" s="114"/>
      <c r="M88" s="114"/>
      <c r="N88" s="116"/>
      <c r="O88" s="114"/>
      <c r="P88" s="114"/>
      <c r="Q88" s="112"/>
    </row>
    <row r="89" spans="1:17" s="36" customFormat="1" ht="15" customHeight="1" x14ac:dyDescent="0.35">
      <c r="A89" s="114"/>
      <c r="B89" s="114"/>
      <c r="C89" s="114"/>
      <c r="D89" s="114"/>
      <c r="E89" s="114"/>
      <c r="F89" s="115"/>
      <c r="G89" s="114"/>
      <c r="H89" s="114"/>
      <c r="I89" s="114"/>
      <c r="J89" s="114"/>
      <c r="K89" s="114"/>
      <c r="L89" s="114"/>
      <c r="M89" s="114"/>
      <c r="N89" s="116"/>
      <c r="O89" s="114"/>
      <c r="P89" s="114"/>
      <c r="Q89" s="112"/>
    </row>
    <row r="90" spans="1:17" s="36" customFormat="1" ht="15" customHeight="1" x14ac:dyDescent="0.35">
      <c r="A90" s="114"/>
      <c r="B90" s="114"/>
      <c r="C90" s="114"/>
      <c r="D90" s="114"/>
      <c r="E90" s="114"/>
      <c r="F90" s="115"/>
      <c r="G90" s="114"/>
      <c r="H90" s="114"/>
      <c r="I90" s="114"/>
      <c r="J90" s="114"/>
      <c r="K90" s="114"/>
      <c r="L90" s="114"/>
      <c r="M90" s="114"/>
      <c r="N90" s="116"/>
      <c r="O90" s="114"/>
      <c r="P90" s="114"/>
      <c r="Q90" s="112"/>
    </row>
    <row r="91" spans="1:17" s="36" customFormat="1" ht="15" customHeight="1" x14ac:dyDescent="0.35">
      <c r="A91" s="114"/>
      <c r="B91" s="114"/>
      <c r="C91" s="114"/>
      <c r="D91" s="114"/>
      <c r="E91" s="114"/>
      <c r="F91" s="115"/>
      <c r="G91" s="114"/>
      <c r="H91" s="114"/>
      <c r="I91" s="114"/>
      <c r="J91" s="114"/>
      <c r="K91" s="114"/>
      <c r="L91" s="114"/>
      <c r="M91" s="114"/>
      <c r="N91" s="116"/>
      <c r="O91" s="114"/>
      <c r="P91" s="114"/>
      <c r="Q91" s="112"/>
    </row>
    <row r="92" spans="1:17" s="36" customFormat="1" ht="15" customHeight="1" x14ac:dyDescent="0.35">
      <c r="A92" s="114"/>
      <c r="B92" s="114"/>
      <c r="C92" s="114"/>
      <c r="D92" s="114"/>
      <c r="E92" s="114"/>
      <c r="F92" s="115"/>
      <c r="G92" s="114"/>
      <c r="H92" s="114"/>
      <c r="I92" s="114"/>
      <c r="J92" s="114"/>
      <c r="K92" s="114"/>
      <c r="L92" s="114"/>
      <c r="M92" s="114"/>
      <c r="N92" s="116"/>
      <c r="O92" s="114"/>
      <c r="P92" s="114"/>
      <c r="Q92" s="112"/>
    </row>
    <row r="93" spans="1:17" s="36" customFormat="1" ht="15" customHeight="1" x14ac:dyDescent="0.35">
      <c r="A93" s="114"/>
      <c r="B93" s="114"/>
      <c r="C93" s="114"/>
      <c r="D93" s="114"/>
      <c r="E93" s="114"/>
      <c r="F93" s="115"/>
      <c r="G93" s="114"/>
      <c r="H93" s="114"/>
      <c r="I93" s="114"/>
      <c r="J93" s="114"/>
      <c r="K93" s="114"/>
      <c r="L93" s="114"/>
      <c r="M93" s="114"/>
      <c r="N93" s="116"/>
      <c r="O93" s="114"/>
      <c r="P93" s="114"/>
      <c r="Q93" s="112"/>
    </row>
    <row r="94" spans="1:17" s="36" customFormat="1" ht="15" customHeight="1" x14ac:dyDescent="0.35">
      <c r="A94" s="114"/>
      <c r="B94" s="114"/>
      <c r="C94" s="114"/>
      <c r="D94" s="114"/>
      <c r="E94" s="114"/>
      <c r="F94" s="115"/>
      <c r="G94" s="114"/>
      <c r="H94" s="114"/>
      <c r="I94" s="114"/>
      <c r="J94" s="114"/>
      <c r="K94" s="114"/>
      <c r="L94" s="114"/>
      <c r="M94" s="114"/>
      <c r="N94" s="116"/>
      <c r="O94" s="114"/>
      <c r="P94" s="114"/>
      <c r="Q94" s="112"/>
    </row>
    <row r="95" spans="1:17" s="36" customFormat="1" ht="15" customHeight="1" x14ac:dyDescent="0.35">
      <c r="A95" s="114"/>
      <c r="B95" s="114"/>
      <c r="C95" s="114"/>
      <c r="D95" s="114"/>
      <c r="E95" s="114"/>
      <c r="F95" s="115"/>
      <c r="G95" s="114"/>
      <c r="H95" s="114"/>
      <c r="I95" s="114"/>
      <c r="J95" s="114"/>
      <c r="K95" s="114"/>
      <c r="L95" s="114"/>
      <c r="M95" s="114"/>
      <c r="N95" s="116"/>
      <c r="O95" s="114"/>
      <c r="P95" s="114"/>
      <c r="Q95" s="112"/>
    </row>
    <row r="96" spans="1:17" s="36" customFormat="1" ht="15" customHeight="1" x14ac:dyDescent="0.35">
      <c r="A96" s="114"/>
      <c r="B96" s="114"/>
      <c r="C96" s="114"/>
      <c r="D96" s="114"/>
      <c r="E96" s="114"/>
      <c r="F96" s="115"/>
      <c r="G96" s="114"/>
      <c r="H96" s="114"/>
      <c r="I96" s="114"/>
      <c r="J96" s="114"/>
      <c r="K96" s="114"/>
      <c r="L96" s="114"/>
      <c r="M96" s="114"/>
      <c r="N96" s="116"/>
      <c r="O96" s="114"/>
      <c r="P96" s="114"/>
      <c r="Q96" s="112"/>
    </row>
    <row r="97" spans="1:17" s="36" customFormat="1" ht="15" customHeight="1" x14ac:dyDescent="0.35">
      <c r="A97" s="114"/>
      <c r="B97" s="114"/>
      <c r="C97" s="114"/>
      <c r="D97" s="114"/>
      <c r="E97" s="114"/>
      <c r="F97" s="115"/>
      <c r="G97" s="114"/>
      <c r="H97" s="114"/>
      <c r="I97" s="114"/>
      <c r="J97" s="114"/>
      <c r="K97" s="114"/>
      <c r="L97" s="114"/>
      <c r="M97" s="114"/>
      <c r="N97" s="116"/>
      <c r="O97" s="114"/>
      <c r="P97" s="114"/>
      <c r="Q97" s="112"/>
    </row>
    <row r="98" spans="1:17" s="36" customFormat="1" ht="15" customHeight="1" x14ac:dyDescent="0.35">
      <c r="A98" s="114"/>
      <c r="B98" s="114"/>
      <c r="C98" s="114"/>
      <c r="D98" s="114"/>
      <c r="E98" s="114"/>
      <c r="F98" s="115"/>
      <c r="G98" s="114"/>
      <c r="H98" s="114"/>
      <c r="I98" s="114"/>
      <c r="J98" s="114"/>
      <c r="K98" s="114"/>
      <c r="L98" s="114"/>
      <c r="M98" s="114"/>
      <c r="N98" s="116"/>
      <c r="O98" s="114"/>
      <c r="P98" s="114"/>
      <c r="Q98" s="112"/>
    </row>
    <row r="99" spans="1:17" s="36" customFormat="1" ht="15" customHeight="1" x14ac:dyDescent="0.35">
      <c r="A99" s="114"/>
      <c r="B99" s="114"/>
      <c r="C99" s="114"/>
      <c r="D99" s="114"/>
      <c r="E99" s="114"/>
      <c r="F99" s="115"/>
      <c r="G99" s="114"/>
      <c r="H99" s="114"/>
      <c r="I99" s="114"/>
      <c r="J99" s="114"/>
      <c r="K99" s="114"/>
      <c r="L99" s="114"/>
      <c r="M99" s="114"/>
      <c r="N99" s="116"/>
      <c r="O99" s="114"/>
      <c r="P99" s="114"/>
      <c r="Q99" s="112"/>
    </row>
    <row r="100" spans="1:17" s="36" customFormat="1" ht="15" customHeight="1" x14ac:dyDescent="0.35">
      <c r="A100" s="114"/>
      <c r="B100" s="114"/>
      <c r="C100" s="114"/>
      <c r="D100" s="114"/>
      <c r="E100" s="114"/>
      <c r="F100" s="115"/>
      <c r="G100" s="114"/>
      <c r="H100" s="114"/>
      <c r="I100" s="114"/>
      <c r="J100" s="114"/>
      <c r="K100" s="114"/>
      <c r="L100" s="114"/>
      <c r="M100" s="114"/>
      <c r="N100" s="116"/>
      <c r="O100" s="114"/>
      <c r="P100" s="114"/>
      <c r="Q100" s="112"/>
    </row>
    <row r="101" spans="1:17" s="36" customFormat="1" ht="15" customHeight="1" x14ac:dyDescent="0.35">
      <c r="A101" s="114"/>
      <c r="B101" s="114"/>
      <c r="C101" s="114"/>
      <c r="D101" s="114"/>
      <c r="E101" s="114"/>
      <c r="F101" s="115"/>
      <c r="G101" s="114"/>
      <c r="H101" s="114"/>
      <c r="I101" s="114"/>
      <c r="J101" s="114"/>
      <c r="K101" s="114"/>
      <c r="L101" s="114"/>
      <c r="M101" s="114"/>
      <c r="N101" s="116"/>
      <c r="O101" s="114"/>
      <c r="P101" s="114"/>
      <c r="Q101" s="112"/>
    </row>
    <row r="102" spans="1:17" s="36" customFormat="1" ht="15" customHeight="1" x14ac:dyDescent="0.35">
      <c r="A102" s="114"/>
      <c r="B102" s="114"/>
      <c r="C102" s="114"/>
      <c r="D102" s="114"/>
      <c r="E102" s="114"/>
      <c r="F102" s="115"/>
      <c r="G102" s="114"/>
      <c r="H102" s="114"/>
      <c r="I102" s="114"/>
      <c r="J102" s="114"/>
      <c r="K102" s="114"/>
      <c r="L102" s="114"/>
      <c r="M102" s="114"/>
      <c r="N102" s="116"/>
      <c r="O102" s="114"/>
      <c r="P102" s="114"/>
      <c r="Q102" s="112"/>
    </row>
    <row r="103" spans="1:17" s="36" customFormat="1" ht="15" customHeight="1" x14ac:dyDescent="0.35">
      <c r="A103" s="114"/>
      <c r="B103" s="114"/>
      <c r="C103" s="114"/>
      <c r="D103" s="114"/>
      <c r="E103" s="114"/>
      <c r="F103" s="115"/>
      <c r="G103" s="114"/>
      <c r="H103" s="114"/>
      <c r="I103" s="114"/>
      <c r="J103" s="114"/>
      <c r="K103" s="114"/>
      <c r="L103" s="114"/>
      <c r="M103" s="114"/>
      <c r="N103" s="116"/>
      <c r="O103" s="114"/>
      <c r="P103" s="114"/>
      <c r="Q103" s="112"/>
    </row>
    <row r="104" spans="1:17" s="36" customFormat="1" ht="15" customHeight="1" x14ac:dyDescent="0.35">
      <c r="A104" s="114"/>
      <c r="B104" s="114"/>
      <c r="C104" s="114"/>
      <c r="D104" s="114"/>
      <c r="E104" s="114"/>
      <c r="F104" s="115"/>
      <c r="G104" s="114"/>
      <c r="H104" s="114"/>
      <c r="I104" s="114"/>
      <c r="J104" s="114"/>
      <c r="K104" s="114"/>
      <c r="L104" s="114"/>
      <c r="M104" s="114"/>
      <c r="N104" s="116"/>
      <c r="O104" s="114"/>
      <c r="P104" s="114"/>
      <c r="Q104" s="112"/>
    </row>
    <row r="105" spans="1:17" s="36" customFormat="1" ht="15" customHeight="1" x14ac:dyDescent="0.35">
      <c r="A105" s="114"/>
      <c r="B105" s="114"/>
      <c r="C105" s="114"/>
      <c r="D105" s="114"/>
      <c r="E105" s="114"/>
      <c r="F105" s="115"/>
      <c r="G105" s="114"/>
      <c r="H105" s="114"/>
      <c r="I105" s="114"/>
      <c r="J105" s="114"/>
      <c r="K105" s="114"/>
      <c r="L105" s="114"/>
      <c r="M105" s="114"/>
      <c r="N105" s="116"/>
      <c r="O105" s="114"/>
      <c r="P105" s="114"/>
      <c r="Q105" s="112"/>
    </row>
    <row r="106" spans="1:17" s="36" customFormat="1" ht="15" customHeight="1" x14ac:dyDescent="0.35">
      <c r="A106" s="114"/>
      <c r="B106" s="114"/>
      <c r="C106" s="114"/>
      <c r="D106" s="114"/>
      <c r="E106" s="114"/>
      <c r="F106" s="115"/>
      <c r="G106" s="114"/>
      <c r="H106" s="114"/>
      <c r="I106" s="114"/>
      <c r="J106" s="114"/>
      <c r="K106" s="114"/>
      <c r="L106" s="114"/>
      <c r="M106" s="114"/>
      <c r="N106" s="116"/>
      <c r="O106" s="114"/>
      <c r="P106" s="114"/>
      <c r="Q106" s="112"/>
    </row>
    <row r="107" spans="1:17" s="36" customFormat="1" ht="15" customHeight="1" x14ac:dyDescent="0.35">
      <c r="A107" s="114"/>
      <c r="B107" s="114"/>
      <c r="C107" s="114"/>
      <c r="D107" s="114"/>
      <c r="E107" s="114"/>
      <c r="F107" s="115"/>
      <c r="G107" s="114"/>
      <c r="H107" s="114"/>
      <c r="I107" s="114"/>
      <c r="J107" s="114"/>
      <c r="K107" s="114"/>
      <c r="L107" s="114"/>
      <c r="M107" s="114"/>
      <c r="N107" s="116"/>
      <c r="O107" s="114"/>
      <c r="P107" s="114"/>
      <c r="Q107" s="112"/>
    </row>
    <row r="108" spans="1:17" s="36" customFormat="1" ht="15" customHeight="1" x14ac:dyDescent="0.35">
      <c r="A108" s="114"/>
      <c r="B108" s="114"/>
      <c r="C108" s="114"/>
      <c r="D108" s="114"/>
      <c r="E108" s="114"/>
      <c r="F108" s="115"/>
      <c r="G108" s="114"/>
      <c r="H108" s="114"/>
      <c r="I108" s="114"/>
      <c r="J108" s="114"/>
      <c r="K108" s="114"/>
      <c r="L108" s="114"/>
      <c r="M108" s="114"/>
      <c r="N108" s="116"/>
      <c r="O108" s="114"/>
      <c r="P108" s="114"/>
      <c r="Q108" s="112"/>
    </row>
    <row r="109" spans="1:17" s="36" customFormat="1" ht="15" customHeight="1" x14ac:dyDescent="0.35">
      <c r="A109" s="114"/>
      <c r="B109" s="114"/>
      <c r="C109" s="114"/>
      <c r="D109" s="114"/>
      <c r="E109" s="114"/>
      <c r="F109" s="115"/>
      <c r="G109" s="114"/>
      <c r="H109" s="114"/>
      <c r="I109" s="114"/>
      <c r="J109" s="114"/>
      <c r="K109" s="114"/>
      <c r="L109" s="114"/>
      <c r="M109" s="114"/>
      <c r="N109" s="116"/>
      <c r="O109" s="114"/>
      <c r="P109" s="114"/>
      <c r="Q109" s="112"/>
    </row>
    <row r="110" spans="1:17" s="36" customFormat="1" ht="15" customHeight="1" x14ac:dyDescent="0.35">
      <c r="A110" s="114"/>
      <c r="B110" s="114"/>
      <c r="C110" s="114"/>
      <c r="D110" s="114"/>
      <c r="E110" s="114"/>
      <c r="F110" s="115"/>
      <c r="G110" s="114"/>
      <c r="H110" s="114"/>
      <c r="I110" s="114"/>
      <c r="J110" s="114"/>
      <c r="K110" s="114"/>
      <c r="L110" s="114"/>
      <c r="M110" s="114"/>
      <c r="N110" s="116"/>
      <c r="O110" s="114"/>
      <c r="P110" s="114"/>
      <c r="Q110" s="112"/>
    </row>
    <row r="111" spans="1:17" s="36" customFormat="1" ht="15" customHeight="1" x14ac:dyDescent="0.35">
      <c r="A111" s="114"/>
      <c r="B111" s="114"/>
      <c r="C111" s="114"/>
      <c r="D111" s="114"/>
      <c r="E111" s="114"/>
      <c r="F111" s="115"/>
      <c r="G111" s="114"/>
      <c r="H111" s="114"/>
      <c r="I111" s="114"/>
      <c r="J111" s="114"/>
      <c r="K111" s="114"/>
      <c r="L111" s="114"/>
      <c r="M111" s="114"/>
      <c r="N111" s="116"/>
      <c r="O111" s="114"/>
      <c r="P111" s="114"/>
      <c r="Q111" s="112"/>
    </row>
    <row r="112" spans="1:17" s="36" customFormat="1" ht="15" customHeight="1" x14ac:dyDescent="0.35">
      <c r="A112" s="114"/>
      <c r="B112" s="114"/>
      <c r="C112" s="114"/>
      <c r="D112" s="114"/>
      <c r="E112" s="114"/>
      <c r="F112" s="115"/>
      <c r="G112" s="114"/>
      <c r="H112" s="114"/>
      <c r="I112" s="114"/>
      <c r="J112" s="114"/>
      <c r="K112" s="114"/>
      <c r="L112" s="114"/>
      <c r="M112" s="114"/>
      <c r="N112" s="116"/>
      <c r="O112" s="114"/>
      <c r="P112" s="114"/>
      <c r="Q112" s="112"/>
    </row>
    <row r="113" spans="1:17" s="36" customFormat="1" ht="15" customHeight="1" x14ac:dyDescent="0.35">
      <c r="A113" s="114"/>
      <c r="B113" s="114"/>
      <c r="C113" s="114"/>
      <c r="D113" s="114"/>
      <c r="E113" s="114"/>
      <c r="F113" s="115"/>
      <c r="G113" s="114"/>
      <c r="H113" s="114"/>
      <c r="I113" s="114"/>
      <c r="J113" s="114"/>
      <c r="K113" s="114"/>
      <c r="L113" s="114"/>
      <c r="M113" s="114"/>
      <c r="N113" s="116"/>
      <c r="O113" s="114"/>
      <c r="P113" s="114"/>
      <c r="Q113" s="112"/>
    </row>
    <row r="114" spans="1:17" s="36" customFormat="1" ht="15" customHeight="1" x14ac:dyDescent="0.35">
      <c r="A114" s="114"/>
      <c r="B114" s="114"/>
      <c r="C114" s="114"/>
      <c r="D114" s="114"/>
      <c r="E114" s="114"/>
      <c r="F114" s="115"/>
      <c r="G114" s="114"/>
      <c r="H114" s="114"/>
      <c r="I114" s="114"/>
      <c r="J114" s="114"/>
      <c r="K114" s="114"/>
      <c r="L114" s="114"/>
      <c r="M114" s="114"/>
      <c r="N114" s="116"/>
      <c r="O114" s="114"/>
      <c r="P114" s="114"/>
      <c r="Q114" s="112"/>
    </row>
    <row r="115" spans="1:17" s="36" customFormat="1" ht="15" customHeight="1" x14ac:dyDescent="0.35">
      <c r="A115" s="114"/>
      <c r="B115" s="114"/>
      <c r="C115" s="114"/>
      <c r="D115" s="114"/>
      <c r="E115" s="114"/>
      <c r="F115" s="115"/>
      <c r="G115" s="114"/>
      <c r="H115" s="114"/>
      <c r="I115" s="114"/>
      <c r="J115" s="114"/>
      <c r="K115" s="114"/>
      <c r="L115" s="114"/>
      <c r="M115" s="114"/>
      <c r="N115" s="116"/>
      <c r="O115" s="114"/>
      <c r="P115" s="114"/>
      <c r="Q115" s="112"/>
    </row>
    <row r="116" spans="1:17" s="36" customFormat="1" ht="15" customHeight="1" x14ac:dyDescent="0.35">
      <c r="A116" s="114"/>
      <c r="B116" s="114"/>
      <c r="C116" s="114"/>
      <c r="D116" s="114"/>
      <c r="E116" s="114"/>
      <c r="F116" s="115"/>
      <c r="G116" s="114"/>
      <c r="H116" s="114"/>
      <c r="I116" s="114"/>
      <c r="J116" s="114"/>
      <c r="K116" s="114"/>
      <c r="L116" s="114"/>
      <c r="M116" s="114"/>
      <c r="N116" s="116"/>
      <c r="O116" s="114"/>
      <c r="P116" s="114"/>
      <c r="Q116" s="112"/>
    </row>
    <row r="117" spans="1:17" s="36" customFormat="1" ht="15" customHeight="1" x14ac:dyDescent="0.35">
      <c r="A117" s="114"/>
      <c r="B117" s="114"/>
      <c r="C117" s="114"/>
      <c r="D117" s="114"/>
      <c r="E117" s="114"/>
      <c r="F117" s="115"/>
      <c r="G117" s="114"/>
      <c r="H117" s="114"/>
      <c r="I117" s="114"/>
      <c r="J117" s="114"/>
      <c r="K117" s="114"/>
      <c r="L117" s="114"/>
      <c r="M117" s="114"/>
      <c r="N117" s="116"/>
      <c r="O117" s="114"/>
      <c r="P117" s="114"/>
      <c r="Q117" s="112"/>
    </row>
    <row r="118" spans="1:17" s="36" customFormat="1" ht="15" customHeight="1" x14ac:dyDescent="0.35">
      <c r="A118" s="114"/>
      <c r="B118" s="114"/>
      <c r="C118" s="114"/>
      <c r="D118" s="114"/>
      <c r="E118" s="114"/>
      <c r="F118" s="115"/>
      <c r="G118" s="114"/>
      <c r="H118" s="114"/>
      <c r="I118" s="114"/>
      <c r="J118" s="114"/>
      <c r="K118" s="114"/>
      <c r="L118" s="114"/>
      <c r="M118" s="114"/>
      <c r="N118" s="116"/>
      <c r="O118" s="114"/>
      <c r="P118" s="114"/>
      <c r="Q118" s="112"/>
    </row>
    <row r="119" spans="1:17" s="36" customFormat="1" ht="15" customHeight="1" x14ac:dyDescent="0.35">
      <c r="A119" s="114"/>
      <c r="B119" s="114"/>
      <c r="C119" s="114"/>
      <c r="D119" s="114"/>
      <c r="E119" s="114"/>
      <c r="F119" s="115"/>
      <c r="G119" s="114"/>
      <c r="H119" s="114"/>
      <c r="I119" s="114"/>
      <c r="J119" s="114"/>
      <c r="K119" s="114"/>
      <c r="L119" s="114"/>
      <c r="M119" s="114"/>
      <c r="N119" s="116"/>
      <c r="O119" s="114"/>
      <c r="P119" s="114"/>
      <c r="Q119" s="112"/>
    </row>
    <row r="120" spans="1:17" s="36" customFormat="1" ht="15" customHeight="1" x14ac:dyDescent="0.35">
      <c r="A120" s="114"/>
      <c r="B120" s="114"/>
      <c r="C120" s="114"/>
      <c r="D120" s="114"/>
      <c r="E120" s="114"/>
      <c r="F120" s="115"/>
      <c r="G120" s="114"/>
      <c r="H120" s="114"/>
      <c r="I120" s="114"/>
      <c r="J120" s="114"/>
      <c r="K120" s="114"/>
      <c r="L120" s="114"/>
      <c r="M120" s="114"/>
      <c r="N120" s="116"/>
      <c r="O120" s="114"/>
      <c r="P120" s="114"/>
      <c r="Q120" s="112"/>
    </row>
    <row r="121" spans="1:17" s="36" customFormat="1" ht="15" customHeight="1" x14ac:dyDescent="0.35">
      <c r="A121" s="114"/>
      <c r="B121" s="114"/>
      <c r="C121" s="114"/>
      <c r="D121" s="114"/>
      <c r="E121" s="114"/>
      <c r="F121" s="115"/>
      <c r="G121" s="114"/>
      <c r="H121" s="114"/>
      <c r="I121" s="114"/>
      <c r="J121" s="114"/>
      <c r="K121" s="114"/>
      <c r="L121" s="114"/>
      <c r="M121" s="114"/>
      <c r="N121" s="116"/>
      <c r="O121" s="114"/>
      <c r="P121" s="114"/>
      <c r="Q121" s="112"/>
    </row>
    <row r="122" spans="1:17" s="36" customFormat="1" ht="15" customHeight="1" x14ac:dyDescent="0.35">
      <c r="A122" s="114"/>
      <c r="B122" s="114"/>
      <c r="C122" s="114"/>
      <c r="D122" s="114"/>
      <c r="E122" s="114"/>
      <c r="F122" s="115"/>
      <c r="G122" s="114"/>
      <c r="H122" s="114"/>
      <c r="I122" s="114"/>
      <c r="J122" s="114"/>
      <c r="K122" s="114"/>
      <c r="L122" s="114"/>
      <c r="M122" s="114"/>
      <c r="N122" s="116"/>
      <c r="O122" s="114"/>
      <c r="P122" s="114"/>
      <c r="Q122" s="112"/>
    </row>
    <row r="123" spans="1:17" s="36" customFormat="1" ht="15" customHeight="1" x14ac:dyDescent="0.35">
      <c r="A123" s="114"/>
      <c r="B123" s="114"/>
      <c r="C123" s="114"/>
      <c r="D123" s="114"/>
      <c r="E123" s="114"/>
      <c r="F123" s="115"/>
      <c r="G123" s="114"/>
      <c r="H123" s="114"/>
      <c r="I123" s="114"/>
      <c r="J123" s="114"/>
      <c r="K123" s="114"/>
      <c r="L123" s="114"/>
      <c r="M123" s="114"/>
      <c r="N123" s="116"/>
      <c r="O123" s="114"/>
      <c r="P123" s="114"/>
      <c r="Q123" s="112"/>
    </row>
    <row r="124" spans="1:17" s="36" customFormat="1" ht="15" customHeight="1" x14ac:dyDescent="0.35">
      <c r="A124" s="114"/>
      <c r="B124" s="114"/>
      <c r="C124" s="114"/>
      <c r="D124" s="114"/>
      <c r="E124" s="114"/>
      <c r="F124" s="115"/>
      <c r="G124" s="114"/>
      <c r="H124" s="114"/>
      <c r="I124" s="114"/>
      <c r="J124" s="114"/>
      <c r="K124" s="114"/>
      <c r="L124" s="114"/>
      <c r="M124" s="114"/>
      <c r="N124" s="116"/>
      <c r="O124" s="114"/>
      <c r="P124" s="114"/>
      <c r="Q124" s="112"/>
    </row>
    <row r="125" spans="1:17" s="36" customFormat="1" ht="15" customHeight="1" x14ac:dyDescent="0.35">
      <c r="A125" s="114"/>
      <c r="B125" s="114"/>
      <c r="C125" s="114"/>
      <c r="D125" s="114"/>
      <c r="E125" s="114"/>
      <c r="F125" s="115"/>
      <c r="G125" s="114"/>
      <c r="H125" s="114"/>
      <c r="I125" s="114"/>
      <c r="J125" s="114"/>
      <c r="K125" s="114"/>
      <c r="L125" s="114"/>
      <c r="M125" s="114"/>
      <c r="N125" s="116"/>
      <c r="O125" s="114"/>
      <c r="P125" s="114"/>
      <c r="Q125" s="112"/>
    </row>
    <row r="126" spans="1:17" s="36" customFormat="1" ht="15" customHeight="1" x14ac:dyDescent="0.35">
      <c r="A126" s="114"/>
      <c r="B126" s="114"/>
      <c r="C126" s="114"/>
      <c r="D126" s="114"/>
      <c r="E126" s="114"/>
      <c r="F126" s="115"/>
      <c r="G126" s="114"/>
      <c r="H126" s="114"/>
      <c r="I126" s="114"/>
      <c r="J126" s="114"/>
      <c r="K126" s="114"/>
      <c r="L126" s="114"/>
      <c r="M126" s="114"/>
      <c r="N126" s="116"/>
      <c r="O126" s="114"/>
      <c r="P126" s="114"/>
      <c r="Q126" s="112"/>
    </row>
    <row r="127" spans="1:17" s="36" customFormat="1" ht="15" customHeight="1" x14ac:dyDescent="0.35">
      <c r="A127" s="114"/>
      <c r="B127" s="114"/>
      <c r="C127" s="114"/>
      <c r="D127" s="114"/>
      <c r="E127" s="114"/>
      <c r="F127" s="115"/>
      <c r="G127" s="114"/>
      <c r="H127" s="114"/>
      <c r="I127" s="114"/>
      <c r="J127" s="114"/>
      <c r="K127" s="114"/>
      <c r="L127" s="114"/>
      <c r="M127" s="114"/>
      <c r="N127" s="116"/>
      <c r="O127" s="114"/>
      <c r="P127" s="114"/>
      <c r="Q127" s="112"/>
    </row>
    <row r="128" spans="1:17" s="36" customFormat="1" ht="15" customHeight="1" x14ac:dyDescent="0.35">
      <c r="A128" s="114"/>
      <c r="B128" s="114"/>
      <c r="C128" s="114"/>
      <c r="D128" s="114"/>
      <c r="E128" s="114"/>
      <c r="F128" s="115"/>
      <c r="G128" s="114"/>
      <c r="H128" s="114"/>
      <c r="I128" s="114"/>
      <c r="J128" s="114"/>
      <c r="K128" s="114"/>
      <c r="L128" s="114"/>
      <c r="M128" s="114"/>
      <c r="N128" s="116"/>
      <c r="O128" s="114"/>
      <c r="P128" s="114"/>
      <c r="Q128" s="112"/>
    </row>
    <row r="129" spans="1:17" s="36" customFormat="1" ht="15" customHeight="1" x14ac:dyDescent="0.35">
      <c r="A129" s="114"/>
      <c r="B129" s="114"/>
      <c r="C129" s="114"/>
      <c r="D129" s="114"/>
      <c r="E129" s="114"/>
      <c r="F129" s="115"/>
      <c r="G129" s="114"/>
      <c r="H129" s="114"/>
      <c r="I129" s="114"/>
      <c r="J129" s="114"/>
      <c r="K129" s="114"/>
      <c r="L129" s="114"/>
      <c r="M129" s="114"/>
      <c r="N129" s="116"/>
      <c r="O129" s="114"/>
      <c r="P129" s="114"/>
      <c r="Q129" s="112"/>
    </row>
    <row r="130" spans="1:17" s="36" customFormat="1" ht="15" customHeight="1" x14ac:dyDescent="0.35">
      <c r="A130" s="114"/>
      <c r="B130" s="114"/>
      <c r="C130" s="114"/>
      <c r="D130" s="114"/>
      <c r="E130" s="114"/>
      <c r="F130" s="115"/>
      <c r="G130" s="114"/>
      <c r="H130" s="114"/>
      <c r="I130" s="114"/>
      <c r="J130" s="114"/>
      <c r="K130" s="114"/>
      <c r="L130" s="114"/>
      <c r="M130" s="114"/>
      <c r="N130" s="116"/>
      <c r="O130" s="114"/>
      <c r="P130" s="114"/>
      <c r="Q130" s="112"/>
    </row>
    <row r="131" spans="1:17" s="36" customFormat="1" ht="15" customHeight="1" x14ac:dyDescent="0.35">
      <c r="A131" s="114"/>
      <c r="B131" s="114"/>
      <c r="C131" s="114"/>
      <c r="D131" s="114"/>
      <c r="E131" s="114"/>
      <c r="F131" s="115"/>
      <c r="G131" s="114"/>
      <c r="H131" s="114"/>
      <c r="I131" s="114"/>
      <c r="J131" s="114"/>
      <c r="K131" s="114"/>
      <c r="L131" s="114"/>
      <c r="M131" s="114"/>
      <c r="N131" s="116"/>
      <c r="O131" s="114"/>
      <c r="P131" s="114"/>
      <c r="Q131" s="112"/>
    </row>
    <row r="132" spans="1:17" s="36" customFormat="1" ht="15" customHeight="1" x14ac:dyDescent="0.35">
      <c r="A132" s="114"/>
      <c r="B132" s="114"/>
      <c r="C132" s="114"/>
      <c r="D132" s="114"/>
      <c r="E132" s="114"/>
      <c r="F132" s="115"/>
      <c r="G132" s="114"/>
      <c r="H132" s="114"/>
      <c r="I132" s="114"/>
      <c r="J132" s="114"/>
      <c r="K132" s="114"/>
      <c r="L132" s="114"/>
      <c r="M132" s="114"/>
      <c r="N132" s="116"/>
      <c r="O132" s="114"/>
      <c r="P132" s="114"/>
      <c r="Q132" s="112"/>
    </row>
    <row r="133" spans="1:17" s="36" customFormat="1" ht="15" customHeight="1" x14ac:dyDescent="0.35">
      <c r="A133" s="114"/>
      <c r="B133" s="114"/>
      <c r="C133" s="114"/>
      <c r="D133" s="114"/>
      <c r="E133" s="114"/>
      <c r="F133" s="115"/>
      <c r="G133" s="114"/>
      <c r="H133" s="114"/>
      <c r="I133" s="114"/>
      <c r="J133" s="114"/>
      <c r="K133" s="114"/>
      <c r="L133" s="114"/>
      <c r="M133" s="114"/>
      <c r="N133" s="116"/>
      <c r="O133" s="114"/>
      <c r="P133" s="114"/>
      <c r="Q133" s="112"/>
    </row>
    <row r="134" spans="1:17" s="36" customFormat="1" ht="15" customHeight="1" x14ac:dyDescent="0.35">
      <c r="A134" s="114"/>
      <c r="B134" s="114"/>
      <c r="C134" s="114"/>
      <c r="D134" s="114"/>
      <c r="E134" s="114"/>
      <c r="F134" s="115"/>
      <c r="G134" s="114"/>
      <c r="H134" s="114"/>
      <c r="I134" s="114"/>
      <c r="J134" s="114"/>
      <c r="K134" s="114"/>
      <c r="L134" s="114"/>
      <c r="M134" s="114"/>
      <c r="N134" s="116"/>
      <c r="O134" s="114"/>
      <c r="P134" s="114"/>
      <c r="Q134" s="112"/>
    </row>
    <row r="135" spans="1:17" s="36" customFormat="1" ht="15" customHeight="1" x14ac:dyDescent="0.35">
      <c r="A135" s="114"/>
      <c r="B135" s="114"/>
      <c r="C135" s="114"/>
      <c r="D135" s="114"/>
      <c r="E135" s="114"/>
      <c r="F135" s="115"/>
      <c r="G135" s="114"/>
      <c r="H135" s="114"/>
      <c r="I135" s="114"/>
      <c r="J135" s="114"/>
      <c r="K135" s="114"/>
      <c r="L135" s="114"/>
      <c r="M135" s="114"/>
      <c r="N135" s="116"/>
      <c r="O135" s="114"/>
      <c r="P135" s="114"/>
      <c r="Q135" s="112"/>
    </row>
    <row r="136" spans="1:17" s="36" customFormat="1" ht="15" customHeight="1" x14ac:dyDescent="0.35">
      <c r="A136" s="114"/>
      <c r="B136" s="114"/>
      <c r="C136" s="114"/>
      <c r="D136" s="114"/>
      <c r="E136" s="114"/>
      <c r="F136" s="115"/>
      <c r="G136" s="114"/>
      <c r="H136" s="114"/>
      <c r="I136" s="114"/>
      <c r="J136" s="114"/>
      <c r="K136" s="114"/>
      <c r="L136" s="114"/>
      <c r="M136" s="114"/>
      <c r="N136" s="116"/>
      <c r="O136" s="114"/>
      <c r="P136" s="114"/>
      <c r="Q136" s="112"/>
    </row>
    <row r="137" spans="1:17" s="36" customFormat="1" ht="15" customHeight="1" x14ac:dyDescent="0.35">
      <c r="A137" s="114"/>
      <c r="B137" s="114"/>
      <c r="C137" s="114"/>
      <c r="D137" s="114"/>
      <c r="E137" s="114"/>
      <c r="F137" s="115"/>
      <c r="G137" s="114"/>
      <c r="H137" s="114"/>
      <c r="I137" s="114"/>
      <c r="J137" s="114"/>
      <c r="K137" s="114"/>
      <c r="L137" s="114"/>
      <c r="M137" s="114"/>
      <c r="N137" s="116"/>
      <c r="O137" s="114"/>
      <c r="P137" s="114"/>
      <c r="Q137" s="112"/>
    </row>
    <row r="138" spans="1:17" s="36" customFormat="1" ht="15" customHeight="1" x14ac:dyDescent="0.35">
      <c r="A138" s="114"/>
      <c r="B138" s="114"/>
      <c r="C138" s="114"/>
      <c r="D138" s="114"/>
      <c r="E138" s="114"/>
      <c r="F138" s="115"/>
      <c r="G138" s="114"/>
      <c r="H138" s="114"/>
      <c r="I138" s="114"/>
      <c r="J138" s="114"/>
      <c r="K138" s="114"/>
      <c r="L138" s="114"/>
      <c r="M138" s="114"/>
      <c r="N138" s="116"/>
      <c r="O138" s="114"/>
      <c r="P138" s="114"/>
      <c r="Q138" s="112"/>
    </row>
    <row r="139" spans="1:17" s="36" customFormat="1" ht="15" customHeight="1" x14ac:dyDescent="0.35">
      <c r="A139" s="114"/>
      <c r="B139" s="114"/>
      <c r="C139" s="114"/>
      <c r="D139" s="114"/>
      <c r="E139" s="114"/>
      <c r="F139" s="115"/>
      <c r="G139" s="114"/>
      <c r="H139" s="114"/>
      <c r="I139" s="114"/>
      <c r="J139" s="114"/>
      <c r="K139" s="114"/>
      <c r="L139" s="114"/>
      <c r="M139" s="114"/>
      <c r="N139" s="116"/>
      <c r="O139" s="114"/>
      <c r="P139" s="114"/>
      <c r="Q139" s="112"/>
    </row>
    <row r="140" spans="1:17" s="36" customFormat="1" ht="15" customHeight="1" x14ac:dyDescent="0.35">
      <c r="A140" s="114"/>
      <c r="B140" s="114"/>
      <c r="C140" s="114"/>
      <c r="D140" s="114"/>
      <c r="E140" s="114"/>
      <c r="F140" s="115"/>
      <c r="G140" s="114"/>
      <c r="H140" s="114"/>
      <c r="I140" s="114"/>
      <c r="J140" s="114"/>
      <c r="K140" s="114"/>
      <c r="L140" s="114"/>
      <c r="M140" s="114"/>
      <c r="N140" s="116"/>
      <c r="O140" s="114"/>
      <c r="P140" s="114"/>
      <c r="Q140" s="112"/>
    </row>
    <row r="141" spans="1:17" s="36" customFormat="1" ht="15" customHeight="1" x14ac:dyDescent="0.35">
      <c r="A141" s="114"/>
      <c r="B141" s="114"/>
      <c r="C141" s="114"/>
      <c r="D141" s="114"/>
      <c r="E141" s="114"/>
      <c r="F141" s="115"/>
      <c r="G141" s="114"/>
      <c r="H141" s="114"/>
      <c r="I141" s="114"/>
      <c r="J141" s="114"/>
      <c r="K141" s="114"/>
      <c r="L141" s="114"/>
      <c r="M141" s="114"/>
      <c r="N141" s="116"/>
      <c r="O141" s="114"/>
      <c r="P141" s="114"/>
      <c r="Q141" s="112"/>
    </row>
    <row r="142" spans="1:17" s="36" customFormat="1" ht="15" customHeight="1" x14ac:dyDescent="0.35">
      <c r="A142" s="114"/>
      <c r="B142" s="114"/>
      <c r="C142" s="114"/>
      <c r="D142" s="114"/>
      <c r="E142" s="114"/>
      <c r="F142" s="115"/>
      <c r="G142" s="114"/>
      <c r="H142" s="114"/>
      <c r="I142" s="114"/>
      <c r="J142" s="114"/>
      <c r="K142" s="114"/>
      <c r="L142" s="114"/>
      <c r="M142" s="114"/>
      <c r="N142" s="116"/>
      <c r="O142" s="114"/>
      <c r="P142" s="114"/>
      <c r="Q142" s="112"/>
    </row>
    <row r="143" spans="1:17" s="36" customFormat="1" ht="15" customHeight="1" x14ac:dyDescent="0.35">
      <c r="A143" s="114"/>
      <c r="B143" s="114"/>
      <c r="C143" s="114"/>
      <c r="D143" s="114"/>
      <c r="E143" s="114"/>
      <c r="F143" s="115"/>
      <c r="G143" s="114"/>
      <c r="H143" s="114"/>
      <c r="I143" s="114"/>
      <c r="J143" s="114"/>
      <c r="K143" s="114"/>
      <c r="L143" s="114"/>
      <c r="M143" s="114"/>
      <c r="N143" s="116"/>
      <c r="O143" s="114"/>
      <c r="P143" s="114"/>
      <c r="Q143" s="112"/>
    </row>
    <row r="144" spans="1:17" s="36" customFormat="1" ht="15" customHeight="1" x14ac:dyDescent="0.35">
      <c r="A144" s="114"/>
      <c r="B144" s="114"/>
      <c r="C144" s="114"/>
      <c r="D144" s="114"/>
      <c r="E144" s="114"/>
      <c r="F144" s="115"/>
      <c r="G144" s="114"/>
      <c r="H144" s="114"/>
      <c r="I144" s="114"/>
      <c r="J144" s="114"/>
      <c r="K144" s="114"/>
      <c r="L144" s="114"/>
      <c r="M144" s="114"/>
      <c r="N144" s="116"/>
      <c r="O144" s="114"/>
      <c r="P144" s="114"/>
      <c r="Q144" s="112"/>
    </row>
    <row r="145" spans="1:17" s="36" customFormat="1" ht="15" customHeight="1" x14ac:dyDescent="0.35">
      <c r="A145" s="114"/>
      <c r="B145" s="114"/>
      <c r="C145" s="114"/>
      <c r="D145" s="114"/>
      <c r="E145" s="114"/>
      <c r="F145" s="115"/>
      <c r="G145" s="114"/>
      <c r="H145" s="114"/>
      <c r="I145" s="114"/>
      <c r="J145" s="114"/>
      <c r="K145" s="114"/>
      <c r="L145" s="114"/>
      <c r="M145" s="114"/>
      <c r="N145" s="116"/>
      <c r="O145" s="114"/>
      <c r="P145" s="114"/>
      <c r="Q145" s="112"/>
    </row>
    <row r="146" spans="1:17" s="36" customFormat="1" ht="15" customHeight="1" x14ac:dyDescent="0.35">
      <c r="A146" s="114"/>
      <c r="B146" s="114"/>
      <c r="C146" s="114"/>
      <c r="D146" s="114"/>
      <c r="E146" s="114"/>
      <c r="F146" s="115"/>
      <c r="G146" s="114"/>
      <c r="H146" s="114"/>
      <c r="I146" s="114"/>
      <c r="J146" s="114"/>
      <c r="K146" s="114"/>
      <c r="L146" s="114"/>
      <c r="M146" s="114"/>
      <c r="N146" s="116"/>
      <c r="O146" s="114"/>
      <c r="P146" s="114"/>
      <c r="Q146" s="112"/>
    </row>
    <row r="147" spans="1:17" s="36" customFormat="1" ht="15" customHeight="1" x14ac:dyDescent="0.35">
      <c r="A147" s="114"/>
      <c r="B147" s="114"/>
      <c r="C147" s="114"/>
      <c r="D147" s="114"/>
      <c r="E147" s="114"/>
      <c r="F147" s="115"/>
      <c r="G147" s="114"/>
      <c r="H147" s="114"/>
      <c r="I147" s="114"/>
      <c r="J147" s="114"/>
      <c r="K147" s="114"/>
      <c r="L147" s="114"/>
      <c r="M147" s="114"/>
      <c r="N147" s="116"/>
      <c r="O147" s="114"/>
      <c r="P147" s="114"/>
      <c r="Q147" s="112"/>
    </row>
    <row r="148" spans="1:17" s="36" customFormat="1" ht="15" customHeight="1" x14ac:dyDescent="0.35">
      <c r="A148" s="114"/>
      <c r="B148" s="114"/>
      <c r="C148" s="114"/>
      <c r="D148" s="114"/>
      <c r="E148" s="114"/>
      <c r="F148" s="115"/>
      <c r="G148" s="114"/>
      <c r="H148" s="114"/>
      <c r="I148" s="114"/>
      <c r="J148" s="114"/>
      <c r="K148" s="114"/>
      <c r="L148" s="114"/>
      <c r="M148" s="114"/>
      <c r="N148" s="116"/>
      <c r="O148" s="114"/>
      <c r="P148" s="114"/>
      <c r="Q148" s="112"/>
    </row>
    <row r="149" spans="1:17" s="36" customFormat="1" ht="15" customHeight="1" x14ac:dyDescent="0.35">
      <c r="A149" s="114"/>
      <c r="B149" s="114"/>
      <c r="C149" s="114"/>
      <c r="D149" s="114"/>
      <c r="E149" s="114"/>
      <c r="F149" s="115"/>
      <c r="G149" s="114"/>
      <c r="H149" s="114"/>
      <c r="I149" s="114"/>
      <c r="J149" s="114"/>
      <c r="K149" s="114"/>
      <c r="L149" s="114"/>
      <c r="M149" s="114"/>
      <c r="N149" s="116"/>
      <c r="O149" s="114"/>
      <c r="P149" s="114"/>
      <c r="Q149" s="112"/>
    </row>
    <row r="150" spans="1:17" s="36" customFormat="1" ht="15" customHeight="1" x14ac:dyDescent="0.35">
      <c r="A150" s="114"/>
      <c r="B150" s="114"/>
      <c r="C150" s="114"/>
      <c r="D150" s="114"/>
      <c r="E150" s="114"/>
      <c r="F150" s="115"/>
      <c r="G150" s="114"/>
      <c r="H150" s="114"/>
      <c r="I150" s="114"/>
      <c r="J150" s="114"/>
      <c r="K150" s="114"/>
      <c r="L150" s="114"/>
      <c r="M150" s="114"/>
      <c r="N150" s="116"/>
      <c r="O150" s="114"/>
      <c r="P150" s="114"/>
      <c r="Q150" s="112"/>
    </row>
    <row r="151" spans="1:17" s="36" customFormat="1" ht="15" customHeight="1" x14ac:dyDescent="0.35">
      <c r="A151" s="114"/>
      <c r="B151" s="114"/>
      <c r="C151" s="114"/>
      <c r="D151" s="114"/>
      <c r="E151" s="114"/>
      <c r="F151" s="115"/>
      <c r="G151" s="114"/>
      <c r="H151" s="114"/>
      <c r="I151" s="114"/>
      <c r="J151" s="114"/>
      <c r="K151" s="114"/>
      <c r="L151" s="114"/>
      <c r="M151" s="114"/>
      <c r="N151" s="116"/>
      <c r="O151" s="114"/>
      <c r="P151" s="114"/>
      <c r="Q151" s="112"/>
    </row>
    <row r="152" spans="1:17" s="36" customFormat="1" ht="15" customHeight="1" x14ac:dyDescent="0.35">
      <c r="A152" s="114"/>
      <c r="B152" s="114"/>
      <c r="C152" s="114"/>
      <c r="D152" s="114"/>
      <c r="E152" s="114"/>
      <c r="F152" s="115"/>
      <c r="G152" s="114"/>
      <c r="H152" s="114"/>
      <c r="I152" s="114"/>
      <c r="J152" s="114"/>
      <c r="K152" s="114"/>
      <c r="L152" s="114"/>
      <c r="M152" s="114"/>
      <c r="N152" s="116"/>
      <c r="O152" s="114"/>
      <c r="P152" s="114"/>
      <c r="Q152" s="112"/>
    </row>
    <row r="153" spans="1:17" s="36" customFormat="1" ht="15" customHeight="1" x14ac:dyDescent="0.35">
      <c r="A153" s="114"/>
      <c r="B153" s="114"/>
      <c r="C153" s="114"/>
      <c r="D153" s="114"/>
      <c r="E153" s="114"/>
      <c r="F153" s="115"/>
      <c r="G153" s="114"/>
      <c r="H153" s="114"/>
      <c r="I153" s="114"/>
      <c r="J153" s="114"/>
      <c r="K153" s="114"/>
      <c r="L153" s="114"/>
      <c r="M153" s="114"/>
      <c r="N153" s="116"/>
      <c r="O153" s="114"/>
      <c r="P153" s="114"/>
      <c r="Q153" s="112"/>
    </row>
    <row r="154" spans="1:17" s="36" customFormat="1" ht="15" customHeight="1" x14ac:dyDescent="0.35">
      <c r="A154" s="114"/>
      <c r="B154" s="114"/>
      <c r="C154" s="114"/>
      <c r="D154" s="114"/>
      <c r="E154" s="114"/>
      <c r="F154" s="115"/>
      <c r="G154" s="114"/>
      <c r="H154" s="114"/>
      <c r="I154" s="114"/>
      <c r="J154" s="114"/>
      <c r="K154" s="114"/>
      <c r="L154" s="114"/>
      <c r="M154" s="114"/>
      <c r="N154" s="116"/>
      <c r="O154" s="114"/>
      <c r="P154" s="114"/>
      <c r="Q154" s="112"/>
    </row>
    <row r="155" spans="1:17" s="36" customFormat="1" ht="15" customHeight="1" x14ac:dyDescent="0.35">
      <c r="A155" s="114"/>
      <c r="B155" s="114"/>
      <c r="C155" s="114"/>
      <c r="D155" s="114"/>
      <c r="E155" s="114"/>
      <c r="F155" s="115"/>
      <c r="G155" s="114"/>
      <c r="H155" s="114"/>
      <c r="I155" s="114"/>
      <c r="J155" s="114"/>
      <c r="K155" s="114"/>
      <c r="L155" s="114"/>
      <c r="M155" s="114"/>
      <c r="N155" s="116"/>
      <c r="O155" s="114"/>
      <c r="P155" s="114"/>
      <c r="Q155" s="112"/>
    </row>
    <row r="156" spans="1:17" s="36" customFormat="1" ht="15" customHeight="1" x14ac:dyDescent="0.35">
      <c r="A156" s="114"/>
      <c r="B156" s="114"/>
      <c r="C156" s="114"/>
      <c r="D156" s="114"/>
      <c r="E156" s="114"/>
      <c r="F156" s="115"/>
      <c r="G156" s="114"/>
      <c r="H156" s="114"/>
      <c r="I156" s="114"/>
      <c r="J156" s="114"/>
      <c r="K156" s="114"/>
      <c r="L156" s="114"/>
      <c r="M156" s="114"/>
      <c r="N156" s="116"/>
      <c r="O156" s="114"/>
      <c r="P156" s="114"/>
      <c r="Q156" s="112"/>
    </row>
    <row r="157" spans="1:17" s="36" customFormat="1" ht="15" customHeight="1" x14ac:dyDescent="0.35">
      <c r="A157" s="114"/>
      <c r="B157" s="114"/>
      <c r="C157" s="114"/>
      <c r="D157" s="114"/>
      <c r="E157" s="114"/>
      <c r="F157" s="115"/>
      <c r="G157" s="114"/>
      <c r="H157" s="114"/>
      <c r="I157" s="114"/>
      <c r="J157" s="114"/>
      <c r="K157" s="114"/>
      <c r="L157" s="114"/>
      <c r="M157" s="114"/>
      <c r="N157" s="116"/>
      <c r="O157" s="114"/>
      <c r="P157" s="114"/>
      <c r="Q157" s="112"/>
    </row>
    <row r="158" spans="1:17" s="36" customFormat="1" ht="15" customHeight="1" x14ac:dyDescent="0.35">
      <c r="A158" s="114"/>
      <c r="B158" s="114"/>
      <c r="C158" s="114"/>
      <c r="D158" s="114"/>
      <c r="E158" s="114"/>
      <c r="F158" s="115"/>
      <c r="G158" s="114"/>
      <c r="H158" s="114"/>
      <c r="I158" s="114"/>
      <c r="J158" s="114"/>
      <c r="K158" s="114"/>
      <c r="L158" s="114"/>
      <c r="M158" s="114"/>
      <c r="N158" s="116"/>
      <c r="O158" s="114"/>
      <c r="P158" s="114"/>
      <c r="Q158" s="112"/>
    </row>
    <row r="159" spans="1:17" s="36" customFormat="1" ht="15" customHeight="1" x14ac:dyDescent="0.35">
      <c r="A159" s="114"/>
      <c r="B159" s="114"/>
      <c r="C159" s="114"/>
      <c r="D159" s="114"/>
      <c r="E159" s="114"/>
      <c r="F159" s="115"/>
      <c r="G159" s="114"/>
      <c r="H159" s="114"/>
      <c r="I159" s="114"/>
      <c r="J159" s="114"/>
      <c r="K159" s="114"/>
      <c r="L159" s="114"/>
      <c r="M159" s="114"/>
      <c r="N159" s="116"/>
      <c r="O159" s="114"/>
      <c r="P159" s="114"/>
      <c r="Q159" s="112"/>
    </row>
    <row r="160" spans="1:17" s="36" customFormat="1" ht="15" customHeight="1" x14ac:dyDescent="0.35">
      <c r="A160" s="114"/>
      <c r="B160" s="114"/>
      <c r="C160" s="114"/>
      <c r="D160" s="114"/>
      <c r="E160" s="114"/>
      <c r="F160" s="115"/>
      <c r="G160" s="114"/>
      <c r="H160" s="114"/>
      <c r="I160" s="114"/>
      <c r="J160" s="114"/>
      <c r="K160" s="114"/>
      <c r="L160" s="114"/>
      <c r="M160" s="114"/>
      <c r="N160" s="116"/>
      <c r="O160" s="114"/>
      <c r="P160" s="114"/>
      <c r="Q160" s="112"/>
    </row>
    <row r="161" spans="1:17" s="36" customFormat="1" ht="15" customHeight="1" x14ac:dyDescent="0.35">
      <c r="A161" s="114"/>
      <c r="B161" s="114"/>
      <c r="C161" s="114"/>
      <c r="D161" s="114"/>
      <c r="E161" s="114"/>
      <c r="F161" s="115"/>
      <c r="G161" s="114"/>
      <c r="H161" s="114"/>
      <c r="I161" s="114"/>
      <c r="J161" s="114"/>
      <c r="K161" s="114"/>
      <c r="L161" s="114"/>
      <c r="M161" s="114"/>
      <c r="N161" s="116"/>
      <c r="O161" s="114"/>
      <c r="P161" s="114"/>
      <c r="Q161" s="112"/>
    </row>
    <row r="162" spans="1:17" s="36" customFormat="1" ht="15" customHeight="1" x14ac:dyDescent="0.35">
      <c r="A162" s="114"/>
      <c r="B162" s="114"/>
      <c r="C162" s="114"/>
      <c r="D162" s="114"/>
      <c r="E162" s="114"/>
      <c r="F162" s="115"/>
      <c r="G162" s="114"/>
      <c r="H162" s="114"/>
      <c r="I162" s="114"/>
      <c r="J162" s="114"/>
      <c r="K162" s="114"/>
      <c r="L162" s="114"/>
      <c r="M162" s="114"/>
      <c r="N162" s="116"/>
      <c r="O162" s="114"/>
      <c r="P162" s="114"/>
      <c r="Q162" s="112"/>
    </row>
    <row r="163" spans="1:17" s="36" customFormat="1" ht="15" customHeight="1" x14ac:dyDescent="0.35">
      <c r="A163" s="114"/>
      <c r="B163" s="114"/>
      <c r="C163" s="114"/>
      <c r="D163" s="114"/>
      <c r="E163" s="114"/>
      <c r="F163" s="115"/>
      <c r="G163" s="114"/>
      <c r="H163" s="114"/>
      <c r="I163" s="114"/>
      <c r="J163" s="114"/>
      <c r="K163" s="114"/>
      <c r="L163" s="114"/>
      <c r="M163" s="114"/>
      <c r="N163" s="116"/>
      <c r="O163" s="114"/>
      <c r="P163" s="114"/>
      <c r="Q163" s="112"/>
    </row>
    <row r="164" spans="1:17" s="36" customFormat="1" ht="15" customHeight="1" x14ac:dyDescent="0.35">
      <c r="A164" s="114"/>
      <c r="B164" s="114"/>
      <c r="C164" s="114"/>
      <c r="D164" s="114"/>
      <c r="E164" s="114"/>
      <c r="F164" s="115"/>
      <c r="G164" s="114"/>
      <c r="H164" s="114"/>
      <c r="I164" s="114"/>
      <c r="J164" s="114"/>
      <c r="K164" s="114"/>
      <c r="L164" s="114"/>
      <c r="M164" s="114"/>
      <c r="N164" s="116"/>
      <c r="O164" s="114"/>
      <c r="P164" s="114"/>
      <c r="Q164" s="112"/>
    </row>
    <row r="165" spans="1:17" s="36" customFormat="1" ht="15" customHeight="1" x14ac:dyDescent="0.35">
      <c r="A165" s="114"/>
      <c r="B165" s="114"/>
      <c r="C165" s="114"/>
      <c r="D165" s="114"/>
      <c r="E165" s="114"/>
      <c r="F165" s="115"/>
      <c r="G165" s="114"/>
      <c r="H165" s="114"/>
      <c r="I165" s="114"/>
      <c r="J165" s="114"/>
      <c r="K165" s="114"/>
      <c r="L165" s="114"/>
      <c r="M165" s="114"/>
      <c r="N165" s="116"/>
      <c r="O165" s="114"/>
      <c r="P165" s="114"/>
      <c r="Q165" s="112"/>
    </row>
    <row r="166" spans="1:17" s="36" customFormat="1" ht="15" customHeight="1" x14ac:dyDescent="0.35">
      <c r="A166" s="114"/>
      <c r="B166" s="114"/>
      <c r="C166" s="114"/>
      <c r="D166" s="114"/>
      <c r="E166" s="114"/>
      <c r="F166" s="115"/>
      <c r="G166" s="114"/>
      <c r="H166" s="114"/>
      <c r="I166" s="114"/>
      <c r="J166" s="114"/>
      <c r="K166" s="114"/>
      <c r="L166" s="114"/>
      <c r="M166" s="114"/>
      <c r="N166" s="116"/>
      <c r="O166" s="114"/>
      <c r="P166" s="114"/>
      <c r="Q166" s="112"/>
    </row>
    <row r="167" spans="1:17" s="36" customFormat="1" ht="15" customHeight="1" x14ac:dyDescent="0.35">
      <c r="A167" s="114"/>
      <c r="B167" s="114"/>
      <c r="C167" s="114"/>
      <c r="D167" s="114"/>
      <c r="E167" s="114"/>
      <c r="F167" s="115"/>
      <c r="G167" s="114"/>
      <c r="H167" s="114"/>
      <c r="I167" s="114"/>
      <c r="J167" s="114"/>
      <c r="K167" s="114"/>
      <c r="L167" s="114"/>
      <c r="M167" s="114"/>
      <c r="N167" s="116"/>
      <c r="O167" s="114"/>
      <c r="P167" s="114"/>
      <c r="Q167" s="112"/>
    </row>
    <row r="168" spans="1:17" s="36" customFormat="1" ht="15" customHeight="1" x14ac:dyDescent="0.35">
      <c r="A168" s="114"/>
      <c r="B168" s="114"/>
      <c r="C168" s="114"/>
      <c r="D168" s="114"/>
      <c r="E168" s="114"/>
      <c r="F168" s="115"/>
      <c r="G168" s="114"/>
      <c r="H168" s="114"/>
      <c r="I168" s="114"/>
      <c r="J168" s="114"/>
      <c r="K168" s="114"/>
      <c r="L168" s="114"/>
      <c r="M168" s="114"/>
      <c r="N168" s="116"/>
      <c r="O168" s="114"/>
      <c r="P168" s="114"/>
      <c r="Q168" s="112"/>
    </row>
    <row r="169" spans="1:17" s="36" customFormat="1" ht="15" customHeight="1" x14ac:dyDescent="0.35">
      <c r="A169" s="114"/>
      <c r="B169" s="114"/>
      <c r="C169" s="114"/>
      <c r="D169" s="114"/>
      <c r="E169" s="114"/>
      <c r="F169" s="115"/>
      <c r="G169" s="114"/>
      <c r="H169" s="114"/>
      <c r="I169" s="114"/>
      <c r="J169" s="114"/>
      <c r="K169" s="114"/>
      <c r="L169" s="114"/>
      <c r="M169" s="114"/>
      <c r="N169" s="116"/>
      <c r="O169" s="114"/>
      <c r="P169" s="114"/>
      <c r="Q169" s="112"/>
    </row>
    <row r="170" spans="1:17" s="36" customFormat="1" ht="15" customHeight="1" x14ac:dyDescent="0.35">
      <c r="A170" s="114"/>
      <c r="B170" s="114"/>
      <c r="C170" s="114"/>
      <c r="D170" s="114"/>
      <c r="E170" s="114"/>
      <c r="F170" s="115"/>
      <c r="G170" s="114"/>
      <c r="H170" s="114"/>
      <c r="I170" s="114"/>
      <c r="J170" s="114"/>
      <c r="K170" s="114"/>
      <c r="L170" s="114"/>
      <c r="M170" s="114"/>
      <c r="N170" s="116"/>
      <c r="O170" s="114"/>
      <c r="P170" s="114"/>
      <c r="Q170" s="112"/>
    </row>
    <row r="171" spans="1:17" s="36" customFormat="1" ht="15" customHeight="1" x14ac:dyDescent="0.35">
      <c r="A171" s="114"/>
      <c r="B171" s="114"/>
      <c r="C171" s="114"/>
      <c r="D171" s="114"/>
      <c r="E171" s="114"/>
      <c r="F171" s="115"/>
      <c r="G171" s="114"/>
      <c r="H171" s="114"/>
      <c r="I171" s="114"/>
      <c r="J171" s="114"/>
      <c r="K171" s="114"/>
      <c r="L171" s="114"/>
      <c r="M171" s="114"/>
      <c r="N171" s="116"/>
      <c r="O171" s="114"/>
      <c r="P171" s="114"/>
      <c r="Q171" s="112"/>
    </row>
    <row r="172" spans="1:17" s="36" customFormat="1" ht="15" customHeight="1" x14ac:dyDescent="0.35">
      <c r="A172" s="114"/>
      <c r="B172" s="114"/>
      <c r="C172" s="114"/>
      <c r="D172" s="114"/>
      <c r="E172" s="114"/>
      <c r="F172" s="115"/>
      <c r="G172" s="114"/>
      <c r="H172" s="114"/>
      <c r="I172" s="114"/>
      <c r="J172" s="114"/>
      <c r="K172" s="114"/>
      <c r="L172" s="114"/>
      <c r="M172" s="114"/>
      <c r="N172" s="116"/>
      <c r="O172" s="114"/>
      <c r="P172" s="114"/>
      <c r="Q172" s="112"/>
    </row>
    <row r="173" spans="1:17" s="36" customFormat="1" ht="15" customHeight="1" x14ac:dyDescent="0.35">
      <c r="A173" s="114"/>
      <c r="B173" s="114"/>
      <c r="C173" s="114"/>
      <c r="D173" s="114"/>
      <c r="E173" s="114"/>
      <c r="F173" s="115"/>
      <c r="G173" s="114"/>
      <c r="H173" s="114"/>
      <c r="I173" s="114"/>
      <c r="J173" s="114"/>
      <c r="K173" s="114"/>
      <c r="L173" s="114"/>
      <c r="M173" s="114"/>
      <c r="N173" s="116"/>
      <c r="O173" s="114"/>
      <c r="P173" s="114"/>
      <c r="Q173" s="112"/>
    </row>
    <row r="174" spans="1:17" s="36" customFormat="1" ht="15" customHeight="1" x14ac:dyDescent="0.35">
      <c r="A174" s="114"/>
      <c r="B174" s="114"/>
      <c r="C174" s="114"/>
      <c r="D174" s="114"/>
      <c r="E174" s="114"/>
      <c r="F174" s="115"/>
      <c r="G174" s="114"/>
      <c r="H174" s="114"/>
      <c r="I174" s="114"/>
      <c r="J174" s="114"/>
      <c r="K174" s="114"/>
      <c r="L174" s="114"/>
      <c r="M174" s="114"/>
      <c r="N174" s="116"/>
      <c r="O174" s="114"/>
      <c r="P174" s="114"/>
      <c r="Q174" s="112"/>
    </row>
    <row r="175" spans="1:17" s="36" customFormat="1" ht="15" customHeight="1" x14ac:dyDescent="0.35">
      <c r="A175" s="114"/>
      <c r="B175" s="114"/>
      <c r="C175" s="114"/>
      <c r="D175" s="114"/>
      <c r="E175" s="114"/>
      <c r="F175" s="115"/>
      <c r="G175" s="114"/>
      <c r="H175" s="114"/>
      <c r="I175" s="114"/>
      <c r="J175" s="114"/>
      <c r="K175" s="114"/>
      <c r="L175" s="114"/>
      <c r="M175" s="114"/>
      <c r="N175" s="116"/>
      <c r="O175" s="114"/>
      <c r="P175" s="114"/>
      <c r="Q175" s="112"/>
    </row>
    <row r="176" spans="1:17" s="36" customFormat="1" ht="15" customHeight="1" x14ac:dyDescent="0.35">
      <c r="A176" s="114"/>
      <c r="B176" s="114"/>
      <c r="C176" s="114"/>
      <c r="D176" s="114"/>
      <c r="E176" s="114"/>
      <c r="F176" s="115"/>
      <c r="G176" s="114"/>
      <c r="H176" s="114"/>
      <c r="I176" s="114"/>
      <c r="J176" s="114"/>
      <c r="K176" s="114"/>
      <c r="L176" s="114"/>
      <c r="M176" s="114"/>
      <c r="N176" s="116"/>
      <c r="O176" s="114"/>
      <c r="P176" s="114"/>
      <c r="Q176" s="112"/>
    </row>
    <row r="177" spans="1:17" s="36" customFormat="1" ht="15" customHeight="1" x14ac:dyDescent="0.35">
      <c r="A177" s="114"/>
      <c r="B177" s="114"/>
      <c r="C177" s="114"/>
      <c r="D177" s="114"/>
      <c r="E177" s="114"/>
      <c r="F177" s="115"/>
      <c r="G177" s="114"/>
      <c r="H177" s="114"/>
      <c r="I177" s="114"/>
      <c r="J177" s="114"/>
      <c r="K177" s="114"/>
      <c r="L177" s="114"/>
      <c r="M177" s="114"/>
      <c r="N177" s="116"/>
      <c r="O177" s="114"/>
      <c r="P177" s="114"/>
      <c r="Q177" s="112"/>
    </row>
    <row r="178" spans="1:17" s="36" customFormat="1" ht="15" customHeight="1" x14ac:dyDescent="0.35">
      <c r="A178" s="114"/>
      <c r="B178" s="114"/>
      <c r="C178" s="114"/>
      <c r="D178" s="114"/>
      <c r="E178" s="114"/>
      <c r="F178" s="115"/>
      <c r="G178" s="114"/>
      <c r="H178" s="114"/>
      <c r="I178" s="114"/>
      <c r="J178" s="114"/>
      <c r="K178" s="114"/>
      <c r="L178" s="114"/>
      <c r="M178" s="114"/>
      <c r="N178" s="116"/>
      <c r="O178" s="114"/>
      <c r="P178" s="114"/>
      <c r="Q178" s="112"/>
    </row>
    <row r="179" spans="1:17" s="36" customFormat="1" ht="15" customHeight="1" x14ac:dyDescent="0.35">
      <c r="A179" s="114"/>
      <c r="B179" s="114"/>
      <c r="C179" s="114"/>
      <c r="D179" s="114"/>
      <c r="E179" s="114"/>
      <c r="F179" s="115"/>
      <c r="G179" s="114"/>
      <c r="H179" s="114"/>
      <c r="I179" s="114"/>
      <c r="J179" s="114"/>
      <c r="K179" s="114"/>
      <c r="L179" s="114"/>
      <c r="M179" s="114"/>
      <c r="N179" s="116"/>
      <c r="O179" s="114"/>
      <c r="P179" s="114"/>
      <c r="Q179" s="112"/>
    </row>
    <row r="180" spans="1:17" s="36" customFormat="1" ht="15" customHeight="1" x14ac:dyDescent="0.35">
      <c r="A180" s="114"/>
      <c r="B180" s="114"/>
      <c r="C180" s="114"/>
      <c r="D180" s="114"/>
      <c r="E180" s="114"/>
      <c r="F180" s="115"/>
      <c r="G180" s="114"/>
      <c r="H180" s="114"/>
      <c r="I180" s="114"/>
      <c r="J180" s="114"/>
      <c r="K180" s="114"/>
      <c r="L180" s="114"/>
      <c r="M180" s="114"/>
      <c r="N180" s="116"/>
      <c r="O180" s="114"/>
      <c r="P180" s="114"/>
      <c r="Q180" s="112"/>
    </row>
    <row r="181" spans="1:17" s="36" customFormat="1" ht="15" customHeight="1" x14ac:dyDescent="0.35">
      <c r="A181" s="114"/>
      <c r="B181" s="114"/>
      <c r="C181" s="114"/>
      <c r="D181" s="114"/>
      <c r="E181" s="114"/>
      <c r="F181" s="115"/>
      <c r="G181" s="114"/>
      <c r="H181" s="114"/>
      <c r="I181" s="114"/>
      <c r="J181" s="114"/>
      <c r="K181" s="114"/>
      <c r="L181" s="114"/>
      <c r="M181" s="114"/>
      <c r="N181" s="116"/>
      <c r="O181" s="114"/>
      <c r="P181" s="114"/>
      <c r="Q181" s="112"/>
    </row>
    <row r="182" spans="1:17" s="36" customFormat="1" ht="15" customHeight="1" x14ac:dyDescent="0.35">
      <c r="A182" s="114"/>
      <c r="B182" s="114"/>
      <c r="C182" s="114"/>
      <c r="D182" s="114"/>
      <c r="E182" s="114"/>
      <c r="F182" s="115"/>
      <c r="G182" s="114"/>
      <c r="H182" s="114"/>
      <c r="I182" s="114"/>
      <c r="J182" s="114"/>
      <c r="K182" s="114"/>
      <c r="L182" s="114"/>
      <c r="M182" s="114"/>
      <c r="N182" s="116"/>
      <c r="O182" s="114"/>
      <c r="P182" s="114"/>
      <c r="Q182" s="112"/>
    </row>
    <row r="183" spans="1:17" s="36" customFormat="1" ht="15" customHeight="1" x14ac:dyDescent="0.35">
      <c r="A183" s="114"/>
      <c r="B183" s="114"/>
      <c r="C183" s="114"/>
      <c r="D183" s="114"/>
      <c r="E183" s="114"/>
      <c r="F183" s="115"/>
      <c r="G183" s="114"/>
      <c r="H183" s="114"/>
      <c r="I183" s="114"/>
      <c r="J183" s="114"/>
      <c r="K183" s="114"/>
      <c r="L183" s="114"/>
      <c r="M183" s="114"/>
      <c r="N183" s="116"/>
      <c r="O183" s="114"/>
      <c r="P183" s="114"/>
      <c r="Q183" s="112"/>
    </row>
    <row r="184" spans="1:17" s="36" customFormat="1" ht="15" customHeight="1" x14ac:dyDescent="0.35">
      <c r="A184" s="114"/>
      <c r="B184" s="114"/>
      <c r="C184" s="114"/>
      <c r="D184" s="114"/>
      <c r="E184" s="114"/>
      <c r="F184" s="115"/>
      <c r="G184" s="114"/>
      <c r="H184" s="114"/>
      <c r="I184" s="114"/>
      <c r="J184" s="114"/>
      <c r="K184" s="114"/>
      <c r="L184" s="114"/>
      <c r="M184" s="114"/>
      <c r="N184" s="116"/>
      <c r="O184" s="114"/>
      <c r="P184" s="114"/>
      <c r="Q184" s="112"/>
    </row>
    <row r="185" spans="1:17" s="36" customFormat="1" ht="15" customHeight="1" x14ac:dyDescent="0.35">
      <c r="A185" s="114"/>
      <c r="B185" s="114"/>
      <c r="C185" s="114"/>
      <c r="D185" s="114"/>
      <c r="E185" s="114"/>
      <c r="F185" s="115"/>
      <c r="G185" s="114"/>
      <c r="H185" s="114"/>
      <c r="I185" s="114"/>
      <c r="J185" s="114"/>
      <c r="K185" s="114"/>
      <c r="L185" s="114"/>
      <c r="M185" s="114"/>
      <c r="N185" s="116"/>
      <c r="O185" s="114"/>
      <c r="P185" s="114"/>
      <c r="Q185" s="112"/>
    </row>
    <row r="186" spans="1:17" s="36" customFormat="1" ht="15" customHeight="1" x14ac:dyDescent="0.35">
      <c r="A186" s="114"/>
      <c r="B186" s="114"/>
      <c r="C186" s="114"/>
      <c r="D186" s="114"/>
      <c r="E186" s="114"/>
      <c r="F186" s="115"/>
      <c r="G186" s="114"/>
      <c r="H186" s="114"/>
      <c r="I186" s="114"/>
      <c r="J186" s="114"/>
      <c r="K186" s="114"/>
      <c r="L186" s="114"/>
      <c r="M186" s="114"/>
      <c r="N186" s="116"/>
      <c r="O186" s="114"/>
      <c r="P186" s="114"/>
      <c r="Q186" s="112"/>
    </row>
    <row r="187" spans="1:17" s="36" customFormat="1" ht="15" customHeight="1" x14ac:dyDescent="0.35">
      <c r="A187" s="114"/>
      <c r="B187" s="114"/>
      <c r="C187" s="114"/>
      <c r="D187" s="114"/>
      <c r="E187" s="114"/>
      <c r="F187" s="115"/>
      <c r="G187" s="114"/>
      <c r="H187" s="114"/>
      <c r="I187" s="114"/>
      <c r="J187" s="114"/>
      <c r="K187" s="114"/>
      <c r="L187" s="114"/>
      <c r="M187" s="114"/>
      <c r="N187" s="116"/>
      <c r="O187" s="114"/>
      <c r="P187" s="114"/>
      <c r="Q187" s="112"/>
    </row>
    <row r="188" spans="1:17" s="36" customFormat="1" ht="15" customHeight="1" x14ac:dyDescent="0.35">
      <c r="A188" s="114"/>
      <c r="B188" s="114"/>
      <c r="C188" s="114"/>
      <c r="D188" s="114"/>
      <c r="E188" s="114"/>
      <c r="F188" s="115"/>
      <c r="G188" s="114"/>
      <c r="H188" s="114"/>
      <c r="I188" s="114"/>
      <c r="J188" s="114"/>
      <c r="K188" s="114"/>
      <c r="L188" s="114"/>
      <c r="M188" s="114"/>
      <c r="N188" s="116"/>
      <c r="O188" s="114"/>
      <c r="P188" s="114"/>
      <c r="Q188" s="112"/>
    </row>
    <row r="189" spans="1:17" s="36" customFormat="1" ht="15" customHeight="1" x14ac:dyDescent="0.35">
      <c r="A189" s="114"/>
      <c r="B189" s="114"/>
      <c r="C189" s="114"/>
      <c r="D189" s="114"/>
      <c r="E189" s="114"/>
      <c r="F189" s="115"/>
      <c r="G189" s="114"/>
      <c r="H189" s="114"/>
      <c r="I189" s="114"/>
      <c r="J189" s="114"/>
      <c r="K189" s="114"/>
      <c r="L189" s="114"/>
      <c r="M189" s="114"/>
      <c r="N189" s="116"/>
      <c r="O189" s="114"/>
      <c r="P189" s="114"/>
      <c r="Q189" s="112"/>
    </row>
    <row r="190" spans="1:17" s="36" customFormat="1" ht="15" customHeight="1" x14ac:dyDescent="0.35">
      <c r="A190" s="114"/>
      <c r="B190" s="117"/>
      <c r="C190" s="117"/>
      <c r="D190" s="117"/>
      <c r="E190" s="114"/>
      <c r="F190" s="115"/>
      <c r="G190" s="114"/>
      <c r="H190" s="114"/>
      <c r="I190" s="114"/>
      <c r="J190" s="114"/>
      <c r="K190" s="114"/>
      <c r="L190" s="114"/>
      <c r="M190" s="114"/>
      <c r="N190" s="116"/>
      <c r="O190" s="114"/>
      <c r="P190" s="114"/>
      <c r="Q190" s="112"/>
    </row>
    <row r="191" spans="1:17" s="36" customFormat="1" ht="15" customHeight="1" x14ac:dyDescent="0.35">
      <c r="A191" s="114"/>
      <c r="B191" s="117"/>
      <c r="C191" s="117"/>
      <c r="D191" s="117"/>
      <c r="E191" s="114"/>
      <c r="F191" s="115"/>
      <c r="G191" s="114"/>
      <c r="H191" s="114"/>
      <c r="I191" s="114"/>
      <c r="J191" s="114"/>
      <c r="K191" s="114"/>
      <c r="L191" s="114"/>
      <c r="M191" s="114"/>
      <c r="N191" s="116"/>
      <c r="O191" s="114"/>
      <c r="P191" s="114"/>
      <c r="Q191" s="112"/>
    </row>
    <row r="192" spans="1:17" s="36" customFormat="1" ht="15" customHeight="1" x14ac:dyDescent="0.35">
      <c r="A192" s="114"/>
      <c r="B192" s="117"/>
      <c r="C192" s="117"/>
      <c r="D192" s="117"/>
      <c r="E192" s="114"/>
      <c r="F192" s="115"/>
      <c r="G192" s="114"/>
      <c r="H192" s="114"/>
      <c r="I192" s="114"/>
      <c r="J192" s="114"/>
      <c r="K192" s="114"/>
      <c r="L192" s="114"/>
      <c r="M192" s="114"/>
      <c r="N192" s="116"/>
      <c r="O192" s="114"/>
      <c r="P192" s="114"/>
      <c r="Q192" s="112"/>
    </row>
    <row r="193" spans="1:34" x14ac:dyDescent="0.35">
      <c r="A193" s="117"/>
      <c r="B193" s="117"/>
      <c r="C193" s="117"/>
      <c r="D193" s="117"/>
      <c r="E193" s="117"/>
      <c r="F193" s="118"/>
      <c r="G193" s="117"/>
      <c r="H193" s="117"/>
      <c r="I193" s="117"/>
      <c r="J193" s="117"/>
      <c r="K193" s="117"/>
      <c r="L193" s="117"/>
      <c r="M193" s="117"/>
      <c r="N193" s="119"/>
      <c r="O193" s="117"/>
      <c r="P193" s="117"/>
      <c r="Q193" s="120"/>
    </row>
    <row r="194" spans="1:34" x14ac:dyDescent="0.35">
      <c r="A194" s="117"/>
      <c r="B194" s="117"/>
      <c r="C194" s="117"/>
      <c r="D194" s="117"/>
      <c r="E194" s="117"/>
      <c r="F194" s="118"/>
      <c r="G194" s="117"/>
      <c r="H194" s="117"/>
      <c r="I194" s="117"/>
      <c r="J194" s="117"/>
      <c r="K194" s="117"/>
      <c r="L194" s="117"/>
      <c r="M194" s="117"/>
      <c r="N194" s="119"/>
      <c r="O194" s="117"/>
      <c r="P194" s="117"/>
      <c r="Q194" s="120"/>
    </row>
    <row r="195" spans="1:34" x14ac:dyDescent="0.35">
      <c r="A195" s="117"/>
      <c r="B195" s="117"/>
      <c r="C195" s="117"/>
      <c r="D195" s="117"/>
      <c r="E195" s="117"/>
      <c r="F195" s="118"/>
      <c r="G195" s="117"/>
      <c r="H195" s="117"/>
      <c r="I195" s="117"/>
      <c r="J195" s="117"/>
      <c r="K195" s="117"/>
      <c r="L195" s="117"/>
      <c r="M195" s="117"/>
      <c r="N195" s="119"/>
      <c r="O195" s="117"/>
      <c r="P195" s="117"/>
      <c r="Q195" s="120"/>
    </row>
    <row r="196" spans="1:34" x14ac:dyDescent="0.35">
      <c r="A196" s="117"/>
      <c r="B196" s="117"/>
      <c r="C196" s="117"/>
      <c r="D196" s="117"/>
      <c r="E196" s="117"/>
      <c r="F196" s="118"/>
      <c r="G196" s="117"/>
      <c r="H196" s="117"/>
      <c r="I196" s="117"/>
      <c r="J196" s="117"/>
      <c r="K196" s="117"/>
      <c r="L196" s="117"/>
      <c r="M196" s="117"/>
      <c r="N196" s="119"/>
      <c r="O196" s="117"/>
      <c r="P196" s="117"/>
      <c r="Q196" s="120"/>
    </row>
    <row r="197" spans="1:34" x14ac:dyDescent="0.35">
      <c r="A197" s="117"/>
      <c r="B197" s="117"/>
      <c r="C197" s="117"/>
      <c r="D197" s="117"/>
      <c r="E197" s="117"/>
      <c r="F197" s="118"/>
      <c r="G197" s="117"/>
      <c r="H197" s="117"/>
      <c r="I197" s="117"/>
      <c r="J197" s="117"/>
      <c r="K197" s="117"/>
      <c r="L197" s="117"/>
      <c r="M197" s="117"/>
      <c r="N197" s="119"/>
      <c r="O197" s="117"/>
      <c r="P197" s="117"/>
      <c r="Q197" s="120"/>
    </row>
    <row r="198" spans="1:34" x14ac:dyDescent="0.35">
      <c r="A198" s="117"/>
      <c r="B198" s="117"/>
      <c r="C198" s="117"/>
      <c r="D198" s="117"/>
      <c r="E198" s="117"/>
      <c r="F198" s="118"/>
      <c r="G198" s="117"/>
      <c r="H198" s="117"/>
      <c r="I198" s="117"/>
      <c r="J198" s="117"/>
      <c r="K198" s="117"/>
      <c r="L198" s="117"/>
      <c r="M198" s="117"/>
      <c r="N198" s="119"/>
      <c r="O198" s="117"/>
      <c r="P198" s="117"/>
      <c r="Q198" s="120"/>
    </row>
    <row r="199" spans="1:34" x14ac:dyDescent="0.35">
      <c r="A199" s="117"/>
      <c r="B199" s="117"/>
      <c r="C199" s="117"/>
      <c r="D199" s="117"/>
      <c r="E199" s="117"/>
      <c r="F199" s="118"/>
      <c r="G199" s="117"/>
      <c r="H199" s="117"/>
      <c r="I199" s="117"/>
      <c r="J199" s="117"/>
      <c r="K199" s="117"/>
      <c r="L199" s="117"/>
      <c r="M199" s="117"/>
      <c r="N199" s="119"/>
      <c r="O199" s="117"/>
      <c r="P199" s="117"/>
      <c r="Q199" s="120"/>
    </row>
    <row r="200" spans="1:34" x14ac:dyDescent="0.35">
      <c r="A200" s="117"/>
      <c r="B200" s="117"/>
      <c r="C200" s="117"/>
      <c r="D200" s="117"/>
      <c r="E200" s="117"/>
      <c r="F200" s="118"/>
      <c r="G200" s="117"/>
      <c r="H200" s="117"/>
      <c r="I200" s="117"/>
      <c r="J200" s="117"/>
      <c r="K200" s="117"/>
      <c r="L200" s="117"/>
      <c r="M200" s="117"/>
      <c r="N200" s="119"/>
      <c r="O200" s="117"/>
      <c r="P200" s="117"/>
      <c r="Q200" s="120"/>
    </row>
    <row r="201" spans="1:34" x14ac:dyDescent="0.35">
      <c r="A201" s="117"/>
      <c r="B201" s="117"/>
      <c r="C201" s="117"/>
      <c r="D201" s="117"/>
      <c r="E201" s="117"/>
      <c r="F201" s="118"/>
      <c r="G201" s="117"/>
      <c r="H201" s="117"/>
      <c r="I201" s="117"/>
      <c r="J201" s="117"/>
      <c r="K201" s="117"/>
      <c r="L201" s="117"/>
      <c r="M201" s="117"/>
      <c r="N201" s="119"/>
      <c r="O201" s="117"/>
      <c r="P201" s="117"/>
      <c r="Q201" s="120"/>
    </row>
    <row r="202" spans="1:34" x14ac:dyDescent="0.35">
      <c r="A202" s="117"/>
      <c r="B202" s="117"/>
      <c r="C202" s="117"/>
      <c r="D202" s="117"/>
      <c r="E202" s="117"/>
      <c r="F202" s="118"/>
      <c r="G202" s="117"/>
      <c r="H202" s="117"/>
      <c r="I202" s="117"/>
      <c r="J202" s="117"/>
      <c r="K202" s="117"/>
      <c r="L202" s="117"/>
      <c r="M202" s="117"/>
      <c r="N202" s="119"/>
      <c r="O202" s="117"/>
      <c r="P202" s="117"/>
      <c r="Q202" s="120"/>
    </row>
    <row r="203" spans="1:34" x14ac:dyDescent="0.35">
      <c r="A203" s="117"/>
      <c r="B203" s="117"/>
      <c r="C203" s="117"/>
      <c r="D203" s="117"/>
      <c r="E203" s="117"/>
      <c r="F203" s="118"/>
      <c r="G203" s="117"/>
      <c r="H203" s="117"/>
      <c r="I203" s="117"/>
      <c r="J203" s="117"/>
      <c r="K203" s="117"/>
      <c r="L203" s="117"/>
      <c r="M203" s="117"/>
      <c r="N203" s="119"/>
      <c r="O203" s="117"/>
      <c r="P203" s="117"/>
      <c r="Q203" s="120"/>
    </row>
    <row r="204" spans="1:34" s="122" customFormat="1" x14ac:dyDescent="0.35">
      <c r="A204" s="117"/>
      <c r="B204" s="117"/>
      <c r="C204" s="117"/>
      <c r="D204" s="117"/>
      <c r="E204" s="117"/>
      <c r="F204" s="118"/>
      <c r="G204" s="117"/>
      <c r="H204" s="117"/>
      <c r="I204" s="117"/>
      <c r="J204" s="117"/>
      <c r="K204" s="117"/>
      <c r="L204" s="117"/>
      <c r="M204" s="117"/>
      <c r="N204" s="119"/>
      <c r="O204" s="117"/>
      <c r="P204" s="117"/>
      <c r="R204" s="121"/>
      <c r="S204" s="121"/>
      <c r="T204" s="121"/>
      <c r="U204" s="121"/>
      <c r="V204" s="121"/>
      <c r="W204" s="121"/>
      <c r="X204" s="121"/>
      <c r="Y204" s="121"/>
      <c r="Z204" s="121"/>
      <c r="AA204" s="121"/>
      <c r="AB204" s="121"/>
      <c r="AC204" s="121"/>
      <c r="AD204" s="121"/>
      <c r="AE204" s="121"/>
      <c r="AF204" s="121"/>
      <c r="AG204" s="121"/>
      <c r="AH204" s="121"/>
    </row>
    <row r="205" spans="1:34" s="122" customFormat="1" x14ac:dyDescent="0.35">
      <c r="A205" s="117"/>
      <c r="B205" s="121"/>
      <c r="C205" s="121"/>
      <c r="D205" s="121"/>
      <c r="E205" s="117"/>
      <c r="F205" s="118"/>
      <c r="G205" s="117"/>
      <c r="H205" s="117"/>
      <c r="I205" s="117"/>
      <c r="J205" s="117"/>
      <c r="K205" s="117"/>
      <c r="L205" s="117"/>
      <c r="M205" s="117"/>
      <c r="N205" s="119"/>
      <c r="O205" s="117"/>
      <c r="P205" s="117"/>
      <c r="R205" s="121"/>
      <c r="S205" s="121"/>
      <c r="T205" s="121"/>
      <c r="U205" s="121"/>
      <c r="V205" s="121"/>
      <c r="W205" s="121"/>
      <c r="X205" s="121"/>
      <c r="Y205" s="121"/>
      <c r="Z205" s="121"/>
      <c r="AA205" s="121"/>
      <c r="AB205" s="121"/>
      <c r="AC205" s="121"/>
      <c r="AD205" s="121"/>
      <c r="AE205" s="121"/>
      <c r="AF205" s="121"/>
      <c r="AG205" s="121"/>
      <c r="AH205" s="121"/>
    </row>
    <row r="206" spans="1:34" s="122" customFormat="1" x14ac:dyDescent="0.35">
      <c r="A206" s="117"/>
      <c r="B206" s="121"/>
      <c r="C206" s="121"/>
      <c r="D206" s="121"/>
      <c r="E206" s="117"/>
      <c r="F206" s="118"/>
      <c r="G206" s="117"/>
      <c r="H206" s="117"/>
      <c r="I206" s="117"/>
      <c r="J206" s="117"/>
      <c r="K206" s="117"/>
      <c r="L206" s="117"/>
      <c r="M206" s="117"/>
      <c r="N206" s="119"/>
      <c r="O206" s="117"/>
      <c r="P206" s="117"/>
      <c r="R206" s="121"/>
      <c r="S206" s="121"/>
      <c r="T206" s="121"/>
      <c r="U206" s="121"/>
      <c r="V206" s="121"/>
      <c r="W206" s="121"/>
      <c r="X206" s="121"/>
      <c r="Y206" s="121"/>
      <c r="Z206" s="121"/>
      <c r="AA206" s="121"/>
      <c r="AB206" s="121"/>
      <c r="AC206" s="121"/>
      <c r="AD206" s="121"/>
      <c r="AE206" s="121"/>
      <c r="AF206" s="121"/>
      <c r="AG206" s="121"/>
      <c r="AH206" s="121"/>
    </row>
    <row r="207" spans="1:34" s="122" customFormat="1" x14ac:dyDescent="0.35">
      <c r="A207" s="117"/>
      <c r="B207" s="121"/>
      <c r="C207" s="121"/>
      <c r="D207" s="121"/>
      <c r="E207" s="117"/>
      <c r="F207" s="118"/>
      <c r="G207" s="117"/>
      <c r="H207" s="117"/>
      <c r="I207" s="117"/>
      <c r="J207" s="117"/>
      <c r="K207" s="117"/>
      <c r="L207" s="117"/>
      <c r="M207" s="117"/>
      <c r="N207" s="119"/>
      <c r="O207" s="117"/>
      <c r="P207" s="117"/>
      <c r="R207" s="121"/>
      <c r="S207" s="121"/>
      <c r="T207" s="121"/>
      <c r="U207" s="121"/>
      <c r="V207" s="121"/>
      <c r="W207" s="121"/>
      <c r="X207" s="121"/>
      <c r="Y207" s="121"/>
      <c r="Z207" s="121"/>
      <c r="AA207" s="121"/>
      <c r="AB207" s="121"/>
      <c r="AC207" s="121"/>
      <c r="AD207" s="121"/>
      <c r="AE207" s="121"/>
      <c r="AF207" s="121"/>
      <c r="AG207" s="121"/>
      <c r="AH207" s="121"/>
    </row>
  </sheetData>
  <mergeCells count="44">
    <mergeCell ref="A11:Q11"/>
    <mergeCell ref="A12:Q12"/>
    <mergeCell ref="A1:Q1"/>
    <mergeCell ref="A2:A10"/>
    <mergeCell ref="B2:B10"/>
    <mergeCell ref="C2:E3"/>
    <mergeCell ref="F2:F10"/>
    <mergeCell ref="G2:L3"/>
    <mergeCell ref="M2:P3"/>
    <mergeCell ref="Q2:Q10"/>
    <mergeCell ref="C4:C10"/>
    <mergeCell ref="D4:D10"/>
    <mergeCell ref="O4:P4"/>
    <mergeCell ref="H5:H10"/>
    <mergeCell ref="I5:K5"/>
    <mergeCell ref="M5:P5"/>
    <mergeCell ref="M7:P7"/>
    <mergeCell ref="M8:M10"/>
    <mergeCell ref="N8:N10"/>
    <mergeCell ref="O8:O10"/>
    <mergeCell ref="E4:E10"/>
    <mergeCell ref="G4:G10"/>
    <mergeCell ref="H4:K4"/>
    <mergeCell ref="L4:L10"/>
    <mergeCell ref="J6:J10"/>
    <mergeCell ref="K6:K10"/>
    <mergeCell ref="P8:P10"/>
    <mergeCell ref="I6:I10"/>
    <mergeCell ref="M4:N4"/>
    <mergeCell ref="A19:Q19"/>
    <mergeCell ref="A22:Q22"/>
    <mergeCell ref="A23:Q23"/>
    <mergeCell ref="G68:Q68"/>
    <mergeCell ref="B69:C69"/>
    <mergeCell ref="G69:Q69"/>
    <mergeCell ref="B56:L56"/>
    <mergeCell ref="B57:L57"/>
    <mergeCell ref="B58:L58"/>
    <mergeCell ref="B66:C66"/>
    <mergeCell ref="G66:Q66"/>
    <mergeCell ref="G65:Q65"/>
    <mergeCell ref="A39:Q39"/>
    <mergeCell ref="B54:L54"/>
    <mergeCell ref="B55:L55"/>
  </mergeCells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6"/>
  <sheetViews>
    <sheetView topLeftCell="A13" zoomScale="80" zoomScaleNormal="80" workbookViewId="0">
      <selection activeCell="AA22" sqref="AA22:AB22"/>
    </sheetView>
  </sheetViews>
  <sheetFormatPr defaultColWidth="9.1796875" defaultRowHeight="12.5" x14ac:dyDescent="0.25"/>
  <cols>
    <col min="1" max="1" width="3.54296875" style="127" customWidth="1"/>
    <col min="2" max="2" width="12" style="127" customWidth="1"/>
    <col min="3" max="3" width="2.54296875" style="127" customWidth="1"/>
    <col min="4" max="4" width="2.7265625" style="127" customWidth="1"/>
    <col min="5" max="5" width="3" style="127" customWidth="1"/>
    <col min="6" max="6" width="2.81640625" style="127" customWidth="1"/>
    <col min="7" max="7" width="5.54296875" style="127" customWidth="1"/>
    <col min="8" max="8" width="2.81640625" style="127" customWidth="1"/>
    <col min="9" max="9" width="3" style="127" customWidth="1"/>
    <col min="10" max="11" width="2.7265625" style="127" customWidth="1"/>
    <col min="12" max="12" width="2.453125" style="127" customWidth="1"/>
    <col min="13" max="13" width="5.1796875" style="127" customWidth="1"/>
    <col min="14" max="14" width="7.7265625" style="127" customWidth="1"/>
    <col min="15" max="15" width="3.1796875" style="127" customWidth="1"/>
    <col min="16" max="16" width="3.7265625" style="127" customWidth="1"/>
    <col min="17" max="17" width="2.54296875" style="127" customWidth="1"/>
    <col min="18" max="18" width="3.26953125" style="127" customWidth="1"/>
    <col min="19" max="20" width="3" style="127" customWidth="1"/>
    <col min="21" max="21" width="2.81640625" style="127" customWidth="1"/>
    <col min="22" max="22" width="2.7265625" style="127" customWidth="1"/>
    <col min="23" max="24" width="2.81640625" style="127" customWidth="1"/>
    <col min="25" max="25" width="3" style="127" customWidth="1"/>
    <col min="26" max="26" width="3.26953125" style="127" customWidth="1"/>
    <col min="27" max="27" width="3" style="127" customWidth="1"/>
    <col min="28" max="29" width="2.81640625" style="127" customWidth="1"/>
    <col min="30" max="30" width="3.26953125" style="127" customWidth="1"/>
    <col min="31" max="31" width="2.54296875" style="127" customWidth="1"/>
    <col min="32" max="32" width="2.453125" style="127" customWidth="1"/>
    <col min="33" max="33" width="2.7265625" style="127" customWidth="1"/>
    <col min="34" max="34" width="3" style="127" customWidth="1"/>
    <col min="35" max="35" width="3.26953125" style="127" customWidth="1"/>
    <col min="36" max="36" width="4.26953125" style="127" customWidth="1"/>
    <col min="37" max="37" width="2.7265625" style="127" customWidth="1"/>
    <col min="38" max="38" width="3" style="127" customWidth="1"/>
    <col min="39" max="39" width="3.1796875" style="127" customWidth="1"/>
    <col min="40" max="40" width="3.54296875" style="127" customWidth="1"/>
    <col min="41" max="42" width="2.7265625" style="127" customWidth="1"/>
    <col min="43" max="43" width="3" style="127" customWidth="1"/>
    <col min="44" max="45" width="2.7265625" style="127" customWidth="1"/>
    <col min="46" max="46" width="3.26953125" style="127" customWidth="1"/>
    <col min="47" max="47" width="2.7265625" style="127" customWidth="1"/>
    <col min="48" max="48" width="2.81640625" style="127" customWidth="1"/>
    <col min="49" max="49" width="3" style="127" customWidth="1"/>
    <col min="50" max="50" width="2.81640625" style="127" customWidth="1"/>
    <col min="51" max="51" width="2.54296875" style="127" customWidth="1"/>
    <col min="52" max="52" width="2.7265625" style="127" customWidth="1"/>
    <col min="53" max="54" width="2.81640625" style="127" customWidth="1"/>
    <col min="55" max="55" width="2.26953125" style="127" customWidth="1"/>
    <col min="56" max="56" width="3" style="127" customWidth="1"/>
    <col min="57" max="60" width="2.81640625" style="127" customWidth="1"/>
    <col min="61" max="61" width="3.7265625" style="127" customWidth="1"/>
    <col min="62" max="62" width="2.1796875" style="127" customWidth="1"/>
    <col min="63" max="63" width="3.1796875" style="127" customWidth="1"/>
    <col min="64" max="64" width="2.7265625" style="127" customWidth="1"/>
    <col min="65" max="65" width="2.26953125" style="127" customWidth="1"/>
    <col min="66" max="66" width="11" style="127" customWidth="1"/>
    <col min="67" max="16384" width="9.1796875" style="127"/>
  </cols>
  <sheetData>
    <row r="1" spans="1:66" ht="15" customHeight="1" x14ac:dyDescent="0.35">
      <c r="A1" s="357" t="s">
        <v>6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125"/>
      <c r="O1" s="125"/>
      <c r="P1" s="125"/>
      <c r="Q1" s="125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126"/>
      <c r="AT1" s="126"/>
      <c r="AU1" s="126"/>
      <c r="AV1" s="126"/>
      <c r="AW1" s="126"/>
      <c r="AX1" s="126"/>
      <c r="AY1" s="126"/>
      <c r="AZ1" s="126"/>
      <c r="BA1" s="126"/>
      <c r="BB1" s="126"/>
      <c r="BC1" s="126"/>
      <c r="BD1" s="126"/>
      <c r="BE1" s="126"/>
      <c r="BF1" s="126"/>
      <c r="BG1" s="126"/>
      <c r="BH1" s="126"/>
      <c r="BI1" s="125"/>
      <c r="BJ1" s="125"/>
    </row>
    <row r="2" spans="1:66" ht="15" customHeight="1" x14ac:dyDescent="0.35">
      <c r="A2" s="358" t="s">
        <v>7</v>
      </c>
      <c r="B2" s="358"/>
      <c r="C2" s="358"/>
      <c r="D2" s="358"/>
      <c r="E2" s="358"/>
      <c r="F2" s="358"/>
      <c r="G2" s="358"/>
      <c r="H2" s="358"/>
      <c r="I2" s="358"/>
      <c r="J2" s="358"/>
      <c r="K2" s="358"/>
      <c r="L2" s="358"/>
      <c r="M2" s="358"/>
      <c r="N2" s="125"/>
      <c r="O2" s="125"/>
      <c r="P2" s="125"/>
      <c r="Q2" s="125"/>
      <c r="R2" s="193" t="s">
        <v>2</v>
      </c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/>
      <c r="AH2" s="193"/>
      <c r="AI2" s="193"/>
      <c r="AJ2" s="193"/>
      <c r="AK2" s="193"/>
      <c r="AL2" s="193"/>
      <c r="AM2" s="193"/>
      <c r="AN2" s="193"/>
      <c r="AO2" s="193"/>
      <c r="AP2" s="193"/>
      <c r="AQ2" s="193"/>
      <c r="AR2" s="193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/>
      <c r="BD2" s="193"/>
      <c r="BE2" s="193"/>
      <c r="BF2" s="193"/>
      <c r="BG2" s="193"/>
      <c r="BH2" s="193"/>
      <c r="BI2" s="193"/>
      <c r="BJ2" s="193"/>
      <c r="BK2" s="193"/>
      <c r="BL2" s="193"/>
      <c r="BM2" s="193"/>
      <c r="BN2" s="193"/>
    </row>
    <row r="3" spans="1:66" ht="15" customHeight="1" x14ac:dyDescent="0.3">
      <c r="A3" s="358"/>
      <c r="B3" s="358"/>
      <c r="C3" s="358"/>
      <c r="D3" s="358"/>
      <c r="E3" s="358"/>
      <c r="F3" s="358"/>
      <c r="G3" s="358"/>
      <c r="H3" s="358"/>
      <c r="I3" s="358"/>
      <c r="J3" s="358"/>
      <c r="K3" s="358"/>
      <c r="L3" s="358"/>
      <c r="M3" s="358"/>
      <c r="N3" s="125"/>
      <c r="O3" s="125"/>
      <c r="P3" s="125"/>
      <c r="Q3" s="125"/>
      <c r="R3" s="359" t="s">
        <v>3</v>
      </c>
      <c r="S3" s="359"/>
      <c r="T3" s="359"/>
      <c r="U3" s="359"/>
      <c r="V3" s="359"/>
      <c r="W3" s="359"/>
      <c r="X3" s="359"/>
      <c r="Y3" s="359"/>
      <c r="Z3" s="359"/>
      <c r="AA3" s="359"/>
      <c r="AB3" s="359"/>
      <c r="AC3" s="359"/>
      <c r="AD3" s="359"/>
      <c r="AE3" s="359"/>
      <c r="AF3" s="359"/>
      <c r="AG3" s="359"/>
      <c r="AH3" s="359"/>
      <c r="AI3" s="359"/>
      <c r="AJ3" s="359"/>
      <c r="AK3" s="359"/>
      <c r="AL3" s="359"/>
      <c r="AM3" s="359"/>
      <c r="AN3" s="359"/>
      <c r="AO3" s="359"/>
      <c r="AP3" s="359"/>
      <c r="AQ3" s="359"/>
      <c r="AR3" s="359"/>
      <c r="AS3" s="359"/>
      <c r="AT3" s="359"/>
      <c r="AU3" s="359"/>
      <c r="AV3" s="359"/>
      <c r="AW3" s="359"/>
      <c r="AX3" s="359"/>
      <c r="AY3" s="359"/>
      <c r="AZ3" s="359"/>
      <c r="BA3" s="359"/>
      <c r="BB3" s="359"/>
      <c r="BC3" s="359"/>
      <c r="BD3" s="359"/>
      <c r="BE3" s="359"/>
      <c r="BF3" s="359"/>
      <c r="BG3" s="359"/>
      <c r="BH3" s="359"/>
      <c r="BI3" s="359"/>
      <c r="BJ3" s="359"/>
      <c r="BK3" s="359"/>
      <c r="BL3" s="359"/>
      <c r="BM3" s="359"/>
      <c r="BN3" s="359"/>
    </row>
    <row r="4" spans="1:66" ht="15" customHeight="1" x14ac:dyDescent="0.35">
      <c r="A4" s="354" t="s">
        <v>236</v>
      </c>
      <c r="B4" s="354"/>
      <c r="C4" s="354"/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128"/>
      <c r="O4" s="128"/>
      <c r="P4" s="128"/>
      <c r="Q4" s="128"/>
      <c r="R4" s="355" t="s">
        <v>184</v>
      </c>
      <c r="S4" s="355"/>
      <c r="T4" s="355"/>
      <c r="U4" s="355"/>
      <c r="V4" s="355"/>
      <c r="W4" s="355"/>
      <c r="X4" s="355"/>
      <c r="Y4" s="355"/>
      <c r="Z4" s="355"/>
      <c r="AA4" s="355"/>
      <c r="AB4" s="355"/>
      <c r="AC4" s="355"/>
      <c r="AD4" s="355"/>
      <c r="AE4" s="355"/>
      <c r="AF4" s="355"/>
      <c r="AG4" s="355"/>
      <c r="AH4" s="355"/>
      <c r="AI4" s="355"/>
      <c r="AJ4" s="355"/>
      <c r="AK4" s="355"/>
      <c r="AL4" s="355"/>
      <c r="AM4" s="355"/>
      <c r="AN4" s="355"/>
      <c r="AO4" s="355"/>
      <c r="AP4" s="355"/>
      <c r="AQ4" s="355"/>
      <c r="AR4" s="355"/>
      <c r="AS4" s="355"/>
      <c r="AT4" s="355"/>
      <c r="AU4" s="355"/>
      <c r="AV4" s="355"/>
      <c r="AW4" s="355"/>
      <c r="AX4" s="355"/>
      <c r="AY4" s="355"/>
      <c r="AZ4" s="355"/>
      <c r="BA4" s="355"/>
      <c r="BB4" s="355"/>
      <c r="BC4" s="355"/>
      <c r="BD4" s="355"/>
      <c r="BE4" s="355"/>
      <c r="BF4" s="355"/>
      <c r="BG4" s="355"/>
      <c r="BH4" s="355"/>
      <c r="BI4" s="355"/>
      <c r="BJ4" s="355"/>
      <c r="BK4" s="355"/>
      <c r="BL4" s="355"/>
      <c r="BM4" s="355"/>
      <c r="BN4" s="355"/>
    </row>
    <row r="5" spans="1:66" ht="15" customHeight="1" x14ac:dyDescent="0.35">
      <c r="A5" s="354" t="s">
        <v>185</v>
      </c>
      <c r="B5" s="354"/>
      <c r="C5" s="354"/>
      <c r="D5" s="354"/>
      <c r="E5" s="354"/>
      <c r="F5" s="354"/>
      <c r="G5" s="354"/>
      <c r="H5" s="354"/>
      <c r="I5" s="354"/>
      <c r="J5" s="354"/>
      <c r="K5" s="354"/>
      <c r="L5" s="354"/>
      <c r="M5" s="354"/>
      <c r="N5" s="125"/>
      <c r="O5" s="125"/>
      <c r="P5" s="125"/>
      <c r="Q5" s="125"/>
      <c r="R5" s="356" t="s">
        <v>186</v>
      </c>
      <c r="S5" s="356"/>
      <c r="T5" s="356"/>
      <c r="U5" s="356"/>
      <c r="V5" s="356"/>
      <c r="W5" s="356"/>
      <c r="X5" s="356"/>
      <c r="Y5" s="356"/>
      <c r="Z5" s="356"/>
      <c r="AA5" s="356"/>
      <c r="AB5" s="356"/>
      <c r="AC5" s="356"/>
      <c r="AD5" s="356"/>
      <c r="AE5" s="356"/>
      <c r="AF5" s="356"/>
      <c r="AG5" s="356"/>
      <c r="AH5" s="356"/>
      <c r="AI5" s="356"/>
      <c r="AJ5" s="356"/>
      <c r="AK5" s="356"/>
      <c r="AL5" s="356"/>
      <c r="AM5" s="356"/>
      <c r="AN5" s="356"/>
      <c r="AO5" s="356"/>
      <c r="AP5" s="356"/>
      <c r="AQ5" s="356"/>
      <c r="AR5" s="356"/>
      <c r="AS5" s="356"/>
      <c r="AT5" s="356"/>
      <c r="AU5" s="356"/>
      <c r="AV5" s="356"/>
      <c r="AW5" s="356"/>
      <c r="AX5" s="356"/>
      <c r="AY5" s="356"/>
      <c r="AZ5" s="356"/>
      <c r="BA5" s="356"/>
      <c r="BB5" s="356"/>
      <c r="BC5" s="356"/>
      <c r="BD5" s="356"/>
      <c r="BE5" s="356"/>
      <c r="BF5" s="356"/>
      <c r="BG5" s="356"/>
      <c r="BH5" s="356"/>
      <c r="BI5" s="356"/>
      <c r="BJ5" s="356"/>
      <c r="BK5" s="356"/>
      <c r="BL5" s="356"/>
      <c r="BM5" s="356"/>
      <c r="BN5" s="356"/>
    </row>
    <row r="6" spans="1:66" ht="15" customHeight="1" x14ac:dyDescent="0.3"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5"/>
      <c r="O6" s="125"/>
      <c r="P6" s="125"/>
      <c r="Q6" s="125"/>
      <c r="R6" s="359" t="s">
        <v>187</v>
      </c>
      <c r="S6" s="359"/>
      <c r="T6" s="359"/>
      <c r="U6" s="359"/>
      <c r="V6" s="359"/>
      <c r="W6" s="359"/>
      <c r="X6" s="359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59"/>
      <c r="AP6" s="359"/>
      <c r="AQ6" s="359"/>
      <c r="AR6" s="359"/>
      <c r="AS6" s="359"/>
      <c r="AT6" s="359"/>
      <c r="AU6" s="359"/>
      <c r="AV6" s="359"/>
      <c r="AW6" s="359"/>
      <c r="AX6" s="359"/>
      <c r="AY6" s="359"/>
      <c r="AZ6" s="359"/>
      <c r="BA6" s="359"/>
      <c r="BB6" s="359"/>
      <c r="BC6" s="359"/>
      <c r="BD6" s="359"/>
      <c r="BE6" s="359"/>
      <c r="BF6" s="359"/>
      <c r="BG6" s="359"/>
      <c r="BH6" s="359"/>
      <c r="BI6" s="359"/>
      <c r="BJ6" s="359"/>
      <c r="BK6" s="359"/>
      <c r="BL6" s="359"/>
      <c r="BM6" s="359"/>
      <c r="BN6" s="359"/>
    </row>
    <row r="7" spans="1:66" ht="15" customHeight="1" x14ac:dyDescent="0.3"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5"/>
      <c r="O7" s="125"/>
      <c r="P7" s="125"/>
      <c r="Q7" s="125"/>
      <c r="R7" s="195" t="s">
        <v>188</v>
      </c>
      <c r="S7" s="195"/>
      <c r="T7" s="195"/>
      <c r="U7" s="195"/>
      <c r="V7" s="195"/>
      <c r="W7" s="195"/>
      <c r="X7" s="195"/>
      <c r="Y7" s="195"/>
      <c r="Z7" s="195"/>
      <c r="AA7" s="195"/>
      <c r="AB7" s="195"/>
      <c r="AC7" s="195"/>
      <c r="AD7" s="195"/>
      <c r="AE7" s="195"/>
      <c r="AF7" s="195"/>
      <c r="AG7" s="195"/>
      <c r="AH7" s="195"/>
      <c r="AI7" s="195"/>
      <c r="AJ7" s="195"/>
      <c r="AK7" s="195"/>
      <c r="AL7" s="195"/>
      <c r="AM7" s="195"/>
      <c r="AN7" s="195"/>
      <c r="AO7" s="195"/>
      <c r="AP7" s="195"/>
      <c r="AQ7" s="195"/>
      <c r="AR7" s="195"/>
      <c r="AS7" s="195"/>
      <c r="AT7" s="195"/>
      <c r="AU7" s="195"/>
      <c r="AV7" s="195"/>
      <c r="AW7" s="195"/>
      <c r="AX7" s="195"/>
      <c r="AY7" s="195"/>
      <c r="AZ7" s="195"/>
      <c r="BA7" s="195"/>
      <c r="BB7" s="195"/>
      <c r="BC7" s="195"/>
      <c r="BD7" s="195"/>
      <c r="BE7" s="195"/>
      <c r="BF7" s="195"/>
      <c r="BG7" s="195"/>
      <c r="BH7" s="195"/>
      <c r="BI7" s="195"/>
      <c r="BJ7" s="195"/>
      <c r="BK7" s="195"/>
      <c r="BL7" s="195"/>
      <c r="BM7" s="195"/>
      <c r="BN7" s="195"/>
    </row>
    <row r="8" spans="1:66" ht="15" customHeight="1" thickBot="1" x14ac:dyDescent="0.35"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5"/>
      <c r="O8" s="125"/>
      <c r="P8" s="125"/>
      <c r="Q8" s="125"/>
      <c r="R8" s="382" t="s">
        <v>189</v>
      </c>
      <c r="S8" s="382"/>
      <c r="T8" s="382"/>
      <c r="U8" s="382"/>
      <c r="V8" s="382"/>
      <c r="W8" s="382"/>
      <c r="X8" s="382"/>
      <c r="Y8" s="382"/>
      <c r="Z8" s="382"/>
      <c r="AA8" s="382"/>
      <c r="AB8" s="382"/>
      <c r="AC8" s="382"/>
      <c r="AD8" s="382"/>
      <c r="AE8" s="382"/>
      <c r="AF8" s="382"/>
      <c r="AG8" s="382"/>
      <c r="AH8" s="382"/>
      <c r="AI8" s="382"/>
      <c r="AJ8" s="382"/>
      <c r="AK8" s="382"/>
      <c r="AL8" s="382"/>
      <c r="AM8" s="382"/>
      <c r="AN8" s="382"/>
      <c r="AO8" s="382"/>
      <c r="AP8" s="382"/>
      <c r="AQ8" s="382"/>
      <c r="AR8" s="382"/>
      <c r="AS8" s="382"/>
      <c r="AT8" s="382"/>
      <c r="AU8" s="382"/>
      <c r="AV8" s="382"/>
      <c r="AW8" s="382"/>
      <c r="AX8" s="382"/>
      <c r="AY8" s="382"/>
      <c r="AZ8" s="382"/>
      <c r="BA8" s="382"/>
      <c r="BB8" s="382"/>
      <c r="BC8" s="382"/>
      <c r="BD8" s="382"/>
      <c r="BE8" s="382"/>
      <c r="BF8" s="382"/>
      <c r="BG8" s="382"/>
      <c r="BH8" s="382"/>
      <c r="BI8" s="382"/>
      <c r="BJ8" s="382"/>
      <c r="BK8" s="382"/>
      <c r="BL8" s="382"/>
      <c r="BM8" s="382"/>
      <c r="BN8" s="382"/>
    </row>
    <row r="9" spans="1:66" ht="15" customHeight="1" thickBot="1" x14ac:dyDescent="0.4">
      <c r="A9" s="360" t="s">
        <v>190</v>
      </c>
      <c r="B9" s="343" t="s">
        <v>80</v>
      </c>
      <c r="C9" s="364" t="s">
        <v>191</v>
      </c>
      <c r="D9" s="365"/>
      <c r="E9" s="365"/>
      <c r="F9" s="365"/>
      <c r="G9" s="365"/>
      <c r="H9" s="365"/>
      <c r="I9" s="365"/>
      <c r="J9" s="365"/>
      <c r="K9" s="365"/>
      <c r="L9" s="365"/>
      <c r="M9" s="365"/>
      <c r="N9" s="366"/>
      <c r="O9" s="370" t="s">
        <v>192</v>
      </c>
      <c r="P9" s="371"/>
      <c r="Q9" s="374" t="s">
        <v>84</v>
      </c>
      <c r="R9" s="375"/>
      <c r="S9" s="375"/>
      <c r="T9" s="375"/>
      <c r="U9" s="375"/>
      <c r="V9" s="375"/>
      <c r="W9" s="375"/>
      <c r="X9" s="375"/>
      <c r="Y9" s="130" t="s">
        <v>193</v>
      </c>
      <c r="Z9" s="131"/>
      <c r="AA9" s="131"/>
      <c r="AB9" s="131"/>
      <c r="AC9" s="131"/>
      <c r="AD9" s="131"/>
      <c r="AE9" s="131"/>
      <c r="AF9" s="131"/>
      <c r="AG9" s="131"/>
      <c r="AH9" s="131"/>
      <c r="AI9" s="131"/>
      <c r="AJ9" s="131" t="s">
        <v>194</v>
      </c>
      <c r="AK9" s="132"/>
      <c r="AL9" s="131"/>
      <c r="AM9" s="131"/>
      <c r="AN9" s="131"/>
      <c r="AO9" s="131"/>
      <c r="AP9" s="131"/>
      <c r="AQ9" s="131"/>
      <c r="AR9" s="133"/>
      <c r="AS9" s="130" t="s">
        <v>195</v>
      </c>
      <c r="AT9" s="131"/>
      <c r="AU9" s="131"/>
      <c r="AV9" s="131"/>
      <c r="AW9" s="131"/>
      <c r="AX9" s="131"/>
      <c r="AY9" s="131"/>
      <c r="AZ9" s="131"/>
      <c r="BA9" s="131"/>
      <c r="BB9" s="131"/>
      <c r="BC9" s="131"/>
      <c r="BD9" s="131" t="s">
        <v>196</v>
      </c>
      <c r="BE9" s="132"/>
      <c r="BF9" s="131"/>
      <c r="BG9" s="131"/>
      <c r="BH9" s="131"/>
      <c r="BI9" s="131"/>
      <c r="BJ9" s="131"/>
      <c r="BK9" s="131"/>
      <c r="BL9" s="133"/>
      <c r="BM9" s="376" t="s">
        <v>197</v>
      </c>
      <c r="BN9" s="377"/>
    </row>
    <row r="10" spans="1:66" ht="15" customHeight="1" thickBot="1" x14ac:dyDescent="0.3">
      <c r="A10" s="361"/>
      <c r="B10" s="345"/>
      <c r="C10" s="367"/>
      <c r="D10" s="368"/>
      <c r="E10" s="368"/>
      <c r="F10" s="368"/>
      <c r="G10" s="368"/>
      <c r="H10" s="368"/>
      <c r="I10" s="368"/>
      <c r="J10" s="368"/>
      <c r="K10" s="368"/>
      <c r="L10" s="368"/>
      <c r="M10" s="368"/>
      <c r="N10" s="369"/>
      <c r="O10" s="372"/>
      <c r="P10" s="373"/>
      <c r="Q10" s="316" t="s">
        <v>198</v>
      </c>
      <c r="R10" s="317"/>
      <c r="S10" s="316" t="s">
        <v>199</v>
      </c>
      <c r="T10" s="317"/>
      <c r="U10" s="316" t="s">
        <v>200</v>
      </c>
      <c r="V10" s="317"/>
      <c r="W10" s="316" t="s">
        <v>201</v>
      </c>
      <c r="X10" s="317"/>
      <c r="Y10" s="318" t="s">
        <v>202</v>
      </c>
      <c r="Z10" s="319"/>
      <c r="AA10" s="324" t="s">
        <v>203</v>
      </c>
      <c r="AB10" s="325"/>
      <c r="AC10" s="325"/>
      <c r="AD10" s="325"/>
      <c r="AE10" s="325"/>
      <c r="AF10" s="325"/>
      <c r="AG10" s="325"/>
      <c r="AH10" s="326"/>
      <c r="AI10" s="318" t="s">
        <v>204</v>
      </c>
      <c r="AJ10" s="322"/>
      <c r="AK10" s="316" t="s">
        <v>205</v>
      </c>
      <c r="AL10" s="317"/>
      <c r="AM10" s="316" t="s">
        <v>206</v>
      </c>
      <c r="AN10" s="327"/>
      <c r="AO10" s="348" t="s">
        <v>207</v>
      </c>
      <c r="AP10" s="349"/>
      <c r="AQ10" s="349"/>
      <c r="AR10" s="350"/>
      <c r="AS10" s="327" t="s">
        <v>202</v>
      </c>
      <c r="AT10" s="327"/>
      <c r="AU10" s="331" t="s">
        <v>203</v>
      </c>
      <c r="AV10" s="332"/>
      <c r="AW10" s="332"/>
      <c r="AX10" s="332"/>
      <c r="AY10" s="332"/>
      <c r="AZ10" s="332"/>
      <c r="BA10" s="332"/>
      <c r="BB10" s="333"/>
      <c r="BC10" s="327" t="s">
        <v>204</v>
      </c>
      <c r="BD10" s="317"/>
      <c r="BE10" s="316" t="s">
        <v>205</v>
      </c>
      <c r="BF10" s="317"/>
      <c r="BG10" s="316" t="s">
        <v>206</v>
      </c>
      <c r="BH10" s="327"/>
      <c r="BI10" s="348" t="s">
        <v>207</v>
      </c>
      <c r="BJ10" s="349"/>
      <c r="BK10" s="349"/>
      <c r="BL10" s="349"/>
      <c r="BM10" s="378"/>
      <c r="BN10" s="379"/>
    </row>
    <row r="11" spans="1:66" ht="15" customHeight="1" thickBot="1" x14ac:dyDescent="0.3">
      <c r="A11" s="361"/>
      <c r="B11" s="345"/>
      <c r="C11" s="367"/>
      <c r="D11" s="368"/>
      <c r="E11" s="368"/>
      <c r="F11" s="368"/>
      <c r="G11" s="368"/>
      <c r="H11" s="368"/>
      <c r="I11" s="368"/>
      <c r="J11" s="368"/>
      <c r="K11" s="368"/>
      <c r="L11" s="368"/>
      <c r="M11" s="368"/>
      <c r="N11" s="369"/>
      <c r="O11" s="372"/>
      <c r="P11" s="373"/>
      <c r="Q11" s="318"/>
      <c r="R11" s="319"/>
      <c r="S11" s="318"/>
      <c r="T11" s="319"/>
      <c r="U11" s="318"/>
      <c r="V11" s="319"/>
      <c r="W11" s="318"/>
      <c r="X11" s="319"/>
      <c r="Y11" s="318"/>
      <c r="Z11" s="322"/>
      <c r="AA11" s="316" t="s">
        <v>202</v>
      </c>
      <c r="AB11" s="317"/>
      <c r="AC11" s="328" t="s">
        <v>208</v>
      </c>
      <c r="AD11" s="329"/>
      <c r="AE11" s="329"/>
      <c r="AF11" s="329"/>
      <c r="AG11" s="329"/>
      <c r="AH11" s="330"/>
      <c r="AI11" s="318"/>
      <c r="AJ11" s="322"/>
      <c r="AK11" s="318"/>
      <c r="AL11" s="319"/>
      <c r="AM11" s="318"/>
      <c r="AN11" s="322"/>
      <c r="AO11" s="351"/>
      <c r="AP11" s="352"/>
      <c r="AQ11" s="352"/>
      <c r="AR11" s="353"/>
      <c r="AS11" s="322"/>
      <c r="AT11" s="319"/>
      <c r="AU11" s="318" t="s">
        <v>202</v>
      </c>
      <c r="AV11" s="322"/>
      <c r="AW11" s="331" t="s">
        <v>208</v>
      </c>
      <c r="AX11" s="332"/>
      <c r="AY11" s="332"/>
      <c r="AZ11" s="332"/>
      <c r="BA11" s="332"/>
      <c r="BB11" s="333"/>
      <c r="BC11" s="318"/>
      <c r="BD11" s="319"/>
      <c r="BE11" s="318"/>
      <c r="BF11" s="319"/>
      <c r="BG11" s="318"/>
      <c r="BH11" s="322"/>
      <c r="BI11" s="351"/>
      <c r="BJ11" s="352"/>
      <c r="BK11" s="352"/>
      <c r="BL11" s="352"/>
      <c r="BM11" s="378"/>
      <c r="BN11" s="379"/>
    </row>
    <row r="12" spans="1:66" ht="15" customHeight="1" x14ac:dyDescent="0.25">
      <c r="A12" s="361"/>
      <c r="B12" s="345"/>
      <c r="C12" s="367"/>
      <c r="D12" s="368"/>
      <c r="E12" s="368"/>
      <c r="F12" s="368"/>
      <c r="G12" s="368"/>
      <c r="H12" s="368"/>
      <c r="I12" s="368"/>
      <c r="J12" s="368"/>
      <c r="K12" s="368"/>
      <c r="L12" s="368"/>
      <c r="M12" s="368"/>
      <c r="N12" s="369"/>
      <c r="O12" s="372"/>
      <c r="P12" s="373"/>
      <c r="Q12" s="318"/>
      <c r="R12" s="319"/>
      <c r="S12" s="318"/>
      <c r="T12" s="319"/>
      <c r="U12" s="318"/>
      <c r="V12" s="319"/>
      <c r="W12" s="318"/>
      <c r="X12" s="319"/>
      <c r="Y12" s="318"/>
      <c r="Z12" s="322"/>
      <c r="AA12" s="318"/>
      <c r="AB12" s="319"/>
      <c r="AC12" s="322" t="s">
        <v>98</v>
      </c>
      <c r="AD12" s="319"/>
      <c r="AE12" s="318" t="s">
        <v>99</v>
      </c>
      <c r="AF12" s="319"/>
      <c r="AG12" s="318" t="s">
        <v>100</v>
      </c>
      <c r="AH12" s="319"/>
      <c r="AI12" s="318"/>
      <c r="AJ12" s="322"/>
      <c r="AK12" s="318"/>
      <c r="AL12" s="319"/>
      <c r="AM12" s="318"/>
      <c r="AN12" s="322"/>
      <c r="AO12" s="334" t="s">
        <v>209</v>
      </c>
      <c r="AP12" s="335"/>
      <c r="AQ12" s="334" t="s">
        <v>210</v>
      </c>
      <c r="AR12" s="335"/>
      <c r="AS12" s="322"/>
      <c r="AT12" s="319"/>
      <c r="AU12" s="318"/>
      <c r="AV12" s="322"/>
      <c r="AW12" s="342" t="s">
        <v>98</v>
      </c>
      <c r="AX12" s="343"/>
      <c r="AY12" s="318" t="s">
        <v>99</v>
      </c>
      <c r="AZ12" s="319"/>
      <c r="BA12" s="318" t="s">
        <v>100</v>
      </c>
      <c r="BB12" s="319"/>
      <c r="BC12" s="318"/>
      <c r="BD12" s="319"/>
      <c r="BE12" s="318"/>
      <c r="BF12" s="319"/>
      <c r="BG12" s="318"/>
      <c r="BH12" s="322"/>
      <c r="BI12" s="316" t="s">
        <v>209</v>
      </c>
      <c r="BJ12" s="317"/>
      <c r="BK12" s="318" t="s">
        <v>210</v>
      </c>
      <c r="BL12" s="322"/>
      <c r="BM12" s="378"/>
      <c r="BN12" s="379"/>
    </row>
    <row r="13" spans="1:66" ht="15" customHeight="1" x14ac:dyDescent="0.25">
      <c r="A13" s="361"/>
      <c r="B13" s="345"/>
      <c r="C13" s="367"/>
      <c r="D13" s="368"/>
      <c r="E13" s="368"/>
      <c r="F13" s="368"/>
      <c r="G13" s="368"/>
      <c r="H13" s="368"/>
      <c r="I13" s="368"/>
      <c r="J13" s="368"/>
      <c r="K13" s="368"/>
      <c r="L13" s="368"/>
      <c r="M13" s="368"/>
      <c r="N13" s="369"/>
      <c r="O13" s="372"/>
      <c r="P13" s="373"/>
      <c r="Q13" s="318"/>
      <c r="R13" s="319"/>
      <c r="S13" s="318"/>
      <c r="T13" s="319"/>
      <c r="U13" s="318"/>
      <c r="V13" s="319"/>
      <c r="W13" s="318"/>
      <c r="X13" s="319"/>
      <c r="Y13" s="318"/>
      <c r="Z13" s="322"/>
      <c r="AA13" s="318"/>
      <c r="AB13" s="319"/>
      <c r="AC13" s="322"/>
      <c r="AD13" s="319"/>
      <c r="AE13" s="318"/>
      <c r="AF13" s="319"/>
      <c r="AG13" s="318"/>
      <c r="AH13" s="319"/>
      <c r="AI13" s="318"/>
      <c r="AJ13" s="322"/>
      <c r="AK13" s="318"/>
      <c r="AL13" s="319"/>
      <c r="AM13" s="318"/>
      <c r="AN13" s="322"/>
      <c r="AO13" s="336"/>
      <c r="AP13" s="337"/>
      <c r="AQ13" s="336"/>
      <c r="AR13" s="337"/>
      <c r="AS13" s="322"/>
      <c r="AT13" s="319"/>
      <c r="AU13" s="318"/>
      <c r="AV13" s="322"/>
      <c r="AW13" s="344"/>
      <c r="AX13" s="345"/>
      <c r="AY13" s="318"/>
      <c r="AZ13" s="319"/>
      <c r="BA13" s="318"/>
      <c r="BB13" s="319"/>
      <c r="BC13" s="318"/>
      <c r="BD13" s="319"/>
      <c r="BE13" s="318"/>
      <c r="BF13" s="319"/>
      <c r="BG13" s="318"/>
      <c r="BH13" s="322"/>
      <c r="BI13" s="318"/>
      <c r="BJ13" s="319"/>
      <c r="BK13" s="318"/>
      <c r="BL13" s="322"/>
      <c r="BM13" s="378"/>
      <c r="BN13" s="379"/>
    </row>
    <row r="14" spans="1:66" ht="15" customHeight="1" x14ac:dyDescent="0.25">
      <c r="A14" s="362"/>
      <c r="B14" s="345"/>
      <c r="C14" s="367"/>
      <c r="D14" s="368"/>
      <c r="E14" s="368"/>
      <c r="F14" s="368"/>
      <c r="G14" s="368"/>
      <c r="H14" s="368"/>
      <c r="I14" s="368"/>
      <c r="J14" s="368"/>
      <c r="K14" s="368"/>
      <c r="L14" s="368"/>
      <c r="M14" s="368"/>
      <c r="N14" s="369"/>
      <c r="O14" s="372"/>
      <c r="P14" s="373"/>
      <c r="Q14" s="318"/>
      <c r="R14" s="319"/>
      <c r="S14" s="318"/>
      <c r="T14" s="319"/>
      <c r="U14" s="318"/>
      <c r="V14" s="319"/>
      <c r="W14" s="318"/>
      <c r="X14" s="319"/>
      <c r="Y14" s="318"/>
      <c r="Z14" s="322"/>
      <c r="AA14" s="318"/>
      <c r="AB14" s="319"/>
      <c r="AC14" s="322"/>
      <c r="AD14" s="319"/>
      <c r="AE14" s="318"/>
      <c r="AF14" s="319"/>
      <c r="AG14" s="318"/>
      <c r="AH14" s="319"/>
      <c r="AI14" s="318"/>
      <c r="AJ14" s="322"/>
      <c r="AK14" s="318"/>
      <c r="AL14" s="319"/>
      <c r="AM14" s="318"/>
      <c r="AN14" s="322"/>
      <c r="AO14" s="338"/>
      <c r="AP14" s="339"/>
      <c r="AQ14" s="338"/>
      <c r="AR14" s="339"/>
      <c r="AS14" s="322"/>
      <c r="AT14" s="319"/>
      <c r="AU14" s="318"/>
      <c r="AV14" s="322"/>
      <c r="AW14" s="344"/>
      <c r="AX14" s="345"/>
      <c r="AY14" s="318"/>
      <c r="AZ14" s="319"/>
      <c r="BA14" s="318"/>
      <c r="BB14" s="319"/>
      <c r="BC14" s="318"/>
      <c r="BD14" s="319"/>
      <c r="BE14" s="318"/>
      <c r="BF14" s="319"/>
      <c r="BG14" s="318"/>
      <c r="BH14" s="322"/>
      <c r="BI14" s="318"/>
      <c r="BJ14" s="319"/>
      <c r="BK14" s="318"/>
      <c r="BL14" s="322"/>
      <c r="BM14" s="378"/>
      <c r="BN14" s="379"/>
    </row>
    <row r="15" spans="1:66" ht="15" customHeight="1" thickBot="1" x14ac:dyDescent="0.3">
      <c r="A15" s="363"/>
      <c r="B15" s="345"/>
      <c r="C15" s="367"/>
      <c r="D15" s="368"/>
      <c r="E15" s="368"/>
      <c r="F15" s="368"/>
      <c r="G15" s="368"/>
      <c r="H15" s="368"/>
      <c r="I15" s="368"/>
      <c r="J15" s="368"/>
      <c r="K15" s="368"/>
      <c r="L15" s="368"/>
      <c r="M15" s="368"/>
      <c r="N15" s="369"/>
      <c r="O15" s="372"/>
      <c r="P15" s="373"/>
      <c r="Q15" s="318"/>
      <c r="R15" s="319"/>
      <c r="S15" s="318"/>
      <c r="T15" s="319"/>
      <c r="U15" s="318"/>
      <c r="V15" s="319"/>
      <c r="W15" s="318"/>
      <c r="X15" s="319"/>
      <c r="Y15" s="318"/>
      <c r="Z15" s="322"/>
      <c r="AA15" s="320"/>
      <c r="AB15" s="321"/>
      <c r="AC15" s="322"/>
      <c r="AD15" s="319"/>
      <c r="AE15" s="318"/>
      <c r="AF15" s="319"/>
      <c r="AG15" s="318"/>
      <c r="AH15" s="319"/>
      <c r="AI15" s="318"/>
      <c r="AJ15" s="322"/>
      <c r="AK15" s="320"/>
      <c r="AL15" s="321"/>
      <c r="AM15" s="320"/>
      <c r="AN15" s="323"/>
      <c r="AO15" s="340"/>
      <c r="AP15" s="341"/>
      <c r="AQ15" s="340"/>
      <c r="AR15" s="341"/>
      <c r="AS15" s="323"/>
      <c r="AT15" s="321"/>
      <c r="AU15" s="320"/>
      <c r="AV15" s="323"/>
      <c r="AW15" s="346"/>
      <c r="AX15" s="347"/>
      <c r="AY15" s="320"/>
      <c r="AZ15" s="321"/>
      <c r="BA15" s="320"/>
      <c r="BB15" s="321"/>
      <c r="BC15" s="320"/>
      <c r="BD15" s="321"/>
      <c r="BE15" s="320"/>
      <c r="BF15" s="321"/>
      <c r="BG15" s="320"/>
      <c r="BH15" s="323"/>
      <c r="BI15" s="320"/>
      <c r="BJ15" s="321"/>
      <c r="BK15" s="320"/>
      <c r="BL15" s="323"/>
      <c r="BM15" s="380"/>
      <c r="BN15" s="381"/>
    </row>
    <row r="16" spans="1:66" ht="27.65" customHeight="1" thickBot="1" x14ac:dyDescent="0.3">
      <c r="A16" s="134">
        <v>1</v>
      </c>
      <c r="B16" s="135" t="s">
        <v>104</v>
      </c>
      <c r="C16" s="308" t="s">
        <v>105</v>
      </c>
      <c r="D16" s="309"/>
      <c r="E16" s="309"/>
      <c r="F16" s="309"/>
      <c r="G16" s="309"/>
      <c r="H16" s="309"/>
      <c r="I16" s="309"/>
      <c r="J16" s="309"/>
      <c r="K16" s="309"/>
      <c r="L16" s="309"/>
      <c r="M16" s="309"/>
      <c r="N16" s="310"/>
      <c r="O16" s="298">
        <v>3</v>
      </c>
      <c r="P16" s="307"/>
      <c r="Q16" s="304">
        <f>O16*30</f>
        <v>90</v>
      </c>
      <c r="R16" s="304"/>
      <c r="S16" s="304">
        <v>90</v>
      </c>
      <c r="T16" s="304"/>
      <c r="U16" s="304"/>
      <c r="V16" s="304"/>
      <c r="W16" s="304">
        <v>90</v>
      </c>
      <c r="X16" s="304"/>
      <c r="Y16" s="304">
        <v>90</v>
      </c>
      <c r="Z16" s="304"/>
      <c r="AA16" s="304">
        <f>AC16+AE16+AG16</f>
        <v>24</v>
      </c>
      <c r="AB16" s="304"/>
      <c r="AC16" s="304">
        <v>12</v>
      </c>
      <c r="AD16" s="304"/>
      <c r="AE16" s="304"/>
      <c r="AF16" s="304"/>
      <c r="AG16" s="298">
        <v>12</v>
      </c>
      <c r="AH16" s="307"/>
      <c r="AI16" s="304">
        <f>Y16-AA16</f>
        <v>66</v>
      </c>
      <c r="AJ16" s="304"/>
      <c r="AK16" s="304"/>
      <c r="AL16" s="304"/>
      <c r="AM16" s="304"/>
      <c r="AN16" s="304"/>
      <c r="AO16" s="304"/>
      <c r="AP16" s="304"/>
      <c r="AQ16" s="304">
        <v>1</v>
      </c>
      <c r="AR16" s="304"/>
      <c r="AS16" s="304"/>
      <c r="AT16" s="304"/>
      <c r="AU16" s="304"/>
      <c r="AV16" s="304"/>
      <c r="AW16" s="304"/>
      <c r="AX16" s="304"/>
      <c r="AY16" s="304"/>
      <c r="AZ16" s="304"/>
      <c r="BA16" s="304"/>
      <c r="BB16" s="304"/>
      <c r="BC16" s="304"/>
      <c r="BD16" s="304"/>
      <c r="BE16" s="304"/>
      <c r="BF16" s="304"/>
      <c r="BG16" s="304"/>
      <c r="BH16" s="304"/>
      <c r="BI16" s="304"/>
      <c r="BJ16" s="304"/>
      <c r="BK16" s="304"/>
      <c r="BL16" s="304"/>
      <c r="BM16" s="306" t="s">
        <v>109</v>
      </c>
      <c r="BN16" s="306"/>
    </row>
    <row r="17" spans="1:69" ht="22.5" customHeight="1" thickBot="1" x14ac:dyDescent="0.3">
      <c r="A17" s="189">
        <v>2</v>
      </c>
      <c r="B17" s="135" t="s">
        <v>107</v>
      </c>
      <c r="C17" s="308" t="s">
        <v>108</v>
      </c>
      <c r="D17" s="309"/>
      <c r="E17" s="309"/>
      <c r="F17" s="309"/>
      <c r="G17" s="309"/>
      <c r="H17" s="309"/>
      <c r="I17" s="309"/>
      <c r="J17" s="309"/>
      <c r="K17" s="309"/>
      <c r="L17" s="309"/>
      <c r="M17" s="309"/>
      <c r="N17" s="310"/>
      <c r="O17" s="298">
        <v>3</v>
      </c>
      <c r="P17" s="307"/>
      <c r="Q17" s="304">
        <f>O17*30</f>
        <v>90</v>
      </c>
      <c r="R17" s="304"/>
      <c r="S17" s="304">
        <v>90</v>
      </c>
      <c r="T17" s="304"/>
      <c r="U17" s="304"/>
      <c r="V17" s="304"/>
      <c r="W17" s="304">
        <v>90</v>
      </c>
      <c r="X17" s="304"/>
      <c r="Y17" s="304">
        <v>90</v>
      </c>
      <c r="Z17" s="304"/>
      <c r="AA17" s="304">
        <f t="shared" ref="AA17:AA26" si="0">AC17+AE17+AG17</f>
        <v>24</v>
      </c>
      <c r="AB17" s="304"/>
      <c r="AC17" s="304">
        <v>12</v>
      </c>
      <c r="AD17" s="304"/>
      <c r="AE17" s="304"/>
      <c r="AF17" s="304"/>
      <c r="AG17" s="298">
        <v>12</v>
      </c>
      <c r="AH17" s="307"/>
      <c r="AI17" s="304">
        <f t="shared" ref="AI17:AI26" si="1">Y17-AA17</f>
        <v>66</v>
      </c>
      <c r="AJ17" s="304"/>
      <c r="AK17" s="304"/>
      <c r="AL17" s="304"/>
      <c r="AM17" s="304"/>
      <c r="AN17" s="304"/>
      <c r="AO17" s="304">
        <v>1</v>
      </c>
      <c r="AP17" s="304"/>
      <c r="AQ17" s="304"/>
      <c r="AR17" s="304"/>
      <c r="AS17" s="304"/>
      <c r="AT17" s="304"/>
      <c r="AU17" s="304"/>
      <c r="AV17" s="304"/>
      <c r="AW17" s="304"/>
      <c r="AX17" s="304"/>
      <c r="AY17" s="304"/>
      <c r="AZ17" s="304"/>
      <c r="BA17" s="304"/>
      <c r="BB17" s="304"/>
      <c r="BC17" s="304"/>
      <c r="BD17" s="304"/>
      <c r="BE17" s="304"/>
      <c r="BF17" s="304"/>
      <c r="BG17" s="304"/>
      <c r="BH17" s="304"/>
      <c r="BI17" s="304"/>
      <c r="BJ17" s="304"/>
      <c r="BK17" s="304"/>
      <c r="BL17" s="304"/>
      <c r="BM17" s="306" t="s">
        <v>106</v>
      </c>
      <c r="BN17" s="306"/>
    </row>
    <row r="18" spans="1:69" ht="28.5" customHeight="1" thickBot="1" x14ac:dyDescent="0.3">
      <c r="A18" s="189">
        <v>3</v>
      </c>
      <c r="B18" s="135" t="s">
        <v>110</v>
      </c>
      <c r="C18" s="313" t="s">
        <v>111</v>
      </c>
      <c r="D18" s="314"/>
      <c r="E18" s="314"/>
      <c r="F18" s="314"/>
      <c r="G18" s="314"/>
      <c r="H18" s="314"/>
      <c r="I18" s="314"/>
      <c r="J18" s="314"/>
      <c r="K18" s="314"/>
      <c r="L18" s="314"/>
      <c r="M18" s="314"/>
      <c r="N18" s="315"/>
      <c r="O18" s="298">
        <v>3</v>
      </c>
      <c r="P18" s="307"/>
      <c r="Q18" s="304">
        <f t="shared" ref="Q18:Q28" si="2">O18*30</f>
        <v>90</v>
      </c>
      <c r="R18" s="304"/>
      <c r="S18" s="304">
        <v>180</v>
      </c>
      <c r="T18" s="304"/>
      <c r="U18" s="304"/>
      <c r="V18" s="304"/>
      <c r="W18" s="304">
        <v>90</v>
      </c>
      <c r="X18" s="304"/>
      <c r="Y18" s="304"/>
      <c r="Z18" s="304"/>
      <c r="AA18" s="304"/>
      <c r="AB18" s="304"/>
      <c r="AC18" s="304"/>
      <c r="AD18" s="304"/>
      <c r="AE18" s="304"/>
      <c r="AF18" s="304"/>
      <c r="AG18" s="304"/>
      <c r="AH18" s="304"/>
      <c r="AI18" s="304"/>
      <c r="AJ18" s="304"/>
      <c r="AK18" s="304"/>
      <c r="AL18" s="304"/>
      <c r="AM18" s="304"/>
      <c r="AN18" s="304"/>
      <c r="AO18" s="304"/>
      <c r="AP18" s="304"/>
      <c r="AQ18" s="304"/>
      <c r="AR18" s="304"/>
      <c r="AS18" s="304">
        <v>90</v>
      </c>
      <c r="AT18" s="304"/>
      <c r="AU18" s="304">
        <f>AW18+AY18+BA18</f>
        <v>30</v>
      </c>
      <c r="AV18" s="304"/>
      <c r="AW18" s="304">
        <v>14</v>
      </c>
      <c r="AX18" s="304"/>
      <c r="AY18" s="304"/>
      <c r="AZ18" s="304"/>
      <c r="BA18" s="304">
        <v>16</v>
      </c>
      <c r="BB18" s="304"/>
      <c r="BC18" s="304">
        <f>AS18-AU18</f>
        <v>60</v>
      </c>
      <c r="BD18" s="304"/>
      <c r="BE18" s="304"/>
      <c r="BF18" s="304"/>
      <c r="BG18" s="304"/>
      <c r="BH18" s="304"/>
      <c r="BI18" s="304"/>
      <c r="BJ18" s="304"/>
      <c r="BK18" s="304">
        <v>1</v>
      </c>
      <c r="BL18" s="304"/>
      <c r="BM18" s="306" t="s">
        <v>112</v>
      </c>
      <c r="BN18" s="306"/>
    </row>
    <row r="19" spans="1:69" ht="30" customHeight="1" thickBot="1" x14ac:dyDescent="0.3">
      <c r="A19" s="189">
        <v>4</v>
      </c>
      <c r="B19" s="135" t="s">
        <v>125</v>
      </c>
      <c r="C19" s="308" t="s">
        <v>126</v>
      </c>
      <c r="D19" s="309"/>
      <c r="E19" s="309"/>
      <c r="F19" s="309"/>
      <c r="G19" s="309"/>
      <c r="H19" s="309"/>
      <c r="I19" s="309"/>
      <c r="J19" s="309"/>
      <c r="K19" s="309"/>
      <c r="L19" s="309"/>
      <c r="M19" s="309"/>
      <c r="N19" s="310"/>
      <c r="O19" s="298">
        <v>3</v>
      </c>
      <c r="P19" s="307"/>
      <c r="Q19" s="304">
        <f t="shared" si="2"/>
        <v>90</v>
      </c>
      <c r="R19" s="304"/>
      <c r="S19" s="304">
        <v>90</v>
      </c>
      <c r="T19" s="304"/>
      <c r="U19" s="304"/>
      <c r="V19" s="304"/>
      <c r="W19" s="304">
        <v>90</v>
      </c>
      <c r="X19" s="304"/>
      <c r="Y19" s="304">
        <v>90</v>
      </c>
      <c r="Z19" s="304"/>
      <c r="AA19" s="304">
        <f t="shared" si="0"/>
        <v>24</v>
      </c>
      <c r="AB19" s="304"/>
      <c r="AC19" s="304">
        <v>12</v>
      </c>
      <c r="AD19" s="304"/>
      <c r="AE19" s="304">
        <v>12</v>
      </c>
      <c r="AF19" s="304"/>
      <c r="AG19" s="304"/>
      <c r="AH19" s="304"/>
      <c r="AI19" s="304">
        <f t="shared" si="1"/>
        <v>66</v>
      </c>
      <c r="AJ19" s="304"/>
      <c r="AK19" s="304"/>
      <c r="AL19" s="304"/>
      <c r="AM19" s="304"/>
      <c r="AN19" s="304"/>
      <c r="AO19" s="304"/>
      <c r="AP19" s="304"/>
      <c r="AQ19" s="304">
        <v>1</v>
      </c>
      <c r="AR19" s="304"/>
      <c r="AS19" s="304"/>
      <c r="AT19" s="304"/>
      <c r="AU19" s="304"/>
      <c r="AV19" s="304"/>
      <c r="AW19" s="304"/>
      <c r="AX19" s="304"/>
      <c r="AY19" s="304"/>
      <c r="AZ19" s="304"/>
      <c r="BA19" s="304"/>
      <c r="BB19" s="304"/>
      <c r="BC19" s="304"/>
      <c r="BD19" s="304"/>
      <c r="BE19" s="304"/>
      <c r="BF19" s="304"/>
      <c r="BG19" s="304"/>
      <c r="BH19" s="304"/>
      <c r="BI19" s="304"/>
      <c r="BJ19" s="304"/>
      <c r="BK19" s="304"/>
      <c r="BL19" s="304"/>
      <c r="BM19" s="306" t="s">
        <v>127</v>
      </c>
      <c r="BN19" s="306"/>
    </row>
    <row r="20" spans="1:69" ht="30" customHeight="1" thickBot="1" x14ac:dyDescent="0.3">
      <c r="A20" s="189">
        <v>5</v>
      </c>
      <c r="B20" s="135" t="s">
        <v>128</v>
      </c>
      <c r="C20" s="308" t="s">
        <v>211</v>
      </c>
      <c r="D20" s="309"/>
      <c r="E20" s="309"/>
      <c r="F20" s="309"/>
      <c r="G20" s="309"/>
      <c r="H20" s="309"/>
      <c r="I20" s="309"/>
      <c r="J20" s="309"/>
      <c r="K20" s="309"/>
      <c r="L20" s="309"/>
      <c r="M20" s="309"/>
      <c r="N20" s="310"/>
      <c r="O20" s="298">
        <v>3</v>
      </c>
      <c r="P20" s="307"/>
      <c r="Q20" s="304">
        <f>O20*30</f>
        <v>90</v>
      </c>
      <c r="R20" s="304"/>
      <c r="S20" s="298">
        <v>90</v>
      </c>
      <c r="T20" s="307"/>
      <c r="U20" s="298"/>
      <c r="V20" s="307"/>
      <c r="W20" s="298">
        <v>90</v>
      </c>
      <c r="X20" s="307"/>
      <c r="Y20" s="298">
        <v>90</v>
      </c>
      <c r="Z20" s="307"/>
      <c r="AA20" s="304">
        <f t="shared" si="0"/>
        <v>24</v>
      </c>
      <c r="AB20" s="304"/>
      <c r="AC20" s="298">
        <v>12</v>
      </c>
      <c r="AD20" s="307"/>
      <c r="AE20" s="298"/>
      <c r="AF20" s="307"/>
      <c r="AG20" s="298">
        <v>12</v>
      </c>
      <c r="AH20" s="307"/>
      <c r="AI20" s="304">
        <f t="shared" si="1"/>
        <v>66</v>
      </c>
      <c r="AJ20" s="304"/>
      <c r="AK20" s="298"/>
      <c r="AL20" s="307"/>
      <c r="AM20" s="298"/>
      <c r="AN20" s="307"/>
      <c r="AO20" s="298">
        <v>1</v>
      </c>
      <c r="AP20" s="307"/>
      <c r="AQ20" s="298"/>
      <c r="AR20" s="307"/>
      <c r="AS20" s="298"/>
      <c r="AT20" s="307"/>
      <c r="AU20" s="304"/>
      <c r="AV20" s="304"/>
      <c r="AW20" s="298"/>
      <c r="AX20" s="307"/>
      <c r="AY20" s="298"/>
      <c r="AZ20" s="307"/>
      <c r="BA20" s="298"/>
      <c r="BB20" s="307"/>
      <c r="BC20" s="304"/>
      <c r="BD20" s="304"/>
      <c r="BE20" s="298"/>
      <c r="BF20" s="307"/>
      <c r="BG20" s="298"/>
      <c r="BH20" s="307"/>
      <c r="BI20" s="298"/>
      <c r="BJ20" s="307"/>
      <c r="BK20" s="298"/>
      <c r="BL20" s="307"/>
      <c r="BM20" s="306" t="s">
        <v>130</v>
      </c>
      <c r="BN20" s="306"/>
    </row>
    <row r="21" spans="1:69" ht="30" customHeight="1" thickBot="1" x14ac:dyDescent="0.3">
      <c r="A21" s="189">
        <v>6</v>
      </c>
      <c r="B21" s="135" t="s">
        <v>131</v>
      </c>
      <c r="C21" s="308" t="s">
        <v>132</v>
      </c>
      <c r="D21" s="309"/>
      <c r="E21" s="309"/>
      <c r="F21" s="309"/>
      <c r="G21" s="309"/>
      <c r="H21" s="309"/>
      <c r="I21" s="309"/>
      <c r="J21" s="309"/>
      <c r="K21" s="309"/>
      <c r="L21" s="309"/>
      <c r="M21" s="309"/>
      <c r="N21" s="310"/>
      <c r="O21" s="298">
        <v>6</v>
      </c>
      <c r="P21" s="307"/>
      <c r="Q21" s="304">
        <f>O21*30</f>
        <v>180</v>
      </c>
      <c r="R21" s="304"/>
      <c r="S21" s="298">
        <v>180</v>
      </c>
      <c r="T21" s="307"/>
      <c r="U21" s="298"/>
      <c r="V21" s="307"/>
      <c r="W21" s="298">
        <v>180</v>
      </c>
      <c r="X21" s="307"/>
      <c r="Y21" s="298">
        <v>120</v>
      </c>
      <c r="Z21" s="307"/>
      <c r="AA21" s="304">
        <f t="shared" si="0"/>
        <v>24</v>
      </c>
      <c r="AB21" s="304"/>
      <c r="AC21" s="298">
        <v>12</v>
      </c>
      <c r="AD21" s="307"/>
      <c r="AE21" s="298"/>
      <c r="AF21" s="307"/>
      <c r="AG21" s="298">
        <v>12</v>
      </c>
      <c r="AH21" s="307"/>
      <c r="AI21" s="304">
        <f t="shared" si="1"/>
        <v>96</v>
      </c>
      <c r="AJ21" s="304"/>
      <c r="AK21" s="298"/>
      <c r="AL21" s="307"/>
      <c r="AM21" s="298"/>
      <c r="AN21" s="307"/>
      <c r="AO21" s="298"/>
      <c r="AP21" s="307"/>
      <c r="AQ21" s="298">
        <v>1</v>
      </c>
      <c r="AR21" s="307"/>
      <c r="AS21" s="298">
        <v>60</v>
      </c>
      <c r="AT21" s="307"/>
      <c r="AU21" s="304">
        <f t="shared" ref="AU21:AU28" si="3">AW21+AY21+BA21</f>
        <v>30</v>
      </c>
      <c r="AV21" s="304"/>
      <c r="AW21" s="298">
        <v>14</v>
      </c>
      <c r="AX21" s="307"/>
      <c r="AY21" s="298"/>
      <c r="AZ21" s="307"/>
      <c r="BA21" s="298">
        <v>16</v>
      </c>
      <c r="BB21" s="307"/>
      <c r="BC21" s="304">
        <f t="shared" ref="BC21:BC28" si="4">AS21-AU21</f>
        <v>30</v>
      </c>
      <c r="BD21" s="304"/>
      <c r="BE21" s="298"/>
      <c r="BF21" s="307"/>
      <c r="BG21" s="298"/>
      <c r="BH21" s="307"/>
      <c r="BI21" s="298">
        <v>1</v>
      </c>
      <c r="BJ21" s="307"/>
      <c r="BK21" s="298"/>
      <c r="BL21" s="307"/>
      <c r="BM21" s="306" t="s">
        <v>242</v>
      </c>
      <c r="BN21" s="306"/>
    </row>
    <row r="22" spans="1:69" ht="30" customHeight="1" thickBot="1" x14ac:dyDescent="0.3">
      <c r="A22" s="189">
        <v>7</v>
      </c>
      <c r="B22" s="135" t="s">
        <v>133</v>
      </c>
      <c r="C22" s="313" t="s">
        <v>134</v>
      </c>
      <c r="D22" s="314"/>
      <c r="E22" s="314"/>
      <c r="F22" s="314"/>
      <c r="G22" s="314"/>
      <c r="H22" s="314"/>
      <c r="I22" s="314"/>
      <c r="J22" s="314"/>
      <c r="K22" s="314"/>
      <c r="L22" s="314"/>
      <c r="M22" s="314"/>
      <c r="N22" s="315"/>
      <c r="O22" s="298">
        <v>3</v>
      </c>
      <c r="P22" s="307"/>
      <c r="Q22" s="304">
        <f>O22*30</f>
        <v>90</v>
      </c>
      <c r="R22" s="304"/>
      <c r="S22" s="304">
        <v>90</v>
      </c>
      <c r="T22" s="304"/>
      <c r="U22" s="304"/>
      <c r="V22" s="304"/>
      <c r="W22" s="304">
        <v>90</v>
      </c>
      <c r="X22" s="304"/>
      <c r="Y22" s="304">
        <v>90</v>
      </c>
      <c r="Z22" s="304"/>
      <c r="AA22" s="304">
        <f t="shared" si="0"/>
        <v>24</v>
      </c>
      <c r="AB22" s="304"/>
      <c r="AC22" s="304">
        <v>12</v>
      </c>
      <c r="AD22" s="304"/>
      <c r="AE22" s="304"/>
      <c r="AF22" s="304"/>
      <c r="AG22" s="304">
        <v>12</v>
      </c>
      <c r="AH22" s="304"/>
      <c r="AI22" s="304">
        <f t="shared" si="1"/>
        <v>66</v>
      </c>
      <c r="AJ22" s="304"/>
      <c r="AK22" s="304"/>
      <c r="AL22" s="304"/>
      <c r="AM22" s="304"/>
      <c r="AN22" s="304"/>
      <c r="AO22" s="304">
        <v>1</v>
      </c>
      <c r="AP22" s="304"/>
      <c r="AQ22" s="304"/>
      <c r="AR22" s="304"/>
      <c r="AS22" s="304"/>
      <c r="AT22" s="304"/>
      <c r="AU22" s="298"/>
      <c r="AV22" s="307"/>
      <c r="AW22" s="298"/>
      <c r="AX22" s="307"/>
      <c r="AY22" s="304"/>
      <c r="AZ22" s="304"/>
      <c r="BA22" s="298"/>
      <c r="BB22" s="307"/>
      <c r="BC22" s="298"/>
      <c r="BD22" s="307"/>
      <c r="BE22" s="304"/>
      <c r="BF22" s="304"/>
      <c r="BG22" s="304"/>
      <c r="BH22" s="304"/>
      <c r="BI22" s="304"/>
      <c r="BJ22" s="304"/>
      <c r="BK22" s="304"/>
      <c r="BL22" s="304"/>
      <c r="BM22" s="306" t="s">
        <v>130</v>
      </c>
      <c r="BN22" s="306"/>
    </row>
    <row r="23" spans="1:69" ht="30" customHeight="1" thickBot="1" x14ac:dyDescent="0.3">
      <c r="A23" s="189">
        <v>8</v>
      </c>
      <c r="B23" s="135" t="s">
        <v>135</v>
      </c>
      <c r="C23" s="313" t="s">
        <v>136</v>
      </c>
      <c r="D23" s="314"/>
      <c r="E23" s="314"/>
      <c r="F23" s="314"/>
      <c r="G23" s="314"/>
      <c r="H23" s="314"/>
      <c r="I23" s="314"/>
      <c r="J23" s="314"/>
      <c r="K23" s="314"/>
      <c r="L23" s="314"/>
      <c r="M23" s="314"/>
      <c r="N23" s="315"/>
      <c r="O23" s="298">
        <v>3</v>
      </c>
      <c r="P23" s="307"/>
      <c r="Q23" s="298">
        <f>O23*30</f>
        <v>90</v>
      </c>
      <c r="R23" s="307"/>
      <c r="S23" s="298">
        <v>90</v>
      </c>
      <c r="T23" s="307"/>
      <c r="U23" s="298"/>
      <c r="V23" s="307"/>
      <c r="W23" s="298">
        <v>90</v>
      </c>
      <c r="X23" s="307"/>
      <c r="Y23" s="298"/>
      <c r="Z23" s="307"/>
      <c r="AA23" s="298"/>
      <c r="AB23" s="307"/>
      <c r="AC23" s="298"/>
      <c r="AD23" s="307"/>
      <c r="AE23" s="298"/>
      <c r="AF23" s="307"/>
      <c r="AG23" s="298"/>
      <c r="AH23" s="307"/>
      <c r="AI23" s="298"/>
      <c r="AJ23" s="307"/>
      <c r="AK23" s="298"/>
      <c r="AL23" s="307"/>
      <c r="AM23" s="298"/>
      <c r="AN23" s="307"/>
      <c r="AO23" s="298"/>
      <c r="AP23" s="307"/>
      <c r="AQ23" s="298"/>
      <c r="AR23" s="307"/>
      <c r="AS23" s="298">
        <v>90</v>
      </c>
      <c r="AT23" s="307"/>
      <c r="AU23" s="298">
        <f t="shared" si="3"/>
        <v>30</v>
      </c>
      <c r="AV23" s="307"/>
      <c r="AW23" s="298">
        <v>14</v>
      </c>
      <c r="AX23" s="307"/>
      <c r="AY23" s="298">
        <v>16</v>
      </c>
      <c r="AZ23" s="307"/>
      <c r="BA23" s="298"/>
      <c r="BB23" s="307"/>
      <c r="BC23" s="298">
        <f t="shared" si="4"/>
        <v>60</v>
      </c>
      <c r="BD23" s="307"/>
      <c r="BE23" s="298"/>
      <c r="BF23" s="307"/>
      <c r="BG23" s="298"/>
      <c r="BH23" s="307"/>
      <c r="BI23" s="298">
        <v>1</v>
      </c>
      <c r="BJ23" s="307"/>
      <c r="BK23" s="298"/>
      <c r="BL23" s="307"/>
      <c r="BM23" s="311" t="s">
        <v>137</v>
      </c>
      <c r="BN23" s="312"/>
    </row>
    <row r="24" spans="1:69" ht="30" customHeight="1" thickBot="1" x14ac:dyDescent="0.3">
      <c r="A24" s="189">
        <v>9</v>
      </c>
      <c r="B24" s="135" t="s">
        <v>138</v>
      </c>
      <c r="C24" s="308" t="s">
        <v>139</v>
      </c>
      <c r="D24" s="309"/>
      <c r="E24" s="309"/>
      <c r="F24" s="309"/>
      <c r="G24" s="309"/>
      <c r="H24" s="309"/>
      <c r="I24" s="309"/>
      <c r="J24" s="309"/>
      <c r="K24" s="309"/>
      <c r="L24" s="309"/>
      <c r="M24" s="309"/>
      <c r="N24" s="310"/>
      <c r="O24" s="298">
        <v>5</v>
      </c>
      <c r="P24" s="307"/>
      <c r="Q24" s="304">
        <f t="shared" si="2"/>
        <v>150</v>
      </c>
      <c r="R24" s="304"/>
      <c r="S24" s="298">
        <v>150</v>
      </c>
      <c r="T24" s="307"/>
      <c r="U24" s="298"/>
      <c r="V24" s="307"/>
      <c r="W24" s="298">
        <v>150</v>
      </c>
      <c r="X24" s="307"/>
      <c r="Y24" s="298">
        <v>60</v>
      </c>
      <c r="Z24" s="307"/>
      <c r="AA24" s="304">
        <f t="shared" si="0"/>
        <v>24</v>
      </c>
      <c r="AB24" s="304"/>
      <c r="AC24" s="298">
        <v>12</v>
      </c>
      <c r="AD24" s="307"/>
      <c r="AE24" s="298"/>
      <c r="AF24" s="307"/>
      <c r="AG24" s="304">
        <v>12</v>
      </c>
      <c r="AH24" s="304"/>
      <c r="AI24" s="304">
        <f t="shared" si="1"/>
        <v>36</v>
      </c>
      <c r="AJ24" s="304"/>
      <c r="AK24" s="298"/>
      <c r="AL24" s="307"/>
      <c r="AM24" s="298"/>
      <c r="AN24" s="307"/>
      <c r="AO24" s="298"/>
      <c r="AP24" s="307"/>
      <c r="AQ24" s="298">
        <v>1</v>
      </c>
      <c r="AR24" s="307"/>
      <c r="AS24" s="298">
        <v>90</v>
      </c>
      <c r="AT24" s="307"/>
      <c r="AU24" s="304">
        <f t="shared" si="3"/>
        <v>30</v>
      </c>
      <c r="AV24" s="304"/>
      <c r="AW24" s="298">
        <v>14</v>
      </c>
      <c r="AX24" s="307"/>
      <c r="AY24" s="298"/>
      <c r="AZ24" s="307"/>
      <c r="BA24" s="298">
        <v>16</v>
      </c>
      <c r="BB24" s="307"/>
      <c r="BC24" s="304">
        <f t="shared" si="4"/>
        <v>60</v>
      </c>
      <c r="BD24" s="304"/>
      <c r="BE24" s="298"/>
      <c r="BF24" s="307"/>
      <c r="BG24" s="298"/>
      <c r="BH24" s="307"/>
      <c r="BI24" s="298"/>
      <c r="BJ24" s="307"/>
      <c r="BK24" s="298">
        <v>1</v>
      </c>
      <c r="BL24" s="307"/>
      <c r="BM24" s="306" t="s">
        <v>127</v>
      </c>
      <c r="BN24" s="306"/>
    </row>
    <row r="25" spans="1:69" ht="20.149999999999999" customHeight="1" thickBot="1" x14ac:dyDescent="0.3">
      <c r="A25" s="189">
        <v>10</v>
      </c>
      <c r="B25" s="135" t="s">
        <v>141</v>
      </c>
      <c r="C25" s="308" t="s">
        <v>142</v>
      </c>
      <c r="D25" s="309"/>
      <c r="E25" s="309"/>
      <c r="F25" s="309"/>
      <c r="G25" s="309"/>
      <c r="H25" s="309"/>
      <c r="I25" s="309"/>
      <c r="J25" s="309"/>
      <c r="K25" s="309"/>
      <c r="L25" s="309"/>
      <c r="M25" s="309"/>
      <c r="N25" s="310"/>
      <c r="O25" s="298">
        <v>3</v>
      </c>
      <c r="P25" s="307"/>
      <c r="Q25" s="304">
        <f>O25*30</f>
        <v>90</v>
      </c>
      <c r="R25" s="304"/>
      <c r="S25" s="298">
        <v>90</v>
      </c>
      <c r="T25" s="307"/>
      <c r="U25" s="298"/>
      <c r="V25" s="307"/>
      <c r="W25" s="304">
        <v>90</v>
      </c>
      <c r="X25" s="304"/>
      <c r="Y25" s="298"/>
      <c r="Z25" s="307"/>
      <c r="AA25" s="304"/>
      <c r="AB25" s="304"/>
      <c r="AC25" s="298"/>
      <c r="AD25" s="307"/>
      <c r="AE25" s="298"/>
      <c r="AF25" s="307"/>
      <c r="AG25" s="298"/>
      <c r="AH25" s="307"/>
      <c r="AI25" s="304"/>
      <c r="AJ25" s="304"/>
      <c r="AK25" s="298"/>
      <c r="AL25" s="307"/>
      <c r="AM25" s="298"/>
      <c r="AN25" s="307"/>
      <c r="AO25" s="298"/>
      <c r="AP25" s="307"/>
      <c r="AQ25" s="298"/>
      <c r="AR25" s="307"/>
      <c r="AS25" s="298">
        <v>90</v>
      </c>
      <c r="AT25" s="307"/>
      <c r="AU25" s="304">
        <f t="shared" si="3"/>
        <v>30</v>
      </c>
      <c r="AV25" s="304"/>
      <c r="AW25" s="304">
        <v>14</v>
      </c>
      <c r="AX25" s="304"/>
      <c r="AY25" s="304">
        <v>16</v>
      </c>
      <c r="AZ25" s="304"/>
      <c r="BA25" s="304"/>
      <c r="BB25" s="304"/>
      <c r="BC25" s="304">
        <f t="shared" si="4"/>
        <v>60</v>
      </c>
      <c r="BD25" s="304"/>
      <c r="BE25" s="298"/>
      <c r="BF25" s="307"/>
      <c r="BG25" s="298"/>
      <c r="BH25" s="307"/>
      <c r="BI25" s="298">
        <v>1</v>
      </c>
      <c r="BJ25" s="307"/>
      <c r="BK25" s="298"/>
      <c r="BL25" s="307"/>
      <c r="BM25" s="306" t="s">
        <v>143</v>
      </c>
      <c r="BN25" s="306"/>
    </row>
    <row r="26" spans="1:69" ht="20.149999999999999" customHeight="1" thickBot="1" x14ac:dyDescent="0.3">
      <c r="A26" s="189">
        <v>11</v>
      </c>
      <c r="B26" s="135" t="s">
        <v>121</v>
      </c>
      <c r="C26" s="308" t="s">
        <v>122</v>
      </c>
      <c r="D26" s="309"/>
      <c r="E26" s="309"/>
      <c r="F26" s="309"/>
      <c r="G26" s="309"/>
      <c r="H26" s="309"/>
      <c r="I26" s="309"/>
      <c r="J26" s="309"/>
      <c r="K26" s="309"/>
      <c r="L26" s="309"/>
      <c r="M26" s="309"/>
      <c r="N26" s="310"/>
      <c r="O26" s="298">
        <v>6</v>
      </c>
      <c r="P26" s="307"/>
      <c r="Q26" s="304">
        <f t="shared" si="2"/>
        <v>180</v>
      </c>
      <c r="R26" s="304"/>
      <c r="S26" s="298">
        <v>180</v>
      </c>
      <c r="T26" s="307"/>
      <c r="U26" s="298"/>
      <c r="V26" s="307"/>
      <c r="W26" s="304">
        <v>180</v>
      </c>
      <c r="X26" s="304"/>
      <c r="Y26" s="298">
        <v>180</v>
      </c>
      <c r="Z26" s="307"/>
      <c r="AA26" s="304">
        <f t="shared" si="0"/>
        <v>48</v>
      </c>
      <c r="AB26" s="304"/>
      <c r="AC26" s="298">
        <v>24</v>
      </c>
      <c r="AD26" s="307"/>
      <c r="AE26" s="298"/>
      <c r="AF26" s="307"/>
      <c r="AG26" s="298">
        <v>24</v>
      </c>
      <c r="AH26" s="307"/>
      <c r="AI26" s="304">
        <f t="shared" si="1"/>
        <v>132</v>
      </c>
      <c r="AJ26" s="304"/>
      <c r="AK26" s="298"/>
      <c r="AL26" s="307"/>
      <c r="AM26" s="298"/>
      <c r="AN26" s="307"/>
      <c r="AO26" s="298"/>
      <c r="AP26" s="307"/>
      <c r="AQ26" s="298">
        <v>1</v>
      </c>
      <c r="AR26" s="307"/>
      <c r="AS26" s="298"/>
      <c r="AT26" s="307"/>
      <c r="AU26" s="304"/>
      <c r="AV26" s="304"/>
      <c r="AW26" s="304"/>
      <c r="AX26" s="304"/>
      <c r="AY26" s="304"/>
      <c r="AZ26" s="304"/>
      <c r="BA26" s="304"/>
      <c r="BB26" s="304"/>
      <c r="BC26" s="304"/>
      <c r="BD26" s="304"/>
      <c r="BE26" s="298"/>
      <c r="BF26" s="307"/>
      <c r="BG26" s="298"/>
      <c r="BH26" s="307"/>
      <c r="BI26" s="298"/>
      <c r="BJ26" s="307"/>
      <c r="BK26" s="298"/>
      <c r="BL26" s="307"/>
      <c r="BM26" s="306"/>
      <c r="BN26" s="306"/>
    </row>
    <row r="27" spans="1:69" ht="20.149999999999999" customHeight="1" thickBot="1" x14ac:dyDescent="0.3">
      <c r="A27" s="189">
        <v>12</v>
      </c>
      <c r="B27" s="135" t="s">
        <v>162</v>
      </c>
      <c r="C27" s="308" t="s">
        <v>122</v>
      </c>
      <c r="D27" s="309"/>
      <c r="E27" s="309"/>
      <c r="F27" s="309"/>
      <c r="G27" s="309"/>
      <c r="H27" s="309"/>
      <c r="I27" s="309"/>
      <c r="J27" s="309"/>
      <c r="K27" s="309"/>
      <c r="L27" s="309"/>
      <c r="M27" s="309"/>
      <c r="N27" s="310"/>
      <c r="O27" s="298">
        <v>6</v>
      </c>
      <c r="P27" s="307"/>
      <c r="Q27" s="304">
        <f t="shared" si="2"/>
        <v>180</v>
      </c>
      <c r="R27" s="304"/>
      <c r="S27" s="304">
        <v>180</v>
      </c>
      <c r="T27" s="304"/>
      <c r="U27" s="304"/>
      <c r="V27" s="304"/>
      <c r="W27" s="304">
        <v>180</v>
      </c>
      <c r="X27" s="304"/>
      <c r="Y27" s="304"/>
      <c r="Z27" s="304"/>
      <c r="AA27" s="304"/>
      <c r="AB27" s="304"/>
      <c r="AC27" s="304"/>
      <c r="AD27" s="304"/>
      <c r="AE27" s="304"/>
      <c r="AF27" s="304"/>
      <c r="AG27" s="304"/>
      <c r="AH27" s="304"/>
      <c r="AI27" s="304"/>
      <c r="AJ27" s="304"/>
      <c r="AK27" s="304"/>
      <c r="AL27" s="304"/>
      <c r="AM27" s="304"/>
      <c r="AN27" s="304"/>
      <c r="AO27" s="304"/>
      <c r="AP27" s="304"/>
      <c r="AQ27" s="304"/>
      <c r="AR27" s="304"/>
      <c r="AS27" s="304">
        <v>180</v>
      </c>
      <c r="AT27" s="304"/>
      <c r="AU27" s="304">
        <f t="shared" si="3"/>
        <v>60</v>
      </c>
      <c r="AV27" s="304"/>
      <c r="AW27" s="304">
        <v>30</v>
      </c>
      <c r="AX27" s="304"/>
      <c r="AY27" s="304"/>
      <c r="AZ27" s="304"/>
      <c r="BA27" s="298">
        <v>30</v>
      </c>
      <c r="BB27" s="307"/>
      <c r="BC27" s="304">
        <f t="shared" si="4"/>
        <v>120</v>
      </c>
      <c r="BD27" s="304"/>
      <c r="BE27" s="304"/>
      <c r="BF27" s="304"/>
      <c r="BG27" s="304"/>
      <c r="BH27" s="304"/>
      <c r="BI27" s="304"/>
      <c r="BJ27" s="304"/>
      <c r="BK27" s="304">
        <v>1</v>
      </c>
      <c r="BL27" s="304"/>
      <c r="BM27" s="306"/>
      <c r="BN27" s="306"/>
    </row>
    <row r="28" spans="1:69" ht="20.149999999999999" customHeight="1" thickBot="1" x14ac:dyDescent="0.3">
      <c r="A28" s="189">
        <v>13</v>
      </c>
      <c r="B28" s="135" t="s">
        <v>163</v>
      </c>
      <c r="C28" s="308" t="s">
        <v>122</v>
      </c>
      <c r="D28" s="309"/>
      <c r="E28" s="309"/>
      <c r="F28" s="309"/>
      <c r="G28" s="309"/>
      <c r="H28" s="309"/>
      <c r="I28" s="309"/>
      <c r="J28" s="309"/>
      <c r="K28" s="309"/>
      <c r="L28" s="309"/>
      <c r="M28" s="309"/>
      <c r="N28" s="310"/>
      <c r="O28" s="298">
        <v>6</v>
      </c>
      <c r="P28" s="307"/>
      <c r="Q28" s="304">
        <f t="shared" si="2"/>
        <v>180</v>
      </c>
      <c r="R28" s="304"/>
      <c r="S28" s="304">
        <v>180</v>
      </c>
      <c r="T28" s="304"/>
      <c r="U28" s="304"/>
      <c r="V28" s="304"/>
      <c r="W28" s="304">
        <v>180</v>
      </c>
      <c r="X28" s="304"/>
      <c r="Y28" s="304"/>
      <c r="Z28" s="304"/>
      <c r="AA28" s="304"/>
      <c r="AB28" s="304"/>
      <c r="AC28" s="304"/>
      <c r="AD28" s="304"/>
      <c r="AE28" s="304"/>
      <c r="AF28" s="304"/>
      <c r="AG28" s="304"/>
      <c r="AH28" s="304"/>
      <c r="AI28" s="304"/>
      <c r="AJ28" s="304"/>
      <c r="AK28" s="304"/>
      <c r="AL28" s="304"/>
      <c r="AM28" s="304"/>
      <c r="AN28" s="304"/>
      <c r="AO28" s="304"/>
      <c r="AP28" s="304"/>
      <c r="AQ28" s="304"/>
      <c r="AR28" s="304"/>
      <c r="AS28" s="304">
        <v>180</v>
      </c>
      <c r="AT28" s="304"/>
      <c r="AU28" s="304">
        <f t="shared" si="3"/>
        <v>60</v>
      </c>
      <c r="AV28" s="304"/>
      <c r="AW28" s="304">
        <v>30</v>
      </c>
      <c r="AX28" s="304"/>
      <c r="AY28" s="304"/>
      <c r="AZ28" s="304"/>
      <c r="BA28" s="298">
        <v>30</v>
      </c>
      <c r="BB28" s="307"/>
      <c r="BC28" s="304">
        <f t="shared" si="4"/>
        <v>120</v>
      </c>
      <c r="BD28" s="304"/>
      <c r="BE28" s="304"/>
      <c r="BF28" s="304"/>
      <c r="BG28" s="304"/>
      <c r="BH28" s="304"/>
      <c r="BI28" s="304"/>
      <c r="BJ28" s="304"/>
      <c r="BK28" s="304">
        <v>1</v>
      </c>
      <c r="BL28" s="304"/>
      <c r="BM28" s="306"/>
      <c r="BN28" s="306"/>
    </row>
    <row r="29" spans="1:69" ht="20.149999999999999" customHeight="1" thickBot="1" x14ac:dyDescent="0.3">
      <c r="A29" s="136"/>
      <c r="B29" s="137"/>
      <c r="C29" s="302" t="s">
        <v>78</v>
      </c>
      <c r="D29" s="302"/>
      <c r="E29" s="302"/>
      <c r="F29" s="302"/>
      <c r="G29" s="302"/>
      <c r="H29" s="302"/>
      <c r="I29" s="302"/>
      <c r="J29" s="302"/>
      <c r="K29" s="302"/>
      <c r="L29" s="302"/>
      <c r="M29" s="302"/>
      <c r="N29" s="302"/>
      <c r="O29" s="298">
        <f>SUM(O16:P28)</f>
        <v>53</v>
      </c>
      <c r="P29" s="299"/>
      <c r="Q29" s="298">
        <f>SUM(Q16:R28)</f>
        <v>1590</v>
      </c>
      <c r="R29" s="299"/>
      <c r="S29" s="298">
        <f>SUM(S16:T28)</f>
        <v>1680</v>
      </c>
      <c r="T29" s="299"/>
      <c r="U29" s="298">
        <f>SUM(U16:V28)</f>
        <v>0</v>
      </c>
      <c r="V29" s="299"/>
      <c r="W29" s="298">
        <f>SUM(W16:X28)</f>
        <v>1590</v>
      </c>
      <c r="X29" s="299"/>
      <c r="Y29" s="298">
        <f>SUM(Y16:Z28)</f>
        <v>810</v>
      </c>
      <c r="Z29" s="299"/>
      <c r="AA29" s="298">
        <f>SUM(AA16:AB28)</f>
        <v>216</v>
      </c>
      <c r="AB29" s="299"/>
      <c r="AC29" s="298">
        <f>SUM(AC16:AD28)</f>
        <v>108</v>
      </c>
      <c r="AD29" s="299"/>
      <c r="AE29" s="298">
        <f>SUM(AE16:AF28)</f>
        <v>12</v>
      </c>
      <c r="AF29" s="299"/>
      <c r="AG29" s="298">
        <f>SUM(AG16:AH28)</f>
        <v>96</v>
      </c>
      <c r="AH29" s="299"/>
      <c r="AI29" s="298">
        <f>SUM(AI16:AJ28)</f>
        <v>594</v>
      </c>
      <c r="AJ29" s="299"/>
      <c r="AK29" s="298">
        <f>SUM(AK16:AL28)</f>
        <v>0</v>
      </c>
      <c r="AL29" s="299"/>
      <c r="AM29" s="298">
        <f>SUM(AM16:AN28)</f>
        <v>0</v>
      </c>
      <c r="AN29" s="299"/>
      <c r="AO29" s="298">
        <f>SUM(AO16:AP28)</f>
        <v>3</v>
      </c>
      <c r="AP29" s="299"/>
      <c r="AQ29" s="298">
        <f>SUM(AQ16:AR28)</f>
        <v>5</v>
      </c>
      <c r="AR29" s="299"/>
      <c r="AS29" s="298">
        <f>SUM(AS16:AT28)</f>
        <v>780</v>
      </c>
      <c r="AT29" s="299"/>
      <c r="AU29" s="298">
        <f>SUM(AU16:AV28)</f>
        <v>270</v>
      </c>
      <c r="AV29" s="299"/>
      <c r="AW29" s="298">
        <f>SUM(AW16:AX28)</f>
        <v>130</v>
      </c>
      <c r="AX29" s="299"/>
      <c r="AY29" s="298">
        <f>SUM(AY16:AZ28)</f>
        <v>32</v>
      </c>
      <c r="AZ29" s="299"/>
      <c r="BA29" s="298">
        <f>SUM(BA16:BB28)</f>
        <v>108</v>
      </c>
      <c r="BB29" s="299"/>
      <c r="BC29" s="298">
        <f>SUM(BC16:BD28)</f>
        <v>510</v>
      </c>
      <c r="BD29" s="299"/>
      <c r="BE29" s="298">
        <f>SUM(BE16:BF28)</f>
        <v>0</v>
      </c>
      <c r="BF29" s="299"/>
      <c r="BG29" s="298">
        <f>SUM(BG16:BH28)</f>
        <v>0</v>
      </c>
      <c r="BH29" s="299"/>
      <c r="BI29" s="298">
        <f>SUM(BI16:BJ28)</f>
        <v>3</v>
      </c>
      <c r="BJ29" s="299"/>
      <c r="BK29" s="298">
        <f>SUM(BK16:BL28)</f>
        <v>4</v>
      </c>
      <c r="BL29" s="299"/>
      <c r="BM29" s="305"/>
      <c r="BN29" s="305"/>
    </row>
    <row r="30" spans="1:69" s="144" customFormat="1" ht="20.149999999999999" customHeight="1" x14ac:dyDescent="0.25">
      <c r="A30" s="138"/>
      <c r="B30" s="139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1"/>
      <c r="P30" s="142"/>
      <c r="Q30" s="141"/>
      <c r="R30" s="142"/>
      <c r="S30" s="141"/>
      <c r="T30" s="142"/>
      <c r="U30" s="141"/>
      <c r="V30" s="142"/>
      <c r="W30" s="141"/>
      <c r="X30" s="142"/>
      <c r="Y30" s="141"/>
      <c r="Z30" s="142"/>
      <c r="AA30" s="301">
        <f>AA29/15</f>
        <v>14.4</v>
      </c>
      <c r="AB30" s="301"/>
      <c r="AC30" s="141"/>
      <c r="AD30" s="142"/>
      <c r="AE30" s="141"/>
      <c r="AF30" s="142"/>
      <c r="AG30" s="141"/>
      <c r="AH30" s="142"/>
      <c r="AI30" s="141"/>
      <c r="AJ30" s="142"/>
      <c r="AK30" s="141"/>
      <c r="AL30" s="142"/>
      <c r="AM30" s="141"/>
      <c r="AN30" s="142"/>
      <c r="AO30" s="141"/>
      <c r="AP30" s="142"/>
      <c r="AQ30" s="141"/>
      <c r="AR30" s="142"/>
      <c r="AS30" s="141"/>
      <c r="AT30" s="142"/>
      <c r="AU30" s="301">
        <f>AU29/15</f>
        <v>18</v>
      </c>
      <c r="AV30" s="301"/>
      <c r="AW30" s="141"/>
      <c r="AX30" s="142"/>
      <c r="AY30" s="141"/>
      <c r="AZ30" s="142"/>
      <c r="BA30" s="141"/>
      <c r="BB30" s="142"/>
      <c r="BC30" s="141"/>
      <c r="BD30" s="142"/>
      <c r="BE30" s="141"/>
      <c r="BF30" s="142"/>
      <c r="BG30" s="141"/>
      <c r="BH30" s="142"/>
      <c r="BI30" s="141"/>
      <c r="BJ30" s="142"/>
      <c r="BK30" s="141"/>
      <c r="BL30" s="142"/>
      <c r="BM30" s="143"/>
      <c r="BN30" s="143"/>
    </row>
    <row r="31" spans="1:69" ht="20.149999999999999" customHeight="1" thickBot="1" x14ac:dyDescent="0.35">
      <c r="B31" s="145"/>
      <c r="C31" s="300" t="s">
        <v>64</v>
      </c>
      <c r="D31" s="300"/>
      <c r="E31" s="300"/>
      <c r="F31" s="300"/>
      <c r="G31" s="300"/>
      <c r="H31" s="300"/>
      <c r="I31" s="300"/>
      <c r="J31" s="300"/>
      <c r="K31" s="300"/>
      <c r="L31" s="300"/>
      <c r="M31" s="300"/>
      <c r="N31" s="300"/>
      <c r="O31" s="300"/>
      <c r="P31" s="300"/>
      <c r="Q31" s="300"/>
      <c r="R31" s="300"/>
      <c r="S31" s="300"/>
      <c r="T31" s="300"/>
      <c r="U31" s="300"/>
      <c r="V31" s="300"/>
      <c r="W31" s="300"/>
      <c r="X31" s="300"/>
      <c r="Y31" s="300"/>
      <c r="Z31" s="300"/>
      <c r="AA31" s="300"/>
      <c r="AB31" s="300"/>
      <c r="AC31" s="300"/>
      <c r="AD31" s="300"/>
      <c r="AE31" s="146"/>
      <c r="AF31" s="146"/>
      <c r="AG31" s="146"/>
      <c r="AH31" s="146"/>
      <c r="AI31" s="146"/>
      <c r="AJ31" s="146"/>
      <c r="AK31" s="146"/>
      <c r="AL31" s="146"/>
      <c r="AM31" s="146"/>
      <c r="AN31" s="146"/>
      <c r="AO31" s="146"/>
      <c r="AP31" s="146"/>
      <c r="AQ31" s="146"/>
      <c r="AR31" s="146"/>
      <c r="AS31" s="146"/>
      <c r="AT31" s="146"/>
      <c r="AU31" s="146"/>
      <c r="AZ31" s="147"/>
      <c r="BA31" s="147"/>
      <c r="BB31" s="147"/>
      <c r="BC31" s="147"/>
      <c r="BD31" s="147"/>
      <c r="BE31" s="147"/>
      <c r="BF31" s="147"/>
      <c r="BG31" s="147"/>
      <c r="BH31" s="147"/>
      <c r="BI31" s="147"/>
      <c r="BJ31" s="147"/>
      <c r="BK31" s="147"/>
      <c r="BL31" s="147"/>
    </row>
    <row r="32" spans="1:69" ht="20.149999999999999" customHeight="1" thickBot="1" x14ac:dyDescent="0.3">
      <c r="B32" s="148"/>
      <c r="C32" s="296" t="s">
        <v>190</v>
      </c>
      <c r="D32" s="296"/>
      <c r="E32" s="296" t="s">
        <v>69</v>
      </c>
      <c r="F32" s="296"/>
      <c r="G32" s="296"/>
      <c r="H32" s="296"/>
      <c r="I32" s="296"/>
      <c r="J32" s="296"/>
      <c r="K32" s="296"/>
      <c r="L32" s="296"/>
      <c r="M32" s="296"/>
      <c r="N32" s="288" t="s">
        <v>101</v>
      </c>
      <c r="O32" s="288"/>
      <c r="P32" s="288"/>
      <c r="Q32" s="288"/>
      <c r="R32" s="288"/>
      <c r="S32" s="303" t="s">
        <v>84</v>
      </c>
      <c r="T32" s="303"/>
      <c r="U32" s="303"/>
      <c r="V32" s="303"/>
      <c r="W32" s="303"/>
      <c r="X32" s="303"/>
      <c r="Y32" s="288" t="s">
        <v>212</v>
      </c>
      <c r="Z32" s="288"/>
      <c r="AA32" s="288"/>
      <c r="AB32" s="288"/>
      <c r="AC32" s="288"/>
      <c r="AD32" s="288"/>
      <c r="AE32" s="149"/>
      <c r="AF32" s="149"/>
      <c r="AG32" s="150"/>
      <c r="AH32" s="150"/>
      <c r="AI32" s="150"/>
      <c r="AJ32" s="150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Z32" s="149"/>
      <c r="BA32" s="149"/>
      <c r="BB32" s="150"/>
      <c r="BC32" s="152"/>
      <c r="BD32" s="153"/>
      <c r="BE32" s="153"/>
      <c r="BF32" s="153"/>
      <c r="BG32" s="153"/>
      <c r="BH32" s="153"/>
      <c r="BI32" s="154"/>
      <c r="BJ32" s="154"/>
      <c r="BK32" s="151"/>
      <c r="BN32" s="155"/>
      <c r="BQ32" s="127">
        <f>840+750+120+90</f>
        <v>1800</v>
      </c>
    </row>
    <row r="33" spans="1:66" ht="20.149999999999999" customHeight="1" thickBot="1" x14ac:dyDescent="0.35">
      <c r="B33" s="148"/>
      <c r="C33" s="288">
        <v>1</v>
      </c>
      <c r="D33" s="288"/>
      <c r="E33" s="289" t="s">
        <v>75</v>
      </c>
      <c r="F33" s="289"/>
      <c r="G33" s="289"/>
      <c r="H33" s="289"/>
      <c r="I33" s="289"/>
      <c r="J33" s="289"/>
      <c r="K33" s="289"/>
      <c r="L33" s="289"/>
      <c r="M33" s="289"/>
      <c r="N33" s="289">
        <v>4</v>
      </c>
      <c r="O33" s="289"/>
      <c r="P33" s="289"/>
      <c r="Q33" s="289"/>
      <c r="R33" s="289"/>
      <c r="S33" s="289">
        <v>120</v>
      </c>
      <c r="T33" s="289"/>
      <c r="U33" s="289"/>
      <c r="V33" s="289"/>
      <c r="W33" s="289"/>
      <c r="X33" s="289"/>
      <c r="Y33" s="289" t="s">
        <v>210</v>
      </c>
      <c r="Z33" s="289"/>
      <c r="AA33" s="289"/>
      <c r="AB33" s="289"/>
      <c r="AC33" s="289"/>
      <c r="AD33" s="289"/>
      <c r="AE33" s="146"/>
      <c r="AF33" s="146"/>
      <c r="AG33" s="146"/>
      <c r="AH33" s="146"/>
      <c r="AI33" s="146"/>
      <c r="AJ33" s="146"/>
      <c r="AK33" s="146"/>
      <c r="AL33" s="146"/>
      <c r="AM33" s="146"/>
      <c r="AN33" s="146"/>
      <c r="AO33" s="146"/>
      <c r="AP33" s="146"/>
      <c r="AQ33" s="146"/>
      <c r="AR33" s="146"/>
      <c r="AS33" s="146"/>
      <c r="AT33" s="146"/>
      <c r="AU33" s="151"/>
      <c r="AV33" s="151"/>
      <c r="AZ33" s="149"/>
      <c r="BA33" s="149"/>
      <c r="BB33" s="150"/>
      <c r="BC33" s="152"/>
      <c r="BD33" s="153"/>
      <c r="BE33" s="153"/>
      <c r="BF33" s="153"/>
      <c r="BG33" s="153"/>
      <c r="BH33" s="153"/>
      <c r="BI33" s="154"/>
      <c r="BJ33" s="154"/>
      <c r="BK33" s="151"/>
      <c r="BN33" s="155"/>
    </row>
    <row r="34" spans="1:66" ht="20.149999999999999" customHeight="1" thickBot="1" x14ac:dyDescent="0.35">
      <c r="B34" s="156"/>
      <c r="C34" s="156"/>
      <c r="D34" s="156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</row>
    <row r="35" spans="1:66" ht="20.149999999999999" customHeight="1" thickBot="1" x14ac:dyDescent="0.35">
      <c r="B35" s="156"/>
      <c r="C35" s="296" t="s">
        <v>190</v>
      </c>
      <c r="D35" s="296"/>
      <c r="E35" s="296" t="s">
        <v>213</v>
      </c>
      <c r="F35" s="296"/>
      <c r="G35" s="296"/>
      <c r="H35" s="296"/>
      <c r="I35" s="296"/>
      <c r="J35" s="296"/>
      <c r="K35" s="296"/>
      <c r="L35" s="296"/>
      <c r="M35" s="296"/>
      <c r="N35" s="296"/>
      <c r="O35" s="297" t="s">
        <v>101</v>
      </c>
      <c r="P35" s="297"/>
      <c r="Q35" s="297"/>
      <c r="R35" s="297"/>
      <c r="S35" s="297"/>
      <c r="T35" s="297"/>
      <c r="U35" s="297" t="s">
        <v>84</v>
      </c>
      <c r="V35" s="297"/>
      <c r="W35" s="297"/>
      <c r="X35" s="297"/>
      <c r="Y35" s="297"/>
      <c r="Z35" s="297"/>
      <c r="AA35" s="149"/>
      <c r="AB35" s="149"/>
      <c r="AC35" s="149"/>
      <c r="AD35" s="149"/>
      <c r="AE35" s="149"/>
      <c r="AF35" s="149"/>
      <c r="AG35" s="149"/>
      <c r="AP35" s="149"/>
      <c r="AQ35" s="149"/>
      <c r="AR35" s="149"/>
      <c r="AS35" s="149"/>
      <c r="AT35" s="149"/>
      <c r="AU35" s="149"/>
      <c r="AZ35" s="156"/>
      <c r="BA35" s="156"/>
      <c r="BB35" s="156"/>
      <c r="BC35" s="156"/>
      <c r="BD35" s="156"/>
      <c r="BE35" s="156"/>
      <c r="BF35" s="156"/>
      <c r="BG35" s="156"/>
      <c r="BH35" s="156"/>
      <c r="BI35" s="156"/>
      <c r="BJ35" s="156"/>
    </row>
    <row r="36" spans="1:66" ht="20.149999999999999" customHeight="1" thickBot="1" x14ac:dyDescent="0.35">
      <c r="B36" s="156"/>
      <c r="C36" s="288">
        <v>1</v>
      </c>
      <c r="D36" s="288"/>
      <c r="E36" s="289" t="s">
        <v>65</v>
      </c>
      <c r="F36" s="289"/>
      <c r="G36" s="289"/>
      <c r="H36" s="289"/>
      <c r="I36" s="289"/>
      <c r="J36" s="289"/>
      <c r="K36" s="289"/>
      <c r="L36" s="289"/>
      <c r="M36" s="289"/>
      <c r="N36" s="289"/>
      <c r="O36" s="289">
        <v>3</v>
      </c>
      <c r="P36" s="289"/>
      <c r="Q36" s="289"/>
      <c r="R36" s="289"/>
      <c r="S36" s="289"/>
      <c r="T36" s="289"/>
      <c r="U36" s="289">
        <f>O36*30</f>
        <v>90</v>
      </c>
      <c r="V36" s="289"/>
      <c r="W36" s="289"/>
      <c r="X36" s="289"/>
      <c r="Y36" s="289"/>
      <c r="Z36" s="289"/>
      <c r="AA36" s="146"/>
      <c r="AF36" s="146"/>
      <c r="AG36" s="146"/>
      <c r="AP36" s="146"/>
      <c r="AQ36" s="146"/>
      <c r="AR36" s="146"/>
      <c r="AS36" s="146"/>
      <c r="AT36" s="146"/>
      <c r="AU36" s="146"/>
      <c r="AZ36" s="156"/>
      <c r="BA36" s="156"/>
      <c r="BB36" s="156"/>
      <c r="BC36" s="156"/>
      <c r="BD36" s="156"/>
      <c r="BE36" s="156"/>
      <c r="BF36" s="156"/>
      <c r="BG36" s="156"/>
      <c r="BH36" s="156"/>
      <c r="BI36" s="156"/>
      <c r="BJ36" s="156"/>
    </row>
    <row r="37" spans="1:66" ht="20.149999999999999" customHeight="1" x14ac:dyDescent="0.3">
      <c r="B37" s="156"/>
      <c r="C37" s="156"/>
      <c r="D37" s="156"/>
      <c r="E37" s="156"/>
      <c r="F37" s="156"/>
      <c r="G37" s="158"/>
      <c r="H37" s="159"/>
      <c r="I37" s="159"/>
      <c r="J37" s="159"/>
      <c r="K37" s="159"/>
      <c r="L37" s="15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6"/>
      <c r="BA37" s="156"/>
      <c r="BB37" s="156"/>
      <c r="BC37" s="156"/>
      <c r="BD37" s="156"/>
      <c r="BE37" s="156"/>
      <c r="BF37" s="156"/>
      <c r="BG37" s="156"/>
      <c r="BH37" s="156"/>
      <c r="BI37" s="156"/>
      <c r="BJ37" s="156"/>
    </row>
    <row r="38" spans="1:66" ht="20.149999999999999" customHeight="1" x14ac:dyDescent="0.4">
      <c r="B38" s="290" t="s">
        <v>214</v>
      </c>
      <c r="C38" s="290"/>
      <c r="D38" s="290"/>
      <c r="E38" s="290"/>
      <c r="F38" s="290"/>
      <c r="G38" s="290"/>
      <c r="H38" s="290"/>
      <c r="I38" s="290"/>
      <c r="J38" s="290"/>
      <c r="K38" s="290"/>
      <c r="L38" s="290"/>
      <c r="M38" s="290"/>
      <c r="N38" s="290"/>
      <c r="O38" s="290"/>
      <c r="P38" s="290"/>
      <c r="Q38" s="290"/>
      <c r="R38" s="290"/>
      <c r="S38" s="290"/>
      <c r="T38" s="290"/>
      <c r="U38" s="290"/>
      <c r="V38" s="160"/>
      <c r="W38" s="160"/>
      <c r="X38" s="160"/>
      <c r="Y38" s="160"/>
      <c r="Z38" s="160"/>
      <c r="AA38" s="160"/>
      <c r="BK38" s="161"/>
      <c r="BL38" s="161"/>
      <c r="BM38" s="161"/>
    </row>
    <row r="39" spans="1:66" s="151" customFormat="1" ht="15" customHeight="1" x14ac:dyDescent="0.35">
      <c r="B39" s="291"/>
      <c r="C39" s="291"/>
      <c r="D39" s="291"/>
      <c r="E39" s="291"/>
      <c r="F39" s="291"/>
      <c r="G39" s="291"/>
      <c r="H39" s="291"/>
      <c r="I39" s="291"/>
      <c r="J39" s="291"/>
      <c r="K39" s="291"/>
      <c r="L39" s="291"/>
      <c r="M39" s="291"/>
      <c r="U39" s="162"/>
      <c r="V39" s="162"/>
      <c r="W39" s="162"/>
      <c r="X39" s="162"/>
      <c r="Y39" s="162"/>
      <c r="AA39" s="163"/>
      <c r="BK39" s="163"/>
    </row>
    <row r="40" spans="1:66" s="151" customFormat="1" ht="15" customHeight="1" x14ac:dyDescent="0.3">
      <c r="A40" s="164"/>
      <c r="B40" s="165" t="s">
        <v>179</v>
      </c>
      <c r="C40" s="166"/>
      <c r="D40" s="166"/>
      <c r="E40" s="166"/>
      <c r="F40" s="166"/>
      <c r="G40" s="166"/>
      <c r="H40" s="166"/>
      <c r="I40" s="166"/>
      <c r="J40" s="166"/>
      <c r="K40" s="166"/>
      <c r="L40" s="166"/>
      <c r="M40" s="166"/>
      <c r="N40" s="167"/>
      <c r="O40" s="167"/>
      <c r="P40" s="167"/>
      <c r="Q40" s="167"/>
      <c r="R40" s="168"/>
      <c r="S40" s="168"/>
      <c r="T40" s="168"/>
      <c r="U40" s="168"/>
      <c r="V40" s="168"/>
      <c r="W40" s="168"/>
      <c r="X40" s="168"/>
      <c r="Y40" s="168"/>
      <c r="Z40" s="168"/>
      <c r="AA40" s="168"/>
      <c r="AB40" s="168"/>
      <c r="AC40" s="168"/>
      <c r="AD40" s="168"/>
      <c r="AE40" s="168"/>
      <c r="AF40" s="168"/>
      <c r="AG40" s="168"/>
      <c r="AH40" s="168"/>
      <c r="AI40" s="168"/>
      <c r="AJ40" s="168"/>
      <c r="AK40" s="168"/>
      <c r="AL40" s="168"/>
      <c r="AM40" s="168"/>
      <c r="AN40" s="168"/>
      <c r="AO40" s="168"/>
      <c r="AP40" s="168"/>
      <c r="AQ40" s="168"/>
      <c r="AR40" s="168"/>
      <c r="AS40" s="168"/>
      <c r="AT40" s="168"/>
      <c r="AU40" s="168"/>
      <c r="AV40" s="168"/>
      <c r="AW40" s="168"/>
      <c r="AX40" s="168"/>
      <c r="AY40" s="168"/>
      <c r="AZ40" s="168"/>
      <c r="BA40" s="168"/>
      <c r="BB40" s="168"/>
      <c r="BC40" s="168"/>
      <c r="BD40" s="168"/>
      <c r="BE40" s="168"/>
      <c r="BF40" s="168"/>
      <c r="BG40" s="168"/>
      <c r="BH40" s="168"/>
      <c r="BI40" s="167"/>
      <c r="BJ40" s="167"/>
      <c r="BK40" s="164"/>
      <c r="BL40" s="164"/>
      <c r="BM40" s="164"/>
    </row>
    <row r="41" spans="1:66" ht="15" customHeight="1" x14ac:dyDescent="0.4">
      <c r="B41" s="166"/>
      <c r="C41" s="166"/>
      <c r="D41" s="166"/>
      <c r="E41" s="166"/>
      <c r="F41" s="166"/>
      <c r="G41" s="166"/>
      <c r="H41" s="166"/>
      <c r="I41" s="166"/>
      <c r="J41" s="166"/>
      <c r="K41" s="169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60"/>
      <c r="W41" s="160"/>
      <c r="X41" s="160"/>
      <c r="Y41" s="160"/>
      <c r="Z41" s="160"/>
      <c r="AA41" s="160"/>
      <c r="AB41" s="160"/>
      <c r="AC41" s="171"/>
      <c r="AD41" s="171"/>
      <c r="AE41" s="171"/>
      <c r="AF41" s="171"/>
      <c r="AG41" s="171"/>
      <c r="AH41" s="171"/>
      <c r="AI41" s="171"/>
      <c r="AJ41" s="171"/>
      <c r="AK41" s="172"/>
      <c r="AL41" s="161"/>
      <c r="AM41" s="161"/>
      <c r="AN41" s="161"/>
      <c r="AO41" s="161"/>
      <c r="AP41" s="161"/>
      <c r="AQ41" s="161"/>
      <c r="AR41" s="161"/>
      <c r="AS41" s="161"/>
      <c r="AT41" s="161"/>
      <c r="AU41" s="161"/>
      <c r="AV41" s="161"/>
      <c r="AW41" s="161"/>
      <c r="AX41" s="161"/>
      <c r="AY41" s="161"/>
      <c r="AZ41" s="161"/>
      <c r="BA41" s="161"/>
      <c r="BB41" s="161"/>
      <c r="BC41" s="161"/>
      <c r="BD41" s="161"/>
      <c r="BE41" s="161"/>
      <c r="BF41" s="161"/>
      <c r="BG41" s="161"/>
      <c r="BH41" s="161"/>
      <c r="BI41" s="161"/>
      <c r="BJ41" s="161"/>
      <c r="BK41" s="161"/>
      <c r="BL41" s="161"/>
      <c r="BM41" s="161"/>
    </row>
    <row r="42" spans="1:66" s="151" customFormat="1" ht="15" customHeight="1" x14ac:dyDescent="0.35">
      <c r="B42" s="292" t="s">
        <v>239</v>
      </c>
      <c r="C42" s="292"/>
      <c r="D42" s="292"/>
      <c r="E42" s="292"/>
      <c r="F42" s="292"/>
      <c r="G42" s="292"/>
      <c r="H42" s="292"/>
      <c r="I42" s="292"/>
      <c r="J42" s="292"/>
      <c r="K42" s="292"/>
      <c r="L42" s="292"/>
      <c r="M42" s="292"/>
      <c r="N42" s="292"/>
      <c r="O42" s="292"/>
      <c r="P42" s="292"/>
      <c r="Q42" s="292"/>
      <c r="R42" s="292"/>
      <c r="S42" s="292"/>
      <c r="T42" s="292"/>
      <c r="U42" s="292"/>
      <c r="V42" s="162"/>
      <c r="W42" s="162"/>
      <c r="X42" s="162"/>
      <c r="Y42" s="162"/>
      <c r="Z42" s="173"/>
      <c r="AA42" s="174"/>
      <c r="AB42" s="293" t="s">
        <v>215</v>
      </c>
      <c r="AC42" s="293"/>
      <c r="AD42" s="293"/>
      <c r="AE42" s="293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  <c r="AT42" s="293"/>
      <c r="AU42" s="293"/>
      <c r="AV42" s="293"/>
      <c r="AW42" s="293"/>
      <c r="AX42" s="293"/>
      <c r="AY42" s="293"/>
      <c r="AZ42" s="293"/>
      <c r="BA42" s="293"/>
      <c r="BB42" s="293"/>
      <c r="BC42" s="293"/>
      <c r="BD42" s="293"/>
      <c r="BE42" s="293"/>
      <c r="BF42" s="293"/>
      <c r="BG42" s="293"/>
      <c r="BH42" s="293"/>
      <c r="BI42" s="293"/>
      <c r="BJ42" s="293"/>
      <c r="BK42" s="164"/>
    </row>
    <row r="43" spans="1:66" s="151" customFormat="1" ht="15" customHeight="1" x14ac:dyDescent="0.3">
      <c r="A43" s="164"/>
      <c r="B43" s="294" t="s">
        <v>216</v>
      </c>
      <c r="C43" s="294"/>
      <c r="D43" s="294"/>
      <c r="E43" s="294"/>
      <c r="F43" s="294"/>
      <c r="G43" s="294"/>
      <c r="H43" s="294"/>
      <c r="I43" s="294"/>
      <c r="J43" s="294"/>
      <c r="K43" s="294"/>
      <c r="L43" s="294"/>
      <c r="M43" s="294"/>
      <c r="N43" s="295"/>
      <c r="O43" s="295"/>
      <c r="P43" s="295"/>
      <c r="Q43" s="295"/>
      <c r="R43" s="295"/>
      <c r="S43" s="295"/>
      <c r="T43" s="295"/>
      <c r="U43" s="295"/>
      <c r="V43" s="145"/>
      <c r="W43" s="175"/>
      <c r="X43" s="175"/>
      <c r="Y43" s="175"/>
      <c r="Z43" s="145"/>
      <c r="AA43" s="175"/>
      <c r="AB43" s="163"/>
      <c r="AC43" s="163"/>
      <c r="AD43" s="163"/>
      <c r="AE43" s="163"/>
      <c r="AF43" s="163"/>
      <c r="AG43" s="163"/>
      <c r="AH43" s="163"/>
      <c r="AI43" s="163"/>
      <c r="AJ43" s="163"/>
      <c r="AK43" s="163"/>
      <c r="AL43" s="163"/>
      <c r="AM43" s="163"/>
      <c r="AN43" s="163"/>
      <c r="AO43" s="163"/>
      <c r="AP43" s="163"/>
      <c r="AQ43" s="163"/>
      <c r="AR43" s="163"/>
      <c r="AS43" s="163"/>
      <c r="AT43" s="163"/>
      <c r="AU43" s="163"/>
      <c r="AV43" s="163"/>
      <c r="AW43" s="163" t="s">
        <v>217</v>
      </c>
      <c r="AX43" s="163"/>
      <c r="AY43" s="163"/>
      <c r="AZ43" s="163"/>
      <c r="BA43" s="163"/>
      <c r="BB43" s="163"/>
      <c r="BC43" s="163"/>
      <c r="BD43" s="163"/>
      <c r="BE43" s="163"/>
      <c r="BF43" s="163"/>
      <c r="BG43" s="163"/>
      <c r="BH43" s="163"/>
      <c r="BI43" s="163"/>
      <c r="BJ43" s="163"/>
      <c r="BK43" s="175"/>
      <c r="BL43" s="175"/>
      <c r="BM43" s="175"/>
    </row>
    <row r="45" spans="1:66" ht="15.5" x14ac:dyDescent="0.35">
      <c r="B45" s="292" t="s">
        <v>218</v>
      </c>
      <c r="C45" s="292"/>
      <c r="D45" s="292"/>
      <c r="E45" s="292"/>
      <c r="F45" s="292"/>
      <c r="G45" s="292"/>
      <c r="H45" s="292"/>
      <c r="I45" s="292"/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</row>
    <row r="46" spans="1:66" ht="13" x14ac:dyDescent="0.3">
      <c r="B46" s="286" t="s">
        <v>219</v>
      </c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6"/>
      <c r="N46" s="287"/>
      <c r="O46" s="287"/>
      <c r="P46" s="287"/>
      <c r="Q46" s="287"/>
      <c r="R46" s="287"/>
      <c r="S46" s="287"/>
      <c r="T46" s="287"/>
      <c r="U46" s="287"/>
    </row>
  </sheetData>
  <mergeCells count="453">
    <mergeCell ref="A4:M4"/>
    <mergeCell ref="R4:BN4"/>
    <mergeCell ref="A5:M5"/>
    <mergeCell ref="R5:BN5"/>
    <mergeCell ref="A1:M1"/>
    <mergeCell ref="A2:M3"/>
    <mergeCell ref="R2:BN2"/>
    <mergeCell ref="R3:BN3"/>
    <mergeCell ref="A9:A15"/>
    <mergeCell ref="B9:B15"/>
    <mergeCell ref="C9:N15"/>
    <mergeCell ref="O9:P15"/>
    <mergeCell ref="Q9:X9"/>
    <mergeCell ref="BM9:BN15"/>
    <mergeCell ref="Q10:R15"/>
    <mergeCell ref="S10:T15"/>
    <mergeCell ref="U10:V15"/>
    <mergeCell ref="W10:X15"/>
    <mergeCell ref="Y10:Z15"/>
    <mergeCell ref="R6:BN6"/>
    <mergeCell ref="R7:BN7"/>
    <mergeCell ref="R8:BN8"/>
    <mergeCell ref="BI10:BL11"/>
    <mergeCell ref="AA11:AB15"/>
    <mergeCell ref="AC12:AD15"/>
    <mergeCell ref="AE12:AF15"/>
    <mergeCell ref="AG12:AH15"/>
    <mergeCell ref="AO12:AP15"/>
    <mergeCell ref="AQ12:AR15"/>
    <mergeCell ref="BG10:BH15"/>
    <mergeCell ref="AW12:AX15"/>
    <mergeCell ref="AY12:AZ15"/>
    <mergeCell ref="BA12:BB15"/>
    <mergeCell ref="AO10:AR11"/>
    <mergeCell ref="AS10:AT15"/>
    <mergeCell ref="AU10:BB10"/>
    <mergeCell ref="BC10:BD15"/>
    <mergeCell ref="BI12:BJ15"/>
    <mergeCell ref="BK12:BL15"/>
    <mergeCell ref="C16:N16"/>
    <mergeCell ref="O16:P16"/>
    <mergeCell ref="Q16:R16"/>
    <mergeCell ref="S16:T16"/>
    <mergeCell ref="U16:V16"/>
    <mergeCell ref="W16:X16"/>
    <mergeCell ref="Y16:Z16"/>
    <mergeCell ref="BG16:BH16"/>
    <mergeCell ref="AS16:AT16"/>
    <mergeCell ref="AA16:AB16"/>
    <mergeCell ref="AG16:AH16"/>
    <mergeCell ref="AI16:AJ16"/>
    <mergeCell ref="AK16:AL16"/>
    <mergeCell ref="AM16:AN16"/>
    <mergeCell ref="BE10:BF15"/>
    <mergeCell ref="AA10:AH10"/>
    <mergeCell ref="AI10:AJ15"/>
    <mergeCell ref="AK10:AL15"/>
    <mergeCell ref="AM10:AN15"/>
    <mergeCell ref="AC11:AH11"/>
    <mergeCell ref="AU11:AV15"/>
    <mergeCell ref="AW11:BB11"/>
    <mergeCell ref="BM16:BN16"/>
    <mergeCell ref="C17:N17"/>
    <mergeCell ref="O17:P17"/>
    <mergeCell ref="Q17:R17"/>
    <mergeCell ref="S17:T17"/>
    <mergeCell ref="U17:V17"/>
    <mergeCell ref="W17:X17"/>
    <mergeCell ref="Y17:Z17"/>
    <mergeCell ref="AA17:AB17"/>
    <mergeCell ref="AU16:AV16"/>
    <mergeCell ref="AW16:AX16"/>
    <mergeCell ref="AY16:AZ16"/>
    <mergeCell ref="BA16:BB16"/>
    <mergeCell ref="BC16:BD16"/>
    <mergeCell ref="BE16:BF16"/>
    <mergeCell ref="BG17:BH17"/>
    <mergeCell ref="AC16:AD16"/>
    <mergeCell ref="AE16:AF16"/>
    <mergeCell ref="BI17:BJ17"/>
    <mergeCell ref="BK17:BL17"/>
    <mergeCell ref="BI16:BJ16"/>
    <mergeCell ref="BK16:BL16"/>
    <mergeCell ref="AO16:AP16"/>
    <mergeCell ref="AQ16:AR16"/>
    <mergeCell ref="BM17:BN17"/>
    <mergeCell ref="AQ17:AR17"/>
    <mergeCell ref="AS17:AT17"/>
    <mergeCell ref="AU17:AV17"/>
    <mergeCell ref="AW17:AX17"/>
    <mergeCell ref="AY17:AZ17"/>
    <mergeCell ref="W18:X18"/>
    <mergeCell ref="BC17:BD17"/>
    <mergeCell ref="BE17:BF17"/>
    <mergeCell ref="AE17:AF17"/>
    <mergeCell ref="AG17:AH17"/>
    <mergeCell ref="AI17:AJ17"/>
    <mergeCell ref="AK17:AL17"/>
    <mergeCell ref="AM17:AN17"/>
    <mergeCell ref="AO17:AP17"/>
    <mergeCell ref="BA17:BB17"/>
    <mergeCell ref="BM18:BN18"/>
    <mergeCell ref="AY18:AZ18"/>
    <mergeCell ref="BA18:BB18"/>
    <mergeCell ref="BC18:BD18"/>
    <mergeCell ref="AC17:AD17"/>
    <mergeCell ref="BG18:BH18"/>
    <mergeCell ref="C18:N18"/>
    <mergeCell ref="O18:P18"/>
    <mergeCell ref="Q18:R18"/>
    <mergeCell ref="S18:T18"/>
    <mergeCell ref="Y18:Z18"/>
    <mergeCell ref="AA18:AB18"/>
    <mergeCell ref="AC18:AD18"/>
    <mergeCell ref="AU19:AV19"/>
    <mergeCell ref="AK18:AL18"/>
    <mergeCell ref="AM18:AN18"/>
    <mergeCell ref="AO18:AP18"/>
    <mergeCell ref="AQ18:AR18"/>
    <mergeCell ref="AS18:AT18"/>
    <mergeCell ref="AA19:AB19"/>
    <mergeCell ref="O19:P19"/>
    <mergeCell ref="Q19:R19"/>
    <mergeCell ref="S19:T19"/>
    <mergeCell ref="U19:V19"/>
    <mergeCell ref="W19:X19"/>
    <mergeCell ref="Y19:Z19"/>
    <mergeCell ref="AW18:AX18"/>
    <mergeCell ref="U18:V18"/>
    <mergeCell ref="AU18:AV18"/>
    <mergeCell ref="BE18:BF18"/>
    <mergeCell ref="BK18:BL18"/>
    <mergeCell ref="BK19:BL19"/>
    <mergeCell ref="BM19:BN19"/>
    <mergeCell ref="C20:N20"/>
    <mergeCell ref="O20:P20"/>
    <mergeCell ref="Q20:R20"/>
    <mergeCell ref="S20:T20"/>
    <mergeCell ref="U20:V20"/>
    <mergeCell ref="W20:X20"/>
    <mergeCell ref="Y20:Z20"/>
    <mergeCell ref="BM20:BN20"/>
    <mergeCell ref="AC19:AD19"/>
    <mergeCell ref="AE19:AF19"/>
    <mergeCell ref="AG19:AH19"/>
    <mergeCell ref="AI19:AJ19"/>
    <mergeCell ref="AK19:AL19"/>
    <mergeCell ref="BI18:BJ18"/>
    <mergeCell ref="AE18:AF18"/>
    <mergeCell ref="AG18:AH18"/>
    <mergeCell ref="AI18:AJ18"/>
    <mergeCell ref="AW19:AX19"/>
    <mergeCell ref="BE19:BF19"/>
    <mergeCell ref="C19:N19"/>
    <mergeCell ref="BG19:BH19"/>
    <mergeCell ref="BI19:BJ19"/>
    <mergeCell ref="AM19:AN19"/>
    <mergeCell ref="AO19:AP19"/>
    <mergeCell ref="AQ19:AR19"/>
    <mergeCell ref="AS19:AT19"/>
    <mergeCell ref="AY19:AZ19"/>
    <mergeCell ref="BA19:BB19"/>
    <mergeCell ref="BC19:BD19"/>
    <mergeCell ref="C21:N21"/>
    <mergeCell ref="O21:P21"/>
    <mergeCell ref="Q21:R21"/>
    <mergeCell ref="S21:T21"/>
    <mergeCell ref="U21:V21"/>
    <mergeCell ref="W21:X21"/>
    <mergeCell ref="Y21:Z21"/>
    <mergeCell ref="AA21:AB21"/>
    <mergeCell ref="AU20:AV20"/>
    <mergeCell ref="AA20:AB20"/>
    <mergeCell ref="AG20:AH20"/>
    <mergeCell ref="AI20:AJ20"/>
    <mergeCell ref="AK20:AL20"/>
    <mergeCell ref="AM20:AN20"/>
    <mergeCell ref="AC20:AD20"/>
    <mergeCell ref="AE20:AF20"/>
    <mergeCell ref="AC21:AD21"/>
    <mergeCell ref="BK21:BL21"/>
    <mergeCell ref="BI20:BJ20"/>
    <mergeCell ref="BK20:BL20"/>
    <mergeCell ref="AO20:AP20"/>
    <mergeCell ref="AQ20:AR20"/>
    <mergeCell ref="AS20:AT20"/>
    <mergeCell ref="BM21:BN21"/>
    <mergeCell ref="AQ21:AR21"/>
    <mergeCell ref="AS21:AT21"/>
    <mergeCell ref="AU21:AV21"/>
    <mergeCell ref="AW21:AX21"/>
    <mergeCell ref="AY21:AZ21"/>
    <mergeCell ref="BG20:BH20"/>
    <mergeCell ref="AW20:AX20"/>
    <mergeCell ref="AY20:AZ20"/>
    <mergeCell ref="BA20:BB20"/>
    <mergeCell ref="BC20:BD20"/>
    <mergeCell ref="BI21:BJ21"/>
    <mergeCell ref="BE20:BF20"/>
    <mergeCell ref="W22:X22"/>
    <mergeCell ref="BC21:BD21"/>
    <mergeCell ref="BE21:BF21"/>
    <mergeCell ref="AE21:AF21"/>
    <mergeCell ref="AG21:AH21"/>
    <mergeCell ref="AI21:AJ21"/>
    <mergeCell ref="AK21:AL21"/>
    <mergeCell ref="AM21:AN21"/>
    <mergeCell ref="AO21:AP21"/>
    <mergeCell ref="BA21:BB21"/>
    <mergeCell ref="AK22:AL22"/>
    <mergeCell ref="AM22:AN22"/>
    <mergeCell ref="AO22:AP22"/>
    <mergeCell ref="AQ22:AR22"/>
    <mergeCell ref="AS22:AT22"/>
    <mergeCell ref="BM22:BN22"/>
    <mergeCell ref="AY22:AZ22"/>
    <mergeCell ref="BA22:BB22"/>
    <mergeCell ref="BC22:BD22"/>
    <mergeCell ref="BG21:BH21"/>
    <mergeCell ref="C23:N23"/>
    <mergeCell ref="O23:P23"/>
    <mergeCell ref="Q23:R23"/>
    <mergeCell ref="S23:T23"/>
    <mergeCell ref="U23:V23"/>
    <mergeCell ref="W23:X23"/>
    <mergeCell ref="Y23:Z23"/>
    <mergeCell ref="AW22:AX22"/>
    <mergeCell ref="U22:V22"/>
    <mergeCell ref="AU22:AV22"/>
    <mergeCell ref="C22:N22"/>
    <mergeCell ref="O22:P22"/>
    <mergeCell ref="Q22:R22"/>
    <mergeCell ref="S22:T22"/>
    <mergeCell ref="Y22:Z22"/>
    <mergeCell ref="AA22:AB22"/>
    <mergeCell ref="AC22:AD22"/>
    <mergeCell ref="AU23:AV23"/>
    <mergeCell ref="BG22:BH22"/>
    <mergeCell ref="BE22:BF22"/>
    <mergeCell ref="BK22:BL22"/>
    <mergeCell ref="BK23:BL23"/>
    <mergeCell ref="BM23:BN23"/>
    <mergeCell ref="C24:N24"/>
    <mergeCell ref="O24:P24"/>
    <mergeCell ref="Q24:R24"/>
    <mergeCell ref="S24:T24"/>
    <mergeCell ref="U24:V24"/>
    <mergeCell ref="W24:X24"/>
    <mergeCell ref="Y24:Z24"/>
    <mergeCell ref="BM24:BN24"/>
    <mergeCell ref="AA23:AB23"/>
    <mergeCell ref="AC23:AD23"/>
    <mergeCell ref="AE23:AF23"/>
    <mergeCell ref="AG23:AH23"/>
    <mergeCell ref="AI23:AJ23"/>
    <mergeCell ref="AK23:AL23"/>
    <mergeCell ref="BI22:BJ22"/>
    <mergeCell ref="AE22:AF22"/>
    <mergeCell ref="AG22:AH22"/>
    <mergeCell ref="AI22:AJ22"/>
    <mergeCell ref="AW23:AX23"/>
    <mergeCell ref="BE23:BF23"/>
    <mergeCell ref="AM24:AN24"/>
    <mergeCell ref="AC24:AD24"/>
    <mergeCell ref="AE24:AF24"/>
    <mergeCell ref="AC25:AD25"/>
    <mergeCell ref="BG23:BH23"/>
    <mergeCell ref="BI23:BJ23"/>
    <mergeCell ref="AM23:AN23"/>
    <mergeCell ref="AO23:AP23"/>
    <mergeCell ref="AQ23:AR23"/>
    <mergeCell ref="AS23:AT23"/>
    <mergeCell ref="AY23:AZ23"/>
    <mergeCell ref="BA23:BB23"/>
    <mergeCell ref="BC23:BD23"/>
    <mergeCell ref="BG24:BH24"/>
    <mergeCell ref="AW24:AX24"/>
    <mergeCell ref="AY24:AZ24"/>
    <mergeCell ref="BA24:BB24"/>
    <mergeCell ref="BC24:BD24"/>
    <mergeCell ref="BG25:BH25"/>
    <mergeCell ref="BI25:BJ25"/>
    <mergeCell ref="BE24:BF24"/>
    <mergeCell ref="BI24:BJ24"/>
    <mergeCell ref="BK24:BL24"/>
    <mergeCell ref="AO24:AP24"/>
    <mergeCell ref="AQ24:AR24"/>
    <mergeCell ref="AS24:AT24"/>
    <mergeCell ref="U26:V26"/>
    <mergeCell ref="AU26:AV26"/>
    <mergeCell ref="C26:N26"/>
    <mergeCell ref="O26:P26"/>
    <mergeCell ref="Q26:R26"/>
    <mergeCell ref="S26:T26"/>
    <mergeCell ref="C25:N25"/>
    <mergeCell ref="O25:P25"/>
    <mergeCell ref="Q25:R25"/>
    <mergeCell ref="S25:T25"/>
    <mergeCell ref="U25:V25"/>
    <mergeCell ref="W25:X25"/>
    <mergeCell ref="Y25:Z25"/>
    <mergeCell ref="AA25:AB25"/>
    <mergeCell ref="AU24:AV24"/>
    <mergeCell ref="AA24:AB24"/>
    <mergeCell ref="AG24:AH24"/>
    <mergeCell ref="AI24:AJ24"/>
    <mergeCell ref="AK24:AL24"/>
    <mergeCell ref="BM25:BN25"/>
    <mergeCell ref="AQ25:AR25"/>
    <mergeCell ref="AS25:AT25"/>
    <mergeCell ref="AU25:AV25"/>
    <mergeCell ref="AW25:AX25"/>
    <mergeCell ref="AY25:AZ25"/>
    <mergeCell ref="W26:X26"/>
    <mergeCell ref="BC25:BD25"/>
    <mergeCell ref="BE25:BF25"/>
    <mergeCell ref="AE25:AF25"/>
    <mergeCell ref="AG25:AH25"/>
    <mergeCell ref="AI25:AJ25"/>
    <mergeCell ref="AK25:AL25"/>
    <mergeCell ref="AM25:AN25"/>
    <mergeCell ref="AO25:AP25"/>
    <mergeCell ref="BA25:BB25"/>
    <mergeCell ref="BM26:BN26"/>
    <mergeCell ref="AY26:AZ26"/>
    <mergeCell ref="BI26:BJ26"/>
    <mergeCell ref="AE26:AF26"/>
    <mergeCell ref="AG26:AH26"/>
    <mergeCell ref="AI26:AJ26"/>
    <mergeCell ref="BK25:BL25"/>
    <mergeCell ref="BK27:BL27"/>
    <mergeCell ref="AO27:AP27"/>
    <mergeCell ref="AQ27:AR27"/>
    <mergeCell ref="AS27:AT27"/>
    <mergeCell ref="BE27:BF27"/>
    <mergeCell ref="BE26:BF26"/>
    <mergeCell ref="BK26:BL26"/>
    <mergeCell ref="Y26:Z26"/>
    <mergeCell ref="AA26:AB26"/>
    <mergeCell ref="AC26:AD26"/>
    <mergeCell ref="BG26:BH26"/>
    <mergeCell ref="AK26:AL26"/>
    <mergeCell ref="AM26:AN26"/>
    <mergeCell ref="AO26:AP26"/>
    <mergeCell ref="AQ26:AR26"/>
    <mergeCell ref="AS26:AT26"/>
    <mergeCell ref="AW26:AX26"/>
    <mergeCell ref="BA26:BB26"/>
    <mergeCell ref="BC26:BD26"/>
    <mergeCell ref="AK28:AL28"/>
    <mergeCell ref="AM28:AN28"/>
    <mergeCell ref="AO28:AP28"/>
    <mergeCell ref="BA28:BB28"/>
    <mergeCell ref="BM27:BN27"/>
    <mergeCell ref="C28:N28"/>
    <mergeCell ref="O28:P28"/>
    <mergeCell ref="Q28:R28"/>
    <mergeCell ref="S28:T28"/>
    <mergeCell ref="AA27:AB27"/>
    <mergeCell ref="AG27:AH27"/>
    <mergeCell ref="AI27:AJ27"/>
    <mergeCell ref="AK27:AL27"/>
    <mergeCell ref="AM27:AN27"/>
    <mergeCell ref="C27:N27"/>
    <mergeCell ref="O27:P27"/>
    <mergeCell ref="Q27:R27"/>
    <mergeCell ref="S27:T27"/>
    <mergeCell ref="U27:V27"/>
    <mergeCell ref="W27:X27"/>
    <mergeCell ref="Y27:Z27"/>
    <mergeCell ref="AC28:AD28"/>
    <mergeCell ref="BG27:BH27"/>
    <mergeCell ref="BI27:BJ27"/>
    <mergeCell ref="BM29:BN29"/>
    <mergeCell ref="BM28:BN28"/>
    <mergeCell ref="AQ28:AR28"/>
    <mergeCell ref="AS28:AT28"/>
    <mergeCell ref="AU28:AV28"/>
    <mergeCell ref="AW28:AX28"/>
    <mergeCell ref="AY28:AZ28"/>
    <mergeCell ref="BC28:BD28"/>
    <mergeCell ref="BE28:BF28"/>
    <mergeCell ref="BI28:BJ28"/>
    <mergeCell ref="BK28:BL28"/>
    <mergeCell ref="BA29:BB29"/>
    <mergeCell ref="BC29:BD29"/>
    <mergeCell ref="BE29:BF29"/>
    <mergeCell ref="BG29:BH29"/>
    <mergeCell ref="BI29:BJ29"/>
    <mergeCell ref="BK29:BL29"/>
    <mergeCell ref="AU29:AV29"/>
    <mergeCell ref="C32:D32"/>
    <mergeCell ref="E32:M32"/>
    <mergeCell ref="N32:R32"/>
    <mergeCell ref="S32:X32"/>
    <mergeCell ref="Y32:AD32"/>
    <mergeCell ref="AA30:AB30"/>
    <mergeCell ref="BG28:BH28"/>
    <mergeCell ref="AC27:AD27"/>
    <mergeCell ref="AE27:AF27"/>
    <mergeCell ref="AI29:AJ29"/>
    <mergeCell ref="AK29:AL29"/>
    <mergeCell ref="AM29:AN29"/>
    <mergeCell ref="U28:V28"/>
    <mergeCell ref="W28:X28"/>
    <mergeCell ref="Y28:Z28"/>
    <mergeCell ref="AA28:AB28"/>
    <mergeCell ref="AU27:AV27"/>
    <mergeCell ref="AW27:AX27"/>
    <mergeCell ref="AY27:AZ27"/>
    <mergeCell ref="BA27:BB27"/>
    <mergeCell ref="BC27:BD27"/>
    <mergeCell ref="AE28:AF28"/>
    <mergeCell ref="AG28:AH28"/>
    <mergeCell ref="AI28:AJ28"/>
    <mergeCell ref="AW29:AX29"/>
    <mergeCell ref="AY29:AZ29"/>
    <mergeCell ref="AC29:AD29"/>
    <mergeCell ref="AE29:AF29"/>
    <mergeCell ref="AG29:AH29"/>
    <mergeCell ref="AO29:AP29"/>
    <mergeCell ref="AQ29:AR29"/>
    <mergeCell ref="AS29:AT29"/>
    <mergeCell ref="C31:AD31"/>
    <mergeCell ref="AU30:AV30"/>
    <mergeCell ref="C29:N29"/>
    <mergeCell ref="O29:P29"/>
    <mergeCell ref="Q29:R29"/>
    <mergeCell ref="S29:T29"/>
    <mergeCell ref="U29:V29"/>
    <mergeCell ref="W29:X29"/>
    <mergeCell ref="Y29:Z29"/>
    <mergeCell ref="AA29:AB29"/>
    <mergeCell ref="Y33:AD33"/>
    <mergeCell ref="C35:D35"/>
    <mergeCell ref="E35:N35"/>
    <mergeCell ref="O35:T35"/>
    <mergeCell ref="U35:Z35"/>
    <mergeCell ref="C33:D33"/>
    <mergeCell ref="E33:M33"/>
    <mergeCell ref="N33:R33"/>
    <mergeCell ref="S33:X33"/>
    <mergeCell ref="B46:U46"/>
    <mergeCell ref="C36:D36"/>
    <mergeCell ref="E36:N36"/>
    <mergeCell ref="O36:T36"/>
    <mergeCell ref="U36:Z36"/>
    <mergeCell ref="B38:U38"/>
    <mergeCell ref="B39:M39"/>
    <mergeCell ref="B42:U42"/>
    <mergeCell ref="AB42:BJ42"/>
    <mergeCell ref="B43:U43"/>
    <mergeCell ref="B45:U45"/>
  </mergeCells>
  <phoneticPr fontId="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45"/>
  <sheetViews>
    <sheetView topLeftCell="A13" zoomScale="85" zoomScaleNormal="85" workbookViewId="0">
      <selection activeCell="U16" sqref="U16:V16"/>
    </sheetView>
  </sheetViews>
  <sheetFormatPr defaultColWidth="9.1796875" defaultRowHeight="12.5" x14ac:dyDescent="0.25"/>
  <cols>
    <col min="1" max="1" width="3.54296875" style="127" customWidth="1"/>
    <col min="2" max="2" width="9.7265625" style="127" customWidth="1"/>
    <col min="3" max="3" width="2.54296875" style="127" customWidth="1"/>
    <col min="4" max="4" width="2.7265625" style="127" customWidth="1"/>
    <col min="5" max="5" width="3" style="127" customWidth="1"/>
    <col min="6" max="6" width="2.81640625" style="127" customWidth="1"/>
    <col min="7" max="7" width="5.54296875" style="127" customWidth="1"/>
    <col min="8" max="8" width="2.81640625" style="127" customWidth="1"/>
    <col min="9" max="9" width="3" style="127" customWidth="1"/>
    <col min="10" max="11" width="2.7265625" style="127" customWidth="1"/>
    <col min="12" max="12" width="2.453125" style="127" customWidth="1"/>
    <col min="13" max="13" width="5.1796875" style="127" customWidth="1"/>
    <col min="14" max="14" width="10.54296875" style="127" customWidth="1"/>
    <col min="15" max="15" width="3.1796875" style="127" customWidth="1"/>
    <col min="16" max="16" width="3.7265625" style="127" customWidth="1"/>
    <col min="17" max="17" width="2.54296875" style="127" customWidth="1"/>
    <col min="18" max="18" width="3.26953125" style="127" customWidth="1"/>
    <col min="19" max="20" width="3" style="127" customWidth="1"/>
    <col min="21" max="21" width="2.81640625" style="127" customWidth="1"/>
    <col min="22" max="22" width="2.7265625" style="127" customWidth="1"/>
    <col min="23" max="24" width="2.81640625" style="127" customWidth="1"/>
    <col min="25" max="25" width="3" style="127" customWidth="1"/>
    <col min="26" max="26" width="3.26953125" style="127" customWidth="1"/>
    <col min="27" max="27" width="3" style="127" customWidth="1"/>
    <col min="28" max="29" width="2.81640625" style="127" customWidth="1"/>
    <col min="30" max="30" width="3.26953125" style="127" customWidth="1"/>
    <col min="31" max="31" width="2.54296875" style="127" customWidth="1"/>
    <col min="32" max="32" width="2.453125" style="127" customWidth="1"/>
    <col min="33" max="33" width="2.7265625" style="127" customWidth="1"/>
    <col min="34" max="34" width="3" style="127" customWidth="1"/>
    <col min="35" max="35" width="3.26953125" style="127" customWidth="1"/>
    <col min="36" max="36" width="4.26953125" style="127" customWidth="1"/>
    <col min="37" max="37" width="2.7265625" style="127" customWidth="1"/>
    <col min="38" max="38" width="3" style="127" customWidth="1"/>
    <col min="39" max="39" width="3.1796875" style="127" customWidth="1"/>
    <col min="40" max="40" width="3.54296875" style="127" customWidth="1"/>
    <col min="41" max="42" width="2.7265625" style="127" customWidth="1"/>
    <col min="43" max="43" width="3" style="127" customWidth="1"/>
    <col min="44" max="45" width="2.7265625" style="127" customWidth="1"/>
    <col min="46" max="46" width="3.26953125" style="127" customWidth="1"/>
    <col min="47" max="47" width="2.7265625" style="127" customWidth="1"/>
    <col min="48" max="48" width="2.81640625" style="127" customWidth="1"/>
    <col min="49" max="49" width="3" style="127" customWidth="1"/>
    <col min="50" max="50" width="2.81640625" style="127" customWidth="1"/>
    <col min="51" max="51" width="2.54296875" style="127" customWidth="1"/>
    <col min="52" max="52" width="2.7265625" style="127" customWidth="1"/>
    <col min="53" max="54" width="2.81640625" style="127" customWidth="1"/>
    <col min="55" max="55" width="2.26953125" style="127" customWidth="1"/>
    <col min="56" max="56" width="3" style="127" customWidth="1"/>
    <col min="57" max="60" width="2.81640625" style="127" customWidth="1"/>
    <col min="61" max="61" width="3.7265625" style="127" customWidth="1"/>
    <col min="62" max="62" width="2.1796875" style="127" customWidth="1"/>
    <col min="63" max="63" width="3.1796875" style="127" customWidth="1"/>
    <col min="64" max="64" width="2.7265625" style="127" customWidth="1"/>
    <col min="65" max="65" width="2.26953125" style="127" customWidth="1"/>
    <col min="66" max="66" width="11" style="127" customWidth="1"/>
    <col min="67" max="16384" width="9.1796875" style="127"/>
  </cols>
  <sheetData>
    <row r="1" spans="1:66" ht="15" customHeight="1" x14ac:dyDescent="0.35">
      <c r="A1" s="357" t="s">
        <v>6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125"/>
      <c r="O1" s="125"/>
      <c r="P1" s="125"/>
      <c r="Q1" s="125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126"/>
      <c r="AT1" s="126"/>
      <c r="AU1" s="126"/>
      <c r="AV1" s="126"/>
      <c r="AW1" s="126"/>
      <c r="AX1" s="126"/>
      <c r="AY1" s="126"/>
      <c r="AZ1" s="126"/>
      <c r="BA1" s="126"/>
      <c r="BB1" s="126"/>
      <c r="BC1" s="126"/>
      <c r="BD1" s="126"/>
      <c r="BE1" s="126"/>
      <c r="BF1" s="126"/>
      <c r="BG1" s="126"/>
      <c r="BH1" s="126"/>
      <c r="BI1" s="125"/>
      <c r="BJ1" s="125"/>
    </row>
    <row r="2" spans="1:66" ht="15" customHeight="1" x14ac:dyDescent="0.35">
      <c r="A2" s="358" t="s">
        <v>7</v>
      </c>
      <c r="B2" s="358"/>
      <c r="C2" s="358"/>
      <c r="D2" s="358"/>
      <c r="E2" s="358"/>
      <c r="F2" s="358"/>
      <c r="G2" s="358"/>
      <c r="H2" s="358"/>
      <c r="I2" s="358"/>
      <c r="J2" s="358"/>
      <c r="K2" s="358"/>
      <c r="L2" s="358"/>
      <c r="M2" s="358"/>
      <c r="N2" s="125"/>
      <c r="O2" s="125"/>
      <c r="P2" s="125"/>
      <c r="Q2" s="125"/>
      <c r="R2" s="193" t="s">
        <v>2</v>
      </c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/>
      <c r="AH2" s="193"/>
      <c r="AI2" s="193"/>
      <c r="AJ2" s="193"/>
      <c r="AK2" s="193"/>
      <c r="AL2" s="193"/>
      <c r="AM2" s="193"/>
      <c r="AN2" s="193"/>
      <c r="AO2" s="193"/>
      <c r="AP2" s="193"/>
      <c r="AQ2" s="193"/>
      <c r="AR2" s="193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/>
      <c r="BD2" s="193"/>
      <c r="BE2" s="193"/>
      <c r="BF2" s="193"/>
      <c r="BG2" s="193"/>
      <c r="BH2" s="193"/>
      <c r="BI2" s="193"/>
      <c r="BJ2" s="193"/>
      <c r="BK2" s="193"/>
      <c r="BL2" s="193"/>
      <c r="BM2" s="193"/>
      <c r="BN2" s="193"/>
    </row>
    <row r="3" spans="1:66" ht="15" customHeight="1" x14ac:dyDescent="0.3">
      <c r="A3" s="358"/>
      <c r="B3" s="358"/>
      <c r="C3" s="358"/>
      <c r="D3" s="358"/>
      <c r="E3" s="358"/>
      <c r="F3" s="358"/>
      <c r="G3" s="358"/>
      <c r="H3" s="358"/>
      <c r="I3" s="358"/>
      <c r="J3" s="358"/>
      <c r="K3" s="358"/>
      <c r="L3" s="358"/>
      <c r="M3" s="358"/>
      <c r="N3" s="125"/>
      <c r="O3" s="125"/>
      <c r="P3" s="125"/>
      <c r="Q3" s="125"/>
      <c r="R3" s="359" t="s">
        <v>3</v>
      </c>
      <c r="S3" s="359"/>
      <c r="T3" s="359"/>
      <c r="U3" s="359"/>
      <c r="V3" s="359"/>
      <c r="W3" s="359"/>
      <c r="X3" s="359"/>
      <c r="Y3" s="359"/>
      <c r="Z3" s="359"/>
      <c r="AA3" s="359"/>
      <c r="AB3" s="359"/>
      <c r="AC3" s="359"/>
      <c r="AD3" s="359"/>
      <c r="AE3" s="359"/>
      <c r="AF3" s="359"/>
      <c r="AG3" s="359"/>
      <c r="AH3" s="359"/>
      <c r="AI3" s="359"/>
      <c r="AJ3" s="359"/>
      <c r="AK3" s="359"/>
      <c r="AL3" s="359"/>
      <c r="AM3" s="359"/>
      <c r="AN3" s="359"/>
      <c r="AO3" s="359"/>
      <c r="AP3" s="359"/>
      <c r="AQ3" s="359"/>
      <c r="AR3" s="359"/>
      <c r="AS3" s="359"/>
      <c r="AT3" s="359"/>
      <c r="AU3" s="359"/>
      <c r="AV3" s="359"/>
      <c r="AW3" s="359"/>
      <c r="AX3" s="359"/>
      <c r="AY3" s="359"/>
      <c r="AZ3" s="359"/>
      <c r="BA3" s="359"/>
      <c r="BB3" s="359"/>
      <c r="BC3" s="359"/>
      <c r="BD3" s="359"/>
      <c r="BE3" s="359"/>
      <c r="BF3" s="359"/>
      <c r="BG3" s="359"/>
      <c r="BH3" s="359"/>
      <c r="BI3" s="359"/>
      <c r="BJ3" s="359"/>
      <c r="BK3" s="359"/>
      <c r="BL3" s="359"/>
      <c r="BM3" s="359"/>
      <c r="BN3" s="359"/>
    </row>
    <row r="4" spans="1:66" ht="15" customHeight="1" x14ac:dyDescent="0.35">
      <c r="A4" s="354" t="s">
        <v>236</v>
      </c>
      <c r="B4" s="354"/>
      <c r="C4" s="354"/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128"/>
      <c r="O4" s="128"/>
      <c r="P4" s="128"/>
      <c r="Q4" s="128"/>
      <c r="R4" s="355" t="s">
        <v>184</v>
      </c>
      <c r="S4" s="355"/>
      <c r="T4" s="355"/>
      <c r="U4" s="355"/>
      <c r="V4" s="355"/>
      <c r="W4" s="355"/>
      <c r="X4" s="355"/>
      <c r="Y4" s="355"/>
      <c r="Z4" s="355"/>
      <c r="AA4" s="355"/>
      <c r="AB4" s="355"/>
      <c r="AC4" s="355"/>
      <c r="AD4" s="355"/>
      <c r="AE4" s="355"/>
      <c r="AF4" s="355"/>
      <c r="AG4" s="355"/>
      <c r="AH4" s="355"/>
      <c r="AI4" s="355"/>
      <c r="AJ4" s="355"/>
      <c r="AK4" s="355"/>
      <c r="AL4" s="355"/>
      <c r="AM4" s="355"/>
      <c r="AN4" s="355"/>
      <c r="AO4" s="355"/>
      <c r="AP4" s="355"/>
      <c r="AQ4" s="355"/>
      <c r="AR4" s="355"/>
      <c r="AS4" s="355"/>
      <c r="AT4" s="355"/>
      <c r="AU4" s="355"/>
      <c r="AV4" s="355"/>
      <c r="AW4" s="355"/>
      <c r="AX4" s="355"/>
      <c r="AY4" s="355"/>
      <c r="AZ4" s="355"/>
      <c r="BA4" s="355"/>
      <c r="BB4" s="355"/>
      <c r="BC4" s="355"/>
      <c r="BD4" s="355"/>
      <c r="BE4" s="355"/>
      <c r="BF4" s="355"/>
      <c r="BG4" s="355"/>
      <c r="BH4" s="355"/>
      <c r="BI4" s="355"/>
      <c r="BJ4" s="355"/>
      <c r="BK4" s="355"/>
      <c r="BL4" s="355"/>
      <c r="BM4" s="355"/>
      <c r="BN4" s="355"/>
    </row>
    <row r="5" spans="1:66" ht="15" customHeight="1" x14ac:dyDescent="0.35">
      <c r="A5" s="354" t="s">
        <v>185</v>
      </c>
      <c r="B5" s="354"/>
      <c r="C5" s="354"/>
      <c r="D5" s="354"/>
      <c r="E5" s="354"/>
      <c r="F5" s="354"/>
      <c r="G5" s="354"/>
      <c r="H5" s="354"/>
      <c r="I5" s="354"/>
      <c r="J5" s="354"/>
      <c r="K5" s="354"/>
      <c r="L5" s="354"/>
      <c r="M5" s="354"/>
      <c r="N5" s="125"/>
      <c r="O5" s="125"/>
      <c r="P5" s="125"/>
      <c r="Q5" s="125"/>
      <c r="R5" s="356" t="s">
        <v>186</v>
      </c>
      <c r="S5" s="356"/>
      <c r="T5" s="356"/>
      <c r="U5" s="356"/>
      <c r="V5" s="356"/>
      <c r="W5" s="356"/>
      <c r="X5" s="356"/>
      <c r="Y5" s="356"/>
      <c r="Z5" s="356"/>
      <c r="AA5" s="356"/>
      <c r="AB5" s="356"/>
      <c r="AC5" s="356"/>
      <c r="AD5" s="356"/>
      <c r="AE5" s="356"/>
      <c r="AF5" s="356"/>
      <c r="AG5" s="356"/>
      <c r="AH5" s="356"/>
      <c r="AI5" s="356"/>
      <c r="AJ5" s="356"/>
      <c r="AK5" s="356"/>
      <c r="AL5" s="356"/>
      <c r="AM5" s="356"/>
      <c r="AN5" s="356"/>
      <c r="AO5" s="356"/>
      <c r="AP5" s="356"/>
      <c r="AQ5" s="356"/>
      <c r="AR5" s="356"/>
      <c r="AS5" s="356"/>
      <c r="AT5" s="356"/>
      <c r="AU5" s="356"/>
      <c r="AV5" s="356"/>
      <c r="AW5" s="356"/>
      <c r="AX5" s="356"/>
      <c r="AY5" s="356"/>
      <c r="AZ5" s="356"/>
      <c r="BA5" s="356"/>
      <c r="BB5" s="356"/>
      <c r="BC5" s="356"/>
      <c r="BD5" s="356"/>
      <c r="BE5" s="356"/>
      <c r="BF5" s="356"/>
      <c r="BG5" s="356"/>
      <c r="BH5" s="356"/>
      <c r="BI5" s="356"/>
      <c r="BJ5" s="356"/>
      <c r="BK5" s="356"/>
      <c r="BL5" s="356"/>
      <c r="BM5" s="356"/>
      <c r="BN5" s="356"/>
    </row>
    <row r="6" spans="1:66" ht="15" customHeight="1" x14ac:dyDescent="0.3"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5"/>
      <c r="O6" s="125"/>
      <c r="P6" s="125"/>
      <c r="Q6" s="125"/>
      <c r="R6" s="359" t="s">
        <v>187</v>
      </c>
      <c r="S6" s="359"/>
      <c r="T6" s="359"/>
      <c r="U6" s="359"/>
      <c r="V6" s="359"/>
      <c r="W6" s="359"/>
      <c r="X6" s="359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59"/>
      <c r="AP6" s="359"/>
      <c r="AQ6" s="359"/>
      <c r="AR6" s="359"/>
      <c r="AS6" s="359"/>
      <c r="AT6" s="359"/>
      <c r="AU6" s="359"/>
      <c r="AV6" s="359"/>
      <c r="AW6" s="359"/>
      <c r="AX6" s="359"/>
      <c r="AY6" s="359"/>
      <c r="AZ6" s="359"/>
      <c r="BA6" s="359"/>
      <c r="BB6" s="359"/>
      <c r="BC6" s="359"/>
      <c r="BD6" s="359"/>
      <c r="BE6" s="359"/>
      <c r="BF6" s="359"/>
      <c r="BG6" s="359"/>
      <c r="BH6" s="359"/>
      <c r="BI6" s="359"/>
      <c r="BJ6" s="359"/>
      <c r="BK6" s="359"/>
      <c r="BL6" s="359"/>
      <c r="BM6" s="359"/>
      <c r="BN6" s="359"/>
    </row>
    <row r="7" spans="1:66" ht="15" customHeight="1" x14ac:dyDescent="0.3"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5"/>
      <c r="O7" s="125"/>
      <c r="P7" s="125"/>
      <c r="Q7" s="125"/>
      <c r="R7" s="195" t="s">
        <v>220</v>
      </c>
      <c r="S7" s="195"/>
      <c r="T7" s="195"/>
      <c r="U7" s="195"/>
      <c r="V7" s="195"/>
      <c r="W7" s="195"/>
      <c r="X7" s="195"/>
      <c r="Y7" s="195"/>
      <c r="Z7" s="195"/>
      <c r="AA7" s="195"/>
      <c r="AB7" s="195"/>
      <c r="AC7" s="195"/>
      <c r="AD7" s="195"/>
      <c r="AE7" s="195"/>
      <c r="AF7" s="195"/>
      <c r="AG7" s="195"/>
      <c r="AH7" s="195"/>
      <c r="AI7" s="195"/>
      <c r="AJ7" s="195"/>
      <c r="AK7" s="195"/>
      <c r="AL7" s="195"/>
      <c r="AM7" s="195"/>
      <c r="AN7" s="195"/>
      <c r="AO7" s="195"/>
      <c r="AP7" s="195"/>
      <c r="AQ7" s="195"/>
      <c r="AR7" s="195"/>
      <c r="AS7" s="195"/>
      <c r="AT7" s="195"/>
      <c r="AU7" s="195"/>
      <c r="AV7" s="195"/>
      <c r="AW7" s="195"/>
      <c r="AX7" s="195"/>
      <c r="AY7" s="195"/>
      <c r="AZ7" s="195"/>
      <c r="BA7" s="195"/>
      <c r="BB7" s="195"/>
      <c r="BC7" s="195"/>
      <c r="BD7" s="195"/>
      <c r="BE7" s="195"/>
      <c r="BF7" s="195"/>
      <c r="BG7" s="195"/>
      <c r="BH7" s="195"/>
      <c r="BI7" s="195"/>
      <c r="BJ7" s="195"/>
      <c r="BK7" s="195"/>
      <c r="BL7" s="195"/>
      <c r="BM7" s="195"/>
      <c r="BN7" s="195"/>
    </row>
    <row r="8" spans="1:66" ht="15" customHeight="1" thickBot="1" x14ac:dyDescent="0.35"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5"/>
      <c r="O8" s="125"/>
      <c r="P8" s="125"/>
      <c r="Q8" s="125"/>
      <c r="R8" s="382" t="s">
        <v>189</v>
      </c>
      <c r="S8" s="382"/>
      <c r="T8" s="382"/>
      <c r="U8" s="382"/>
      <c r="V8" s="382"/>
      <c r="W8" s="382"/>
      <c r="X8" s="382"/>
      <c r="Y8" s="382"/>
      <c r="Z8" s="382"/>
      <c r="AA8" s="382"/>
      <c r="AB8" s="382"/>
      <c r="AC8" s="382"/>
      <c r="AD8" s="382"/>
      <c r="AE8" s="382"/>
      <c r="AF8" s="382"/>
      <c r="AG8" s="382"/>
      <c r="AH8" s="382"/>
      <c r="AI8" s="382"/>
      <c r="AJ8" s="382"/>
      <c r="AK8" s="382"/>
      <c r="AL8" s="382"/>
      <c r="AM8" s="382"/>
      <c r="AN8" s="382"/>
      <c r="AO8" s="382"/>
      <c r="AP8" s="382"/>
      <c r="AQ8" s="382"/>
      <c r="AR8" s="382"/>
      <c r="AS8" s="382"/>
      <c r="AT8" s="382"/>
      <c r="AU8" s="382"/>
      <c r="AV8" s="382"/>
      <c r="AW8" s="382"/>
      <c r="AX8" s="382"/>
      <c r="AY8" s="382"/>
      <c r="AZ8" s="382"/>
      <c r="BA8" s="382"/>
      <c r="BB8" s="382"/>
      <c r="BC8" s="382"/>
      <c r="BD8" s="382"/>
      <c r="BE8" s="382"/>
      <c r="BF8" s="382"/>
      <c r="BG8" s="382"/>
      <c r="BH8" s="382"/>
      <c r="BI8" s="382"/>
      <c r="BJ8" s="382"/>
      <c r="BK8" s="382"/>
      <c r="BL8" s="382"/>
      <c r="BM8" s="382"/>
      <c r="BN8" s="382"/>
    </row>
    <row r="9" spans="1:66" ht="15" customHeight="1" thickBot="1" x14ac:dyDescent="0.4">
      <c r="A9" s="360" t="s">
        <v>190</v>
      </c>
      <c r="B9" s="343" t="s">
        <v>80</v>
      </c>
      <c r="C9" s="364" t="s">
        <v>191</v>
      </c>
      <c r="D9" s="365"/>
      <c r="E9" s="365"/>
      <c r="F9" s="365"/>
      <c r="G9" s="365"/>
      <c r="H9" s="365"/>
      <c r="I9" s="365"/>
      <c r="J9" s="365"/>
      <c r="K9" s="365"/>
      <c r="L9" s="365"/>
      <c r="M9" s="365"/>
      <c r="N9" s="366"/>
      <c r="O9" s="370" t="s">
        <v>192</v>
      </c>
      <c r="P9" s="371"/>
      <c r="Q9" s="374" t="s">
        <v>84</v>
      </c>
      <c r="R9" s="375"/>
      <c r="S9" s="375"/>
      <c r="T9" s="375"/>
      <c r="U9" s="375"/>
      <c r="V9" s="375"/>
      <c r="W9" s="375"/>
      <c r="X9" s="375"/>
      <c r="Y9" s="130" t="s">
        <v>221</v>
      </c>
      <c r="Z9" s="131"/>
      <c r="AA9" s="131"/>
      <c r="AB9" s="131"/>
      <c r="AC9" s="131"/>
      <c r="AD9" s="131"/>
      <c r="AE9" s="131"/>
      <c r="AF9" s="131"/>
      <c r="AG9" s="131"/>
      <c r="AH9" s="131"/>
      <c r="AI9" s="131"/>
      <c r="AJ9" s="131" t="s">
        <v>196</v>
      </c>
      <c r="AK9" s="132"/>
      <c r="AL9" s="131"/>
      <c r="AM9" s="131"/>
      <c r="AN9" s="131"/>
      <c r="AO9" s="131"/>
      <c r="AP9" s="131"/>
      <c r="AQ9" s="131"/>
      <c r="AR9" s="133"/>
      <c r="AS9" s="130" t="s">
        <v>222</v>
      </c>
      <c r="AT9" s="131"/>
      <c r="AU9" s="131"/>
      <c r="AV9" s="131"/>
      <c r="AW9" s="131"/>
      <c r="AX9" s="131"/>
      <c r="AY9" s="131"/>
      <c r="AZ9" s="131"/>
      <c r="BA9" s="131"/>
      <c r="BB9" s="131"/>
      <c r="BC9" s="131"/>
      <c r="BD9" s="131" t="s">
        <v>223</v>
      </c>
      <c r="BE9" s="132"/>
      <c r="BF9" s="131"/>
      <c r="BG9" s="131"/>
      <c r="BH9" s="131"/>
      <c r="BI9" s="131"/>
      <c r="BJ9" s="131"/>
      <c r="BK9" s="131"/>
      <c r="BL9" s="133"/>
      <c r="BM9" s="376" t="s">
        <v>197</v>
      </c>
      <c r="BN9" s="377"/>
    </row>
    <row r="10" spans="1:66" ht="15" customHeight="1" thickBot="1" x14ac:dyDescent="0.3">
      <c r="A10" s="361"/>
      <c r="B10" s="345"/>
      <c r="C10" s="367"/>
      <c r="D10" s="368"/>
      <c r="E10" s="368"/>
      <c r="F10" s="368"/>
      <c r="G10" s="368"/>
      <c r="H10" s="368"/>
      <c r="I10" s="368"/>
      <c r="J10" s="368"/>
      <c r="K10" s="368"/>
      <c r="L10" s="368"/>
      <c r="M10" s="368"/>
      <c r="N10" s="369"/>
      <c r="O10" s="372"/>
      <c r="P10" s="373"/>
      <c r="Q10" s="316" t="s">
        <v>198</v>
      </c>
      <c r="R10" s="317"/>
      <c r="S10" s="316" t="s">
        <v>199</v>
      </c>
      <c r="T10" s="317"/>
      <c r="U10" s="316" t="s">
        <v>200</v>
      </c>
      <c r="V10" s="317"/>
      <c r="W10" s="316" t="s">
        <v>201</v>
      </c>
      <c r="X10" s="317"/>
      <c r="Y10" s="318" t="s">
        <v>202</v>
      </c>
      <c r="Z10" s="319"/>
      <c r="AA10" s="324" t="s">
        <v>203</v>
      </c>
      <c r="AB10" s="325"/>
      <c r="AC10" s="325"/>
      <c r="AD10" s="325"/>
      <c r="AE10" s="325"/>
      <c r="AF10" s="325"/>
      <c r="AG10" s="325"/>
      <c r="AH10" s="326"/>
      <c r="AI10" s="318" t="s">
        <v>204</v>
      </c>
      <c r="AJ10" s="322"/>
      <c r="AK10" s="316" t="s">
        <v>205</v>
      </c>
      <c r="AL10" s="317"/>
      <c r="AM10" s="316" t="s">
        <v>206</v>
      </c>
      <c r="AN10" s="327"/>
      <c r="AO10" s="348" t="s">
        <v>207</v>
      </c>
      <c r="AP10" s="349"/>
      <c r="AQ10" s="349"/>
      <c r="AR10" s="350"/>
      <c r="AS10" s="327" t="s">
        <v>202</v>
      </c>
      <c r="AT10" s="327"/>
      <c r="AU10" s="331" t="s">
        <v>203</v>
      </c>
      <c r="AV10" s="332"/>
      <c r="AW10" s="332"/>
      <c r="AX10" s="332"/>
      <c r="AY10" s="332"/>
      <c r="AZ10" s="332"/>
      <c r="BA10" s="332"/>
      <c r="BB10" s="333"/>
      <c r="BC10" s="327" t="s">
        <v>204</v>
      </c>
      <c r="BD10" s="317"/>
      <c r="BE10" s="316" t="s">
        <v>205</v>
      </c>
      <c r="BF10" s="317"/>
      <c r="BG10" s="316" t="s">
        <v>206</v>
      </c>
      <c r="BH10" s="327"/>
      <c r="BI10" s="348" t="s">
        <v>207</v>
      </c>
      <c r="BJ10" s="349"/>
      <c r="BK10" s="349"/>
      <c r="BL10" s="349"/>
      <c r="BM10" s="378"/>
      <c r="BN10" s="379"/>
    </row>
    <row r="11" spans="1:66" ht="15" customHeight="1" thickBot="1" x14ac:dyDescent="0.3">
      <c r="A11" s="361"/>
      <c r="B11" s="345"/>
      <c r="C11" s="367"/>
      <c r="D11" s="368"/>
      <c r="E11" s="368"/>
      <c r="F11" s="368"/>
      <c r="G11" s="368"/>
      <c r="H11" s="368"/>
      <c r="I11" s="368"/>
      <c r="J11" s="368"/>
      <c r="K11" s="368"/>
      <c r="L11" s="368"/>
      <c r="M11" s="368"/>
      <c r="N11" s="369"/>
      <c r="O11" s="372"/>
      <c r="P11" s="373"/>
      <c r="Q11" s="318"/>
      <c r="R11" s="319"/>
      <c r="S11" s="318"/>
      <c r="T11" s="319"/>
      <c r="U11" s="318"/>
      <c r="V11" s="319"/>
      <c r="W11" s="318"/>
      <c r="X11" s="319"/>
      <c r="Y11" s="318"/>
      <c r="Z11" s="322"/>
      <c r="AA11" s="316" t="s">
        <v>202</v>
      </c>
      <c r="AB11" s="317"/>
      <c r="AC11" s="328" t="s">
        <v>208</v>
      </c>
      <c r="AD11" s="329"/>
      <c r="AE11" s="329"/>
      <c r="AF11" s="329"/>
      <c r="AG11" s="329"/>
      <c r="AH11" s="330"/>
      <c r="AI11" s="318"/>
      <c r="AJ11" s="322"/>
      <c r="AK11" s="318"/>
      <c r="AL11" s="319"/>
      <c r="AM11" s="318"/>
      <c r="AN11" s="322"/>
      <c r="AO11" s="351"/>
      <c r="AP11" s="352"/>
      <c r="AQ11" s="352"/>
      <c r="AR11" s="353"/>
      <c r="AS11" s="322"/>
      <c r="AT11" s="319"/>
      <c r="AU11" s="318" t="s">
        <v>202</v>
      </c>
      <c r="AV11" s="322"/>
      <c r="AW11" s="331" t="s">
        <v>208</v>
      </c>
      <c r="AX11" s="332"/>
      <c r="AY11" s="332"/>
      <c r="AZ11" s="332"/>
      <c r="BA11" s="332"/>
      <c r="BB11" s="333"/>
      <c r="BC11" s="318"/>
      <c r="BD11" s="319"/>
      <c r="BE11" s="318"/>
      <c r="BF11" s="319"/>
      <c r="BG11" s="318"/>
      <c r="BH11" s="322"/>
      <c r="BI11" s="351"/>
      <c r="BJ11" s="352"/>
      <c r="BK11" s="352"/>
      <c r="BL11" s="352"/>
      <c r="BM11" s="378"/>
      <c r="BN11" s="379"/>
    </row>
    <row r="12" spans="1:66" ht="15" customHeight="1" x14ac:dyDescent="0.25">
      <c r="A12" s="361"/>
      <c r="B12" s="345"/>
      <c r="C12" s="367"/>
      <c r="D12" s="368"/>
      <c r="E12" s="368"/>
      <c r="F12" s="368"/>
      <c r="G12" s="368"/>
      <c r="H12" s="368"/>
      <c r="I12" s="368"/>
      <c r="J12" s="368"/>
      <c r="K12" s="368"/>
      <c r="L12" s="368"/>
      <c r="M12" s="368"/>
      <c r="N12" s="369"/>
      <c r="O12" s="372"/>
      <c r="P12" s="373"/>
      <c r="Q12" s="318"/>
      <c r="R12" s="319"/>
      <c r="S12" s="318"/>
      <c r="T12" s="319"/>
      <c r="U12" s="318"/>
      <c r="V12" s="319"/>
      <c r="W12" s="318"/>
      <c r="X12" s="319"/>
      <c r="Y12" s="318"/>
      <c r="Z12" s="322"/>
      <c r="AA12" s="318"/>
      <c r="AB12" s="319"/>
      <c r="AC12" s="322" t="s">
        <v>98</v>
      </c>
      <c r="AD12" s="319"/>
      <c r="AE12" s="318" t="s">
        <v>99</v>
      </c>
      <c r="AF12" s="319"/>
      <c r="AG12" s="318" t="s">
        <v>100</v>
      </c>
      <c r="AH12" s="319"/>
      <c r="AI12" s="318"/>
      <c r="AJ12" s="322"/>
      <c r="AK12" s="318"/>
      <c r="AL12" s="319"/>
      <c r="AM12" s="318"/>
      <c r="AN12" s="322"/>
      <c r="AO12" s="334" t="s">
        <v>209</v>
      </c>
      <c r="AP12" s="335"/>
      <c r="AQ12" s="334" t="s">
        <v>210</v>
      </c>
      <c r="AR12" s="335"/>
      <c r="AS12" s="322"/>
      <c r="AT12" s="319"/>
      <c r="AU12" s="318"/>
      <c r="AV12" s="322"/>
      <c r="AW12" s="342" t="s">
        <v>98</v>
      </c>
      <c r="AX12" s="343"/>
      <c r="AY12" s="318" t="s">
        <v>99</v>
      </c>
      <c r="AZ12" s="319"/>
      <c r="BA12" s="318" t="s">
        <v>100</v>
      </c>
      <c r="BB12" s="319"/>
      <c r="BC12" s="318"/>
      <c r="BD12" s="319"/>
      <c r="BE12" s="318"/>
      <c r="BF12" s="319"/>
      <c r="BG12" s="318"/>
      <c r="BH12" s="322"/>
      <c r="BI12" s="316" t="s">
        <v>209</v>
      </c>
      <c r="BJ12" s="317"/>
      <c r="BK12" s="318" t="s">
        <v>210</v>
      </c>
      <c r="BL12" s="322"/>
      <c r="BM12" s="378"/>
      <c r="BN12" s="379"/>
    </row>
    <row r="13" spans="1:66" ht="15" customHeight="1" x14ac:dyDescent="0.25">
      <c r="A13" s="361"/>
      <c r="B13" s="345"/>
      <c r="C13" s="367"/>
      <c r="D13" s="368"/>
      <c r="E13" s="368"/>
      <c r="F13" s="368"/>
      <c r="G13" s="368"/>
      <c r="H13" s="368"/>
      <c r="I13" s="368"/>
      <c r="J13" s="368"/>
      <c r="K13" s="368"/>
      <c r="L13" s="368"/>
      <c r="M13" s="368"/>
      <c r="N13" s="369"/>
      <c r="O13" s="372"/>
      <c r="P13" s="373"/>
      <c r="Q13" s="318"/>
      <c r="R13" s="319"/>
      <c r="S13" s="318"/>
      <c r="T13" s="319"/>
      <c r="U13" s="318"/>
      <c r="V13" s="319"/>
      <c r="W13" s="318"/>
      <c r="X13" s="319"/>
      <c r="Y13" s="318"/>
      <c r="Z13" s="322"/>
      <c r="AA13" s="318"/>
      <c r="AB13" s="319"/>
      <c r="AC13" s="322"/>
      <c r="AD13" s="319"/>
      <c r="AE13" s="318"/>
      <c r="AF13" s="319"/>
      <c r="AG13" s="318"/>
      <c r="AH13" s="319"/>
      <c r="AI13" s="318"/>
      <c r="AJ13" s="322"/>
      <c r="AK13" s="318"/>
      <c r="AL13" s="319"/>
      <c r="AM13" s="318"/>
      <c r="AN13" s="322"/>
      <c r="AO13" s="336"/>
      <c r="AP13" s="337"/>
      <c r="AQ13" s="336"/>
      <c r="AR13" s="337"/>
      <c r="AS13" s="322"/>
      <c r="AT13" s="319"/>
      <c r="AU13" s="318"/>
      <c r="AV13" s="322"/>
      <c r="AW13" s="344"/>
      <c r="AX13" s="345"/>
      <c r="AY13" s="318"/>
      <c r="AZ13" s="319"/>
      <c r="BA13" s="318"/>
      <c r="BB13" s="319"/>
      <c r="BC13" s="318"/>
      <c r="BD13" s="319"/>
      <c r="BE13" s="318"/>
      <c r="BF13" s="319"/>
      <c r="BG13" s="318"/>
      <c r="BH13" s="322"/>
      <c r="BI13" s="318"/>
      <c r="BJ13" s="319"/>
      <c r="BK13" s="318"/>
      <c r="BL13" s="322"/>
      <c r="BM13" s="378"/>
      <c r="BN13" s="379"/>
    </row>
    <row r="14" spans="1:66" ht="15" customHeight="1" x14ac:dyDescent="0.25">
      <c r="A14" s="362"/>
      <c r="B14" s="345"/>
      <c r="C14" s="367"/>
      <c r="D14" s="368"/>
      <c r="E14" s="368"/>
      <c r="F14" s="368"/>
      <c r="G14" s="368"/>
      <c r="H14" s="368"/>
      <c r="I14" s="368"/>
      <c r="J14" s="368"/>
      <c r="K14" s="368"/>
      <c r="L14" s="368"/>
      <c r="M14" s="368"/>
      <c r="N14" s="369"/>
      <c r="O14" s="372"/>
      <c r="P14" s="373"/>
      <c r="Q14" s="318"/>
      <c r="R14" s="319"/>
      <c r="S14" s="318"/>
      <c r="T14" s="319"/>
      <c r="U14" s="318"/>
      <c r="V14" s="319"/>
      <c r="W14" s="318"/>
      <c r="X14" s="319"/>
      <c r="Y14" s="318"/>
      <c r="Z14" s="322"/>
      <c r="AA14" s="318"/>
      <c r="AB14" s="319"/>
      <c r="AC14" s="322"/>
      <c r="AD14" s="319"/>
      <c r="AE14" s="318"/>
      <c r="AF14" s="319"/>
      <c r="AG14" s="318"/>
      <c r="AH14" s="319"/>
      <c r="AI14" s="318"/>
      <c r="AJ14" s="322"/>
      <c r="AK14" s="318"/>
      <c r="AL14" s="319"/>
      <c r="AM14" s="318"/>
      <c r="AN14" s="322"/>
      <c r="AO14" s="338"/>
      <c r="AP14" s="339"/>
      <c r="AQ14" s="338"/>
      <c r="AR14" s="339"/>
      <c r="AS14" s="322"/>
      <c r="AT14" s="319"/>
      <c r="AU14" s="318"/>
      <c r="AV14" s="322"/>
      <c r="AW14" s="344"/>
      <c r="AX14" s="345"/>
      <c r="AY14" s="318"/>
      <c r="AZ14" s="319"/>
      <c r="BA14" s="318"/>
      <c r="BB14" s="319"/>
      <c r="BC14" s="318"/>
      <c r="BD14" s="319"/>
      <c r="BE14" s="318"/>
      <c r="BF14" s="319"/>
      <c r="BG14" s="318"/>
      <c r="BH14" s="322"/>
      <c r="BI14" s="318"/>
      <c r="BJ14" s="319"/>
      <c r="BK14" s="318"/>
      <c r="BL14" s="322"/>
      <c r="BM14" s="378"/>
      <c r="BN14" s="379"/>
    </row>
    <row r="15" spans="1:66" ht="15" customHeight="1" thickBot="1" x14ac:dyDescent="0.3">
      <c r="A15" s="363"/>
      <c r="B15" s="345"/>
      <c r="C15" s="367"/>
      <c r="D15" s="368"/>
      <c r="E15" s="368"/>
      <c r="F15" s="368"/>
      <c r="G15" s="368"/>
      <c r="H15" s="368"/>
      <c r="I15" s="368"/>
      <c r="J15" s="368"/>
      <c r="K15" s="368"/>
      <c r="L15" s="368"/>
      <c r="M15" s="368"/>
      <c r="N15" s="369"/>
      <c r="O15" s="372"/>
      <c r="P15" s="373"/>
      <c r="Q15" s="318"/>
      <c r="R15" s="319"/>
      <c r="S15" s="318"/>
      <c r="T15" s="319"/>
      <c r="U15" s="318"/>
      <c r="V15" s="319"/>
      <c r="W15" s="318"/>
      <c r="X15" s="319"/>
      <c r="Y15" s="318"/>
      <c r="Z15" s="322"/>
      <c r="AA15" s="318"/>
      <c r="AB15" s="319"/>
      <c r="AC15" s="322"/>
      <c r="AD15" s="319"/>
      <c r="AE15" s="318"/>
      <c r="AF15" s="319"/>
      <c r="AG15" s="318"/>
      <c r="AH15" s="319"/>
      <c r="AI15" s="318"/>
      <c r="AJ15" s="322"/>
      <c r="AK15" s="318"/>
      <c r="AL15" s="319"/>
      <c r="AM15" s="318"/>
      <c r="AN15" s="322"/>
      <c r="AO15" s="338"/>
      <c r="AP15" s="339"/>
      <c r="AQ15" s="338"/>
      <c r="AR15" s="339"/>
      <c r="AS15" s="322"/>
      <c r="AT15" s="319"/>
      <c r="AU15" s="318"/>
      <c r="AV15" s="322"/>
      <c r="AW15" s="344"/>
      <c r="AX15" s="345"/>
      <c r="AY15" s="318"/>
      <c r="AZ15" s="319"/>
      <c r="BA15" s="318"/>
      <c r="BB15" s="319"/>
      <c r="BC15" s="318"/>
      <c r="BD15" s="319"/>
      <c r="BE15" s="318"/>
      <c r="BF15" s="319"/>
      <c r="BG15" s="318"/>
      <c r="BH15" s="322"/>
      <c r="BI15" s="318"/>
      <c r="BJ15" s="319"/>
      <c r="BK15" s="318"/>
      <c r="BL15" s="322"/>
      <c r="BM15" s="378"/>
      <c r="BN15" s="379"/>
    </row>
    <row r="16" spans="1:66" ht="27" customHeight="1" thickBot="1" x14ac:dyDescent="0.3">
      <c r="A16" s="176">
        <v>1</v>
      </c>
      <c r="B16" s="177" t="s">
        <v>110</v>
      </c>
      <c r="C16" s="313" t="s">
        <v>111</v>
      </c>
      <c r="D16" s="314"/>
      <c r="E16" s="314"/>
      <c r="F16" s="314"/>
      <c r="G16" s="314"/>
      <c r="H16" s="314"/>
      <c r="I16" s="314"/>
      <c r="J16" s="314"/>
      <c r="K16" s="314"/>
      <c r="L16" s="314"/>
      <c r="M16" s="314"/>
      <c r="N16" s="315"/>
      <c r="O16" s="384">
        <v>3</v>
      </c>
      <c r="P16" s="387"/>
      <c r="Q16" s="388">
        <f t="shared" ref="Q16:Q30" si="0">O16*30</f>
        <v>90</v>
      </c>
      <c r="R16" s="388"/>
      <c r="S16" s="384">
        <v>180</v>
      </c>
      <c r="T16" s="387"/>
      <c r="U16" s="384">
        <v>90</v>
      </c>
      <c r="V16" s="387"/>
      <c r="W16" s="384">
        <v>90</v>
      </c>
      <c r="X16" s="387"/>
      <c r="Y16" s="384">
        <v>90</v>
      </c>
      <c r="Z16" s="387"/>
      <c r="AA16" s="388">
        <f>AC16+AE16+AG16</f>
        <v>30</v>
      </c>
      <c r="AB16" s="388"/>
      <c r="AC16" s="384">
        <v>14</v>
      </c>
      <c r="AD16" s="387"/>
      <c r="AE16" s="384"/>
      <c r="AF16" s="387"/>
      <c r="AG16" s="384">
        <v>16</v>
      </c>
      <c r="AH16" s="387"/>
      <c r="AI16" s="388">
        <f>Y16-AA16</f>
        <v>60</v>
      </c>
      <c r="AJ16" s="388"/>
      <c r="AK16" s="384"/>
      <c r="AL16" s="387"/>
      <c r="AM16" s="384"/>
      <c r="AN16" s="387"/>
      <c r="AO16" s="384">
        <v>1</v>
      </c>
      <c r="AP16" s="387"/>
      <c r="AQ16" s="384"/>
      <c r="AR16" s="387"/>
      <c r="AS16" s="384"/>
      <c r="AT16" s="387"/>
      <c r="AU16" s="388"/>
      <c r="AV16" s="388"/>
      <c r="AW16" s="384"/>
      <c r="AX16" s="387"/>
      <c r="AY16" s="384"/>
      <c r="AZ16" s="387"/>
      <c r="BA16" s="384"/>
      <c r="BB16" s="387"/>
      <c r="BC16" s="388"/>
      <c r="BD16" s="388"/>
      <c r="BE16" s="384"/>
      <c r="BF16" s="387"/>
      <c r="BG16" s="384"/>
      <c r="BH16" s="387"/>
      <c r="BI16" s="384"/>
      <c r="BJ16" s="387"/>
      <c r="BK16" s="384"/>
      <c r="BL16" s="387"/>
      <c r="BM16" s="306" t="s">
        <v>112</v>
      </c>
      <c r="BN16" s="306"/>
    </row>
    <row r="17" spans="1:66" ht="25" customHeight="1" thickBot="1" x14ac:dyDescent="0.3">
      <c r="A17" s="176">
        <v>2</v>
      </c>
      <c r="B17" s="177" t="s">
        <v>116</v>
      </c>
      <c r="C17" s="308" t="s">
        <v>117</v>
      </c>
      <c r="D17" s="309"/>
      <c r="E17" s="309"/>
      <c r="F17" s="309"/>
      <c r="G17" s="309"/>
      <c r="H17" s="309"/>
      <c r="I17" s="309"/>
      <c r="J17" s="309"/>
      <c r="K17" s="309"/>
      <c r="L17" s="309"/>
      <c r="M17" s="309"/>
      <c r="N17" s="310"/>
      <c r="O17" s="384">
        <v>3</v>
      </c>
      <c r="P17" s="387"/>
      <c r="Q17" s="388">
        <f t="shared" si="0"/>
        <v>90</v>
      </c>
      <c r="R17" s="388"/>
      <c r="S17" s="384">
        <v>90</v>
      </c>
      <c r="T17" s="387"/>
      <c r="U17" s="384"/>
      <c r="V17" s="387"/>
      <c r="W17" s="384">
        <v>90</v>
      </c>
      <c r="X17" s="387"/>
      <c r="Y17" s="384"/>
      <c r="Z17" s="387"/>
      <c r="AA17" s="388"/>
      <c r="AB17" s="388"/>
      <c r="AC17" s="384"/>
      <c r="AD17" s="387"/>
      <c r="AE17" s="384"/>
      <c r="AF17" s="387"/>
      <c r="AG17" s="384"/>
      <c r="AH17" s="387"/>
      <c r="AI17" s="388"/>
      <c r="AJ17" s="388"/>
      <c r="AK17" s="384"/>
      <c r="AL17" s="387"/>
      <c r="AM17" s="384"/>
      <c r="AN17" s="387"/>
      <c r="AO17" s="384"/>
      <c r="AP17" s="387"/>
      <c r="AQ17" s="384"/>
      <c r="AR17" s="387"/>
      <c r="AS17" s="384">
        <v>90</v>
      </c>
      <c r="AT17" s="387"/>
      <c r="AU17" s="388">
        <f>AW17+AY17+BA17</f>
        <v>16</v>
      </c>
      <c r="AV17" s="388"/>
      <c r="AW17" s="384">
        <v>8</v>
      </c>
      <c r="AX17" s="387"/>
      <c r="AY17" s="384"/>
      <c r="AZ17" s="387"/>
      <c r="BA17" s="384">
        <v>8</v>
      </c>
      <c r="BB17" s="387"/>
      <c r="BC17" s="388">
        <f>AS17-AU17</f>
        <v>74</v>
      </c>
      <c r="BD17" s="388"/>
      <c r="BE17" s="384"/>
      <c r="BF17" s="387"/>
      <c r="BG17" s="384"/>
      <c r="BH17" s="387"/>
      <c r="BI17" s="384"/>
      <c r="BJ17" s="387"/>
      <c r="BK17" s="384">
        <v>1</v>
      </c>
      <c r="BL17" s="387"/>
      <c r="BM17" s="311" t="s">
        <v>112</v>
      </c>
      <c r="BN17" s="312"/>
    </row>
    <row r="18" spans="1:66" ht="30" customHeight="1" thickBot="1" x14ac:dyDescent="0.3">
      <c r="A18" s="176">
        <v>3</v>
      </c>
      <c r="B18" s="177" t="s">
        <v>113</v>
      </c>
      <c r="C18" s="308" t="s">
        <v>224</v>
      </c>
      <c r="D18" s="309"/>
      <c r="E18" s="309"/>
      <c r="F18" s="309"/>
      <c r="G18" s="309"/>
      <c r="H18" s="309"/>
      <c r="I18" s="309"/>
      <c r="J18" s="309"/>
      <c r="K18" s="309"/>
      <c r="L18" s="309"/>
      <c r="M18" s="309"/>
      <c r="N18" s="310"/>
      <c r="O18" s="384">
        <v>4</v>
      </c>
      <c r="P18" s="387"/>
      <c r="Q18" s="388">
        <f t="shared" si="0"/>
        <v>120</v>
      </c>
      <c r="R18" s="388"/>
      <c r="S18" s="388">
        <v>120</v>
      </c>
      <c r="T18" s="388"/>
      <c r="U18" s="388"/>
      <c r="V18" s="388"/>
      <c r="W18" s="388">
        <v>120</v>
      </c>
      <c r="X18" s="388"/>
      <c r="Y18" s="388"/>
      <c r="Z18" s="388"/>
      <c r="AA18" s="388"/>
      <c r="AB18" s="388"/>
      <c r="AC18" s="388"/>
      <c r="AD18" s="388"/>
      <c r="AE18" s="388"/>
      <c r="AF18" s="388"/>
      <c r="AG18" s="388"/>
      <c r="AH18" s="388"/>
      <c r="AI18" s="388"/>
      <c r="AJ18" s="388"/>
      <c r="AK18" s="388"/>
      <c r="AL18" s="388"/>
      <c r="AM18" s="388"/>
      <c r="AN18" s="388"/>
      <c r="AO18" s="388"/>
      <c r="AP18" s="388"/>
      <c r="AQ18" s="388"/>
      <c r="AR18" s="388"/>
      <c r="AS18" s="388">
        <v>120</v>
      </c>
      <c r="AT18" s="388"/>
      <c r="AU18" s="388">
        <f>AW18+AY18+BA18</f>
        <v>24</v>
      </c>
      <c r="AV18" s="388"/>
      <c r="AW18" s="388">
        <v>8</v>
      </c>
      <c r="AX18" s="388"/>
      <c r="AY18" s="388"/>
      <c r="AZ18" s="388"/>
      <c r="BA18" s="384">
        <v>16</v>
      </c>
      <c r="BB18" s="387"/>
      <c r="BC18" s="388">
        <f>AS18-AU18</f>
        <v>96</v>
      </c>
      <c r="BD18" s="388"/>
      <c r="BE18" s="388"/>
      <c r="BF18" s="388"/>
      <c r="BG18" s="388"/>
      <c r="BH18" s="388"/>
      <c r="BI18" s="388">
        <v>1</v>
      </c>
      <c r="BJ18" s="388"/>
      <c r="BK18" s="388"/>
      <c r="BL18" s="388"/>
      <c r="BM18" s="306" t="s">
        <v>225</v>
      </c>
      <c r="BN18" s="306"/>
    </row>
    <row r="19" spans="1:66" ht="30" customHeight="1" thickBot="1" x14ac:dyDescent="0.3">
      <c r="A19" s="176">
        <v>4</v>
      </c>
      <c r="B19" s="177" t="s">
        <v>226</v>
      </c>
      <c r="C19" s="308" t="s">
        <v>139</v>
      </c>
      <c r="D19" s="309"/>
      <c r="E19" s="309"/>
      <c r="F19" s="309"/>
      <c r="G19" s="309"/>
      <c r="H19" s="309"/>
      <c r="I19" s="309"/>
      <c r="J19" s="309"/>
      <c r="K19" s="309"/>
      <c r="L19" s="309"/>
      <c r="M19" s="309"/>
      <c r="N19" s="310"/>
      <c r="O19" s="384">
        <v>6</v>
      </c>
      <c r="P19" s="387"/>
      <c r="Q19" s="388">
        <f t="shared" si="0"/>
        <v>180</v>
      </c>
      <c r="R19" s="388"/>
      <c r="S19" s="384">
        <v>330</v>
      </c>
      <c r="T19" s="387"/>
      <c r="U19" s="384">
        <v>150</v>
      </c>
      <c r="V19" s="387"/>
      <c r="W19" s="384">
        <v>180</v>
      </c>
      <c r="X19" s="387"/>
      <c r="Y19" s="388">
        <v>180</v>
      </c>
      <c r="Z19" s="388"/>
      <c r="AA19" s="388">
        <f>AC19+AE19+AG19</f>
        <v>60</v>
      </c>
      <c r="AB19" s="388"/>
      <c r="AC19" s="388">
        <v>30</v>
      </c>
      <c r="AD19" s="388"/>
      <c r="AE19" s="388"/>
      <c r="AF19" s="388"/>
      <c r="AG19" s="388">
        <v>30</v>
      </c>
      <c r="AH19" s="388"/>
      <c r="AI19" s="388">
        <f>Y19-AA19</f>
        <v>120</v>
      </c>
      <c r="AJ19" s="388"/>
      <c r="AK19" s="388"/>
      <c r="AL19" s="388"/>
      <c r="AM19" s="388"/>
      <c r="AN19" s="388"/>
      <c r="AO19" s="388">
        <v>1</v>
      </c>
      <c r="AP19" s="388"/>
      <c r="AQ19" s="388"/>
      <c r="AR19" s="388"/>
      <c r="AS19" s="384"/>
      <c r="AT19" s="387"/>
      <c r="AU19" s="388"/>
      <c r="AV19" s="388"/>
      <c r="AW19" s="384"/>
      <c r="AX19" s="387"/>
      <c r="AY19" s="384"/>
      <c r="AZ19" s="387"/>
      <c r="BA19" s="384"/>
      <c r="BB19" s="387"/>
      <c r="BC19" s="388"/>
      <c r="BD19" s="388"/>
      <c r="BE19" s="384"/>
      <c r="BF19" s="387"/>
      <c r="BG19" s="384"/>
      <c r="BH19" s="387"/>
      <c r="BI19" s="384"/>
      <c r="BJ19" s="387"/>
      <c r="BK19" s="384"/>
      <c r="BL19" s="387"/>
      <c r="BM19" s="306" t="s">
        <v>127</v>
      </c>
      <c r="BN19" s="306"/>
    </row>
    <row r="20" spans="1:66" ht="30" customHeight="1" thickBot="1" x14ac:dyDescent="0.3">
      <c r="A20" s="176">
        <v>5</v>
      </c>
      <c r="B20" s="177" t="s">
        <v>227</v>
      </c>
      <c r="C20" s="308" t="s">
        <v>243</v>
      </c>
      <c r="D20" s="309"/>
      <c r="E20" s="309"/>
      <c r="F20" s="309"/>
      <c r="G20" s="309"/>
      <c r="H20" s="309"/>
      <c r="I20" s="309"/>
      <c r="J20" s="309"/>
      <c r="K20" s="309"/>
      <c r="L20" s="309"/>
      <c r="M20" s="309"/>
      <c r="N20" s="310"/>
      <c r="O20" s="384">
        <v>3</v>
      </c>
      <c r="P20" s="387"/>
      <c r="Q20" s="388">
        <f t="shared" si="0"/>
        <v>90</v>
      </c>
      <c r="R20" s="388"/>
      <c r="S20" s="384">
        <v>90</v>
      </c>
      <c r="T20" s="387"/>
      <c r="U20" s="384"/>
      <c r="V20" s="387"/>
      <c r="W20" s="384">
        <v>90</v>
      </c>
      <c r="X20" s="387"/>
      <c r="Y20" s="388">
        <v>90</v>
      </c>
      <c r="Z20" s="388"/>
      <c r="AA20" s="388">
        <f>AC20+AE20+AG20</f>
        <v>30</v>
      </c>
      <c r="AB20" s="388"/>
      <c r="AC20" s="388">
        <v>14</v>
      </c>
      <c r="AD20" s="388"/>
      <c r="AE20" s="388"/>
      <c r="AF20" s="388"/>
      <c r="AG20" s="384">
        <v>16</v>
      </c>
      <c r="AH20" s="387"/>
      <c r="AI20" s="388">
        <f>Y20-AA20</f>
        <v>60</v>
      </c>
      <c r="AJ20" s="388"/>
      <c r="AK20" s="388"/>
      <c r="AL20" s="388"/>
      <c r="AM20" s="388"/>
      <c r="AN20" s="388"/>
      <c r="AO20" s="388"/>
      <c r="AP20" s="388"/>
      <c r="AQ20" s="388">
        <v>1</v>
      </c>
      <c r="AR20" s="388"/>
      <c r="AS20" s="384"/>
      <c r="AT20" s="387"/>
      <c r="AU20" s="388"/>
      <c r="AV20" s="388"/>
      <c r="AW20" s="384"/>
      <c r="AX20" s="387"/>
      <c r="AY20" s="384"/>
      <c r="AZ20" s="387"/>
      <c r="BA20" s="384"/>
      <c r="BB20" s="387"/>
      <c r="BC20" s="388"/>
      <c r="BD20" s="388"/>
      <c r="BE20" s="384"/>
      <c r="BF20" s="387"/>
      <c r="BG20" s="384"/>
      <c r="BH20" s="387"/>
      <c r="BI20" s="384"/>
      <c r="BJ20" s="387"/>
      <c r="BK20" s="384"/>
      <c r="BL20" s="387"/>
      <c r="BM20" s="306" t="s">
        <v>143</v>
      </c>
      <c r="BN20" s="306"/>
    </row>
    <row r="21" spans="1:66" ht="30" customHeight="1" thickBot="1" x14ac:dyDescent="0.3">
      <c r="A21" s="176">
        <v>6</v>
      </c>
      <c r="B21" s="177" t="s">
        <v>228</v>
      </c>
      <c r="C21" s="313" t="s">
        <v>147</v>
      </c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5"/>
      <c r="O21" s="384">
        <v>3</v>
      </c>
      <c r="P21" s="387"/>
      <c r="Q21" s="388">
        <f t="shared" si="0"/>
        <v>90</v>
      </c>
      <c r="R21" s="388"/>
      <c r="S21" s="384">
        <v>90</v>
      </c>
      <c r="T21" s="387"/>
      <c r="U21" s="384"/>
      <c r="V21" s="387"/>
      <c r="W21" s="384">
        <v>90</v>
      </c>
      <c r="X21" s="387"/>
      <c r="Y21" s="384">
        <v>90</v>
      </c>
      <c r="Z21" s="387"/>
      <c r="AA21" s="384">
        <f>AC21+AE21+AG21</f>
        <v>30</v>
      </c>
      <c r="AB21" s="387"/>
      <c r="AC21" s="384">
        <v>14</v>
      </c>
      <c r="AD21" s="387"/>
      <c r="AE21" s="384"/>
      <c r="AF21" s="387"/>
      <c r="AG21" s="384">
        <v>16</v>
      </c>
      <c r="AH21" s="387"/>
      <c r="AI21" s="384">
        <f>Y21-AA21</f>
        <v>60</v>
      </c>
      <c r="AJ21" s="387"/>
      <c r="AK21" s="384"/>
      <c r="AL21" s="387"/>
      <c r="AM21" s="384"/>
      <c r="AN21" s="387"/>
      <c r="AO21" s="384"/>
      <c r="AP21" s="387"/>
      <c r="AQ21" s="384">
        <v>1</v>
      </c>
      <c r="AR21" s="387"/>
      <c r="AS21" s="384"/>
      <c r="AT21" s="387"/>
      <c r="AU21" s="388"/>
      <c r="AV21" s="388"/>
      <c r="AW21" s="384"/>
      <c r="AX21" s="387"/>
      <c r="AY21" s="384"/>
      <c r="AZ21" s="387"/>
      <c r="BA21" s="384"/>
      <c r="BB21" s="387"/>
      <c r="BC21" s="388"/>
      <c r="BD21" s="388"/>
      <c r="BE21" s="384"/>
      <c r="BF21" s="387"/>
      <c r="BG21" s="384"/>
      <c r="BH21" s="387"/>
      <c r="BI21" s="384"/>
      <c r="BJ21" s="387"/>
      <c r="BK21" s="384"/>
      <c r="BL21" s="387"/>
      <c r="BM21" s="306" t="s">
        <v>148</v>
      </c>
      <c r="BN21" s="306"/>
    </row>
    <row r="22" spans="1:66" ht="30" customHeight="1" thickBot="1" x14ac:dyDescent="0.3">
      <c r="A22" s="176">
        <v>7</v>
      </c>
      <c r="B22" s="177" t="s">
        <v>229</v>
      </c>
      <c r="C22" s="313" t="s">
        <v>150</v>
      </c>
      <c r="D22" s="314"/>
      <c r="E22" s="314"/>
      <c r="F22" s="314"/>
      <c r="G22" s="314"/>
      <c r="H22" s="314"/>
      <c r="I22" s="314"/>
      <c r="J22" s="314"/>
      <c r="K22" s="314"/>
      <c r="L22" s="314"/>
      <c r="M22" s="314"/>
      <c r="N22" s="315"/>
      <c r="O22" s="384">
        <v>3</v>
      </c>
      <c r="P22" s="387"/>
      <c r="Q22" s="388">
        <f t="shared" si="0"/>
        <v>90</v>
      </c>
      <c r="R22" s="388"/>
      <c r="S22" s="384">
        <v>90</v>
      </c>
      <c r="T22" s="387"/>
      <c r="U22" s="384"/>
      <c r="V22" s="387"/>
      <c r="W22" s="384">
        <v>90</v>
      </c>
      <c r="X22" s="387"/>
      <c r="Y22" s="384">
        <v>90</v>
      </c>
      <c r="Z22" s="387"/>
      <c r="AA22" s="388">
        <f>AC22+AE22+AG22</f>
        <v>30</v>
      </c>
      <c r="AB22" s="388"/>
      <c r="AC22" s="384">
        <v>14</v>
      </c>
      <c r="AD22" s="387"/>
      <c r="AE22" s="384"/>
      <c r="AF22" s="387"/>
      <c r="AG22" s="384">
        <v>16</v>
      </c>
      <c r="AH22" s="387"/>
      <c r="AI22" s="388">
        <f>Y22-AA22</f>
        <v>60</v>
      </c>
      <c r="AJ22" s="388"/>
      <c r="AK22" s="384"/>
      <c r="AL22" s="387"/>
      <c r="AM22" s="384"/>
      <c r="AN22" s="387"/>
      <c r="AO22" s="384"/>
      <c r="AP22" s="387"/>
      <c r="AQ22" s="384">
        <v>1</v>
      </c>
      <c r="AR22" s="387"/>
      <c r="AS22" s="384"/>
      <c r="AT22" s="387"/>
      <c r="AU22" s="388"/>
      <c r="AV22" s="388"/>
      <c r="AW22" s="384"/>
      <c r="AX22" s="387"/>
      <c r="AY22" s="384"/>
      <c r="AZ22" s="387"/>
      <c r="BA22" s="384"/>
      <c r="BB22" s="387"/>
      <c r="BC22" s="388"/>
      <c r="BD22" s="388"/>
      <c r="BE22" s="384"/>
      <c r="BF22" s="387"/>
      <c r="BG22" s="384"/>
      <c r="BH22" s="387"/>
      <c r="BI22" s="384"/>
      <c r="BJ22" s="387"/>
      <c r="BK22" s="384"/>
      <c r="BL22" s="387"/>
      <c r="BM22" s="306" t="s">
        <v>151</v>
      </c>
      <c r="BN22" s="306"/>
    </row>
    <row r="23" spans="1:66" ht="20.149999999999999" customHeight="1" thickBot="1" x14ac:dyDescent="0.3">
      <c r="A23" s="176">
        <v>8</v>
      </c>
      <c r="B23" s="177" t="s">
        <v>230</v>
      </c>
      <c r="C23" s="308" t="s">
        <v>153</v>
      </c>
      <c r="D23" s="309"/>
      <c r="E23" s="309"/>
      <c r="F23" s="309"/>
      <c r="G23" s="309"/>
      <c r="H23" s="309"/>
      <c r="I23" s="309"/>
      <c r="J23" s="309"/>
      <c r="K23" s="309"/>
      <c r="L23" s="309"/>
      <c r="M23" s="309"/>
      <c r="N23" s="310"/>
      <c r="O23" s="384">
        <v>3</v>
      </c>
      <c r="P23" s="387"/>
      <c r="Q23" s="388">
        <f t="shared" si="0"/>
        <v>90</v>
      </c>
      <c r="R23" s="388"/>
      <c r="S23" s="384">
        <v>90</v>
      </c>
      <c r="T23" s="387"/>
      <c r="U23" s="384"/>
      <c r="V23" s="387"/>
      <c r="W23" s="384">
        <v>90</v>
      </c>
      <c r="X23" s="387"/>
      <c r="Y23" s="388">
        <v>90</v>
      </c>
      <c r="Z23" s="388"/>
      <c r="AA23" s="388">
        <f>AC23+AE23+AG23</f>
        <v>30</v>
      </c>
      <c r="AB23" s="388"/>
      <c r="AC23" s="388">
        <v>14</v>
      </c>
      <c r="AD23" s="388"/>
      <c r="AE23" s="388"/>
      <c r="AF23" s="388"/>
      <c r="AG23" s="384">
        <v>16</v>
      </c>
      <c r="AH23" s="387"/>
      <c r="AI23" s="388">
        <f>Y23-AA23</f>
        <v>60</v>
      </c>
      <c r="AJ23" s="388"/>
      <c r="AK23" s="388"/>
      <c r="AL23" s="388"/>
      <c r="AM23" s="388"/>
      <c r="AN23" s="388"/>
      <c r="AO23" s="388">
        <v>1</v>
      </c>
      <c r="AP23" s="388"/>
      <c r="AQ23" s="388"/>
      <c r="AR23" s="388"/>
      <c r="AS23" s="384"/>
      <c r="AT23" s="387"/>
      <c r="AU23" s="388"/>
      <c r="AV23" s="388"/>
      <c r="AW23" s="384"/>
      <c r="AX23" s="387"/>
      <c r="AY23" s="384"/>
      <c r="AZ23" s="387"/>
      <c r="BA23" s="384"/>
      <c r="BB23" s="387"/>
      <c r="BC23" s="388"/>
      <c r="BD23" s="388"/>
      <c r="BE23" s="384"/>
      <c r="BF23" s="387"/>
      <c r="BG23" s="384"/>
      <c r="BH23" s="387"/>
      <c r="BI23" s="384"/>
      <c r="BJ23" s="387"/>
      <c r="BK23" s="384"/>
      <c r="BL23" s="387"/>
      <c r="BM23" s="306" t="s">
        <v>130</v>
      </c>
      <c r="BN23" s="306"/>
    </row>
    <row r="24" spans="1:66" ht="27" customHeight="1" thickBot="1" x14ac:dyDescent="0.3">
      <c r="A24" s="176">
        <v>9</v>
      </c>
      <c r="B24" s="177" t="s">
        <v>231</v>
      </c>
      <c r="C24" s="313" t="s">
        <v>155</v>
      </c>
      <c r="D24" s="314"/>
      <c r="E24" s="314"/>
      <c r="F24" s="314"/>
      <c r="G24" s="314"/>
      <c r="H24" s="314"/>
      <c r="I24" s="314"/>
      <c r="J24" s="314"/>
      <c r="K24" s="314"/>
      <c r="L24" s="314"/>
      <c r="M24" s="314"/>
      <c r="N24" s="315"/>
      <c r="O24" s="384">
        <v>4</v>
      </c>
      <c r="P24" s="387"/>
      <c r="Q24" s="388">
        <f t="shared" si="0"/>
        <v>120</v>
      </c>
      <c r="R24" s="388"/>
      <c r="S24" s="384">
        <v>120</v>
      </c>
      <c r="T24" s="387"/>
      <c r="U24" s="384"/>
      <c r="V24" s="387"/>
      <c r="W24" s="384">
        <v>120</v>
      </c>
      <c r="X24" s="387"/>
      <c r="Y24" s="384"/>
      <c r="Z24" s="387"/>
      <c r="AA24" s="388"/>
      <c r="AB24" s="388"/>
      <c r="AC24" s="384"/>
      <c r="AD24" s="387"/>
      <c r="AE24" s="384"/>
      <c r="AF24" s="387"/>
      <c r="AG24" s="384"/>
      <c r="AH24" s="387"/>
      <c r="AI24" s="388"/>
      <c r="AJ24" s="388"/>
      <c r="AK24" s="384"/>
      <c r="AL24" s="387"/>
      <c r="AM24" s="384"/>
      <c r="AN24" s="387"/>
      <c r="AO24" s="384"/>
      <c r="AP24" s="387"/>
      <c r="AQ24" s="384"/>
      <c r="AR24" s="387"/>
      <c r="AS24" s="384">
        <v>120</v>
      </c>
      <c r="AT24" s="387"/>
      <c r="AU24" s="384">
        <f>AW24+AY24+BA24</f>
        <v>16</v>
      </c>
      <c r="AV24" s="387"/>
      <c r="AW24" s="384">
        <v>8</v>
      </c>
      <c r="AX24" s="387"/>
      <c r="AY24" s="384"/>
      <c r="AZ24" s="387"/>
      <c r="BA24" s="384">
        <v>8</v>
      </c>
      <c r="BB24" s="387"/>
      <c r="BC24" s="384">
        <f>AS24-AU24</f>
        <v>104</v>
      </c>
      <c r="BD24" s="387"/>
      <c r="BE24" s="384"/>
      <c r="BF24" s="387"/>
      <c r="BG24" s="384"/>
      <c r="BH24" s="387"/>
      <c r="BI24" s="384">
        <v>1</v>
      </c>
      <c r="BJ24" s="387"/>
      <c r="BK24" s="384"/>
      <c r="BL24" s="387"/>
      <c r="BM24" s="311" t="s">
        <v>137</v>
      </c>
      <c r="BN24" s="312"/>
    </row>
    <row r="25" spans="1:66" ht="27" customHeight="1" thickBot="1" x14ac:dyDescent="0.3">
      <c r="A25" s="176">
        <v>10</v>
      </c>
      <c r="B25" s="177" t="s">
        <v>232</v>
      </c>
      <c r="C25" s="308" t="s">
        <v>233</v>
      </c>
      <c r="D25" s="309"/>
      <c r="E25" s="309"/>
      <c r="F25" s="309"/>
      <c r="G25" s="309"/>
      <c r="H25" s="309"/>
      <c r="I25" s="309"/>
      <c r="J25" s="309"/>
      <c r="K25" s="309"/>
      <c r="L25" s="309"/>
      <c r="M25" s="309"/>
      <c r="N25" s="310"/>
      <c r="O25" s="384">
        <v>5</v>
      </c>
      <c r="P25" s="387"/>
      <c r="Q25" s="388">
        <f t="shared" si="0"/>
        <v>150</v>
      </c>
      <c r="R25" s="388"/>
      <c r="S25" s="384">
        <v>150</v>
      </c>
      <c r="T25" s="387"/>
      <c r="U25" s="384"/>
      <c r="V25" s="387"/>
      <c r="W25" s="384">
        <v>150</v>
      </c>
      <c r="X25" s="387"/>
      <c r="Y25" s="384"/>
      <c r="Z25" s="387"/>
      <c r="AA25" s="388"/>
      <c r="AB25" s="388"/>
      <c r="AC25" s="384"/>
      <c r="AD25" s="387"/>
      <c r="AE25" s="384"/>
      <c r="AF25" s="387"/>
      <c r="AG25" s="384"/>
      <c r="AH25" s="387"/>
      <c r="AI25" s="388"/>
      <c r="AJ25" s="388"/>
      <c r="AK25" s="384"/>
      <c r="AL25" s="387"/>
      <c r="AM25" s="384"/>
      <c r="AN25" s="387"/>
      <c r="AO25" s="384"/>
      <c r="AP25" s="387"/>
      <c r="AQ25" s="384"/>
      <c r="AR25" s="387"/>
      <c r="AS25" s="384">
        <v>150</v>
      </c>
      <c r="AT25" s="387"/>
      <c r="AU25" s="384">
        <f>AW25+AY25+BA25</f>
        <v>32</v>
      </c>
      <c r="AV25" s="387"/>
      <c r="AW25" s="384">
        <v>16</v>
      </c>
      <c r="AX25" s="387"/>
      <c r="AY25" s="384"/>
      <c r="AZ25" s="387"/>
      <c r="BA25" s="384">
        <v>16</v>
      </c>
      <c r="BB25" s="387"/>
      <c r="BC25" s="384">
        <f>AS25-AU25</f>
        <v>118</v>
      </c>
      <c r="BD25" s="387"/>
      <c r="BE25" s="384"/>
      <c r="BF25" s="387"/>
      <c r="BG25" s="384"/>
      <c r="BH25" s="387"/>
      <c r="BI25" s="384">
        <v>1</v>
      </c>
      <c r="BJ25" s="387"/>
      <c r="BK25" s="384"/>
      <c r="BL25" s="387"/>
      <c r="BM25" s="311" t="s">
        <v>127</v>
      </c>
      <c r="BN25" s="312"/>
    </row>
    <row r="26" spans="1:66" ht="20.149999999999999" customHeight="1" thickBot="1" x14ac:dyDescent="0.3">
      <c r="A26" s="176">
        <v>11</v>
      </c>
      <c r="B26" s="177" t="s">
        <v>234</v>
      </c>
      <c r="C26" s="308" t="s">
        <v>159</v>
      </c>
      <c r="D26" s="309"/>
      <c r="E26" s="309"/>
      <c r="F26" s="309"/>
      <c r="G26" s="309"/>
      <c r="H26" s="309"/>
      <c r="I26" s="309"/>
      <c r="J26" s="309"/>
      <c r="K26" s="309"/>
      <c r="L26" s="309"/>
      <c r="M26" s="309"/>
      <c r="N26" s="310"/>
      <c r="O26" s="384">
        <v>4</v>
      </c>
      <c r="P26" s="387"/>
      <c r="Q26" s="388">
        <f t="shared" si="0"/>
        <v>120</v>
      </c>
      <c r="R26" s="388"/>
      <c r="S26" s="388">
        <v>120</v>
      </c>
      <c r="T26" s="388"/>
      <c r="U26" s="388"/>
      <c r="V26" s="388"/>
      <c r="W26" s="388">
        <v>120</v>
      </c>
      <c r="X26" s="388"/>
      <c r="Y26" s="388"/>
      <c r="Z26" s="388"/>
      <c r="AA26" s="388"/>
      <c r="AB26" s="388"/>
      <c r="AC26" s="388"/>
      <c r="AD26" s="388"/>
      <c r="AE26" s="388"/>
      <c r="AF26" s="388"/>
      <c r="AG26" s="384"/>
      <c r="AH26" s="387"/>
      <c r="AI26" s="388"/>
      <c r="AJ26" s="388"/>
      <c r="AK26" s="388"/>
      <c r="AL26" s="388"/>
      <c r="AM26" s="388"/>
      <c r="AN26" s="388"/>
      <c r="AO26" s="388"/>
      <c r="AP26" s="388"/>
      <c r="AQ26" s="388"/>
      <c r="AR26" s="388"/>
      <c r="AS26" s="388">
        <v>120</v>
      </c>
      <c r="AT26" s="388"/>
      <c r="AU26" s="388">
        <f>AW26+AY26+BA26</f>
        <v>24</v>
      </c>
      <c r="AV26" s="388"/>
      <c r="AW26" s="388">
        <v>8</v>
      </c>
      <c r="AX26" s="388"/>
      <c r="AY26" s="388"/>
      <c r="AZ26" s="388"/>
      <c r="BA26" s="388">
        <v>16</v>
      </c>
      <c r="BB26" s="388"/>
      <c r="BC26" s="388">
        <f>AS26-AU26</f>
        <v>96</v>
      </c>
      <c r="BD26" s="388"/>
      <c r="BE26" s="388"/>
      <c r="BF26" s="388"/>
      <c r="BG26" s="388"/>
      <c r="BH26" s="388"/>
      <c r="BI26" s="388"/>
      <c r="BJ26" s="388"/>
      <c r="BK26" s="388">
        <v>1</v>
      </c>
      <c r="BL26" s="388"/>
      <c r="BM26" s="306" t="s">
        <v>160</v>
      </c>
      <c r="BN26" s="306"/>
    </row>
    <row r="27" spans="1:66" ht="20.149999999999999" customHeight="1" thickBot="1" x14ac:dyDescent="0.3">
      <c r="A27" s="176">
        <v>12</v>
      </c>
      <c r="B27" s="177" t="s">
        <v>164</v>
      </c>
      <c r="C27" s="308" t="s">
        <v>122</v>
      </c>
      <c r="D27" s="309"/>
      <c r="E27" s="309"/>
      <c r="F27" s="309"/>
      <c r="G27" s="309"/>
      <c r="H27" s="309"/>
      <c r="I27" s="309"/>
      <c r="J27" s="309"/>
      <c r="K27" s="309"/>
      <c r="L27" s="309"/>
      <c r="M27" s="309"/>
      <c r="N27" s="310"/>
      <c r="O27" s="384">
        <v>3</v>
      </c>
      <c r="P27" s="387"/>
      <c r="Q27" s="388">
        <f t="shared" si="0"/>
        <v>90</v>
      </c>
      <c r="R27" s="388"/>
      <c r="S27" s="384">
        <v>90</v>
      </c>
      <c r="T27" s="387"/>
      <c r="U27" s="384"/>
      <c r="V27" s="387"/>
      <c r="W27" s="384">
        <v>90</v>
      </c>
      <c r="X27" s="387"/>
      <c r="Y27" s="384">
        <v>90</v>
      </c>
      <c r="Z27" s="387"/>
      <c r="AA27" s="384">
        <f>AC27+AE27+AG27</f>
        <v>30</v>
      </c>
      <c r="AB27" s="387"/>
      <c r="AC27" s="384">
        <v>14</v>
      </c>
      <c r="AD27" s="387"/>
      <c r="AE27" s="384"/>
      <c r="AF27" s="387"/>
      <c r="AG27" s="384">
        <v>16</v>
      </c>
      <c r="AH27" s="387"/>
      <c r="AI27" s="384">
        <f>Y27-AA27</f>
        <v>60</v>
      </c>
      <c r="AJ27" s="387"/>
      <c r="AK27" s="384"/>
      <c r="AL27" s="387"/>
      <c r="AM27" s="384"/>
      <c r="AN27" s="387"/>
      <c r="AO27" s="384"/>
      <c r="AP27" s="387"/>
      <c r="AQ27" s="384">
        <v>1</v>
      </c>
      <c r="AR27" s="387"/>
      <c r="AS27" s="384"/>
      <c r="AT27" s="387"/>
      <c r="AU27" s="388"/>
      <c r="AV27" s="388"/>
      <c r="AW27" s="384"/>
      <c r="AX27" s="387"/>
      <c r="AY27" s="384"/>
      <c r="AZ27" s="387"/>
      <c r="BA27" s="384"/>
      <c r="BB27" s="387"/>
      <c r="BC27" s="388"/>
      <c r="BD27" s="388"/>
      <c r="BE27" s="384"/>
      <c r="BF27" s="387"/>
      <c r="BG27" s="384"/>
      <c r="BH27" s="387"/>
      <c r="BI27" s="384"/>
      <c r="BJ27" s="387"/>
      <c r="BK27" s="384"/>
      <c r="BL27" s="387"/>
      <c r="BM27" s="306"/>
      <c r="BN27" s="306"/>
    </row>
    <row r="28" spans="1:66" ht="20.149999999999999" customHeight="1" thickBot="1" x14ac:dyDescent="0.3">
      <c r="A28" s="176">
        <v>13</v>
      </c>
      <c r="B28" s="177" t="s">
        <v>165</v>
      </c>
      <c r="C28" s="308" t="s">
        <v>122</v>
      </c>
      <c r="D28" s="309"/>
      <c r="E28" s="309"/>
      <c r="F28" s="309"/>
      <c r="G28" s="309"/>
      <c r="H28" s="309"/>
      <c r="I28" s="309"/>
      <c r="J28" s="309"/>
      <c r="K28" s="309"/>
      <c r="L28" s="309"/>
      <c r="M28" s="309"/>
      <c r="N28" s="310"/>
      <c r="O28" s="384">
        <v>3</v>
      </c>
      <c r="P28" s="387"/>
      <c r="Q28" s="388">
        <f t="shared" si="0"/>
        <v>90</v>
      </c>
      <c r="R28" s="388"/>
      <c r="S28" s="384">
        <v>90</v>
      </c>
      <c r="T28" s="387"/>
      <c r="U28" s="384"/>
      <c r="V28" s="387"/>
      <c r="W28" s="384">
        <v>90</v>
      </c>
      <c r="X28" s="387"/>
      <c r="Y28" s="384">
        <v>90</v>
      </c>
      <c r="Z28" s="387"/>
      <c r="AA28" s="388">
        <f>AC28+AE28+AG28</f>
        <v>30</v>
      </c>
      <c r="AB28" s="388"/>
      <c r="AC28" s="384">
        <v>14</v>
      </c>
      <c r="AD28" s="387"/>
      <c r="AE28" s="384"/>
      <c r="AF28" s="387"/>
      <c r="AG28" s="384">
        <v>16</v>
      </c>
      <c r="AH28" s="387"/>
      <c r="AI28" s="388">
        <f>Y28-AA28</f>
        <v>60</v>
      </c>
      <c r="AJ28" s="388"/>
      <c r="AK28" s="384"/>
      <c r="AL28" s="387"/>
      <c r="AM28" s="384"/>
      <c r="AN28" s="387"/>
      <c r="AO28" s="384"/>
      <c r="AP28" s="387"/>
      <c r="AQ28" s="384">
        <v>1</v>
      </c>
      <c r="AR28" s="387"/>
      <c r="AS28" s="384"/>
      <c r="AT28" s="387"/>
      <c r="AU28" s="388"/>
      <c r="AV28" s="388"/>
      <c r="AW28" s="384"/>
      <c r="AX28" s="387"/>
      <c r="AY28" s="384"/>
      <c r="AZ28" s="387"/>
      <c r="BA28" s="384"/>
      <c r="BB28" s="387"/>
      <c r="BC28" s="388"/>
      <c r="BD28" s="388"/>
      <c r="BE28" s="384"/>
      <c r="BF28" s="387"/>
      <c r="BG28" s="384"/>
      <c r="BH28" s="387"/>
      <c r="BI28" s="384"/>
      <c r="BJ28" s="387"/>
      <c r="BK28" s="384"/>
      <c r="BL28" s="387"/>
      <c r="BM28" s="306"/>
      <c r="BN28" s="306"/>
    </row>
    <row r="29" spans="1:66" ht="20.149999999999999" customHeight="1" thickBot="1" x14ac:dyDescent="0.3">
      <c r="A29" s="176">
        <v>14</v>
      </c>
      <c r="B29" s="177" t="s">
        <v>166</v>
      </c>
      <c r="C29" s="308" t="s">
        <v>122</v>
      </c>
      <c r="D29" s="309"/>
      <c r="E29" s="309"/>
      <c r="F29" s="309"/>
      <c r="G29" s="309"/>
      <c r="H29" s="309"/>
      <c r="I29" s="309"/>
      <c r="J29" s="309"/>
      <c r="K29" s="309"/>
      <c r="L29" s="309"/>
      <c r="M29" s="309"/>
      <c r="N29" s="310"/>
      <c r="O29" s="384">
        <v>3</v>
      </c>
      <c r="P29" s="387"/>
      <c r="Q29" s="388">
        <f t="shared" si="0"/>
        <v>90</v>
      </c>
      <c r="R29" s="388"/>
      <c r="S29" s="384">
        <v>90</v>
      </c>
      <c r="T29" s="387"/>
      <c r="U29" s="384"/>
      <c r="V29" s="387"/>
      <c r="W29" s="384">
        <v>90</v>
      </c>
      <c r="X29" s="387"/>
      <c r="Y29" s="384"/>
      <c r="Z29" s="387"/>
      <c r="AA29" s="388"/>
      <c r="AB29" s="388"/>
      <c r="AC29" s="384"/>
      <c r="AD29" s="387"/>
      <c r="AE29" s="384"/>
      <c r="AF29" s="387"/>
      <c r="AG29" s="384"/>
      <c r="AH29" s="387"/>
      <c r="AI29" s="388"/>
      <c r="AJ29" s="388"/>
      <c r="AK29" s="384"/>
      <c r="AL29" s="387"/>
      <c r="AM29" s="384"/>
      <c r="AN29" s="387"/>
      <c r="AO29" s="384"/>
      <c r="AP29" s="387"/>
      <c r="AQ29" s="384"/>
      <c r="AR29" s="387"/>
      <c r="AS29" s="384">
        <v>90</v>
      </c>
      <c r="AT29" s="387"/>
      <c r="AU29" s="388">
        <f>AW29+AY29+BA29</f>
        <v>16</v>
      </c>
      <c r="AV29" s="388"/>
      <c r="AW29" s="384">
        <v>8</v>
      </c>
      <c r="AX29" s="387"/>
      <c r="AY29" s="384"/>
      <c r="AZ29" s="387"/>
      <c r="BA29" s="384">
        <v>8</v>
      </c>
      <c r="BB29" s="387"/>
      <c r="BC29" s="388">
        <f>AS29-AU29</f>
        <v>74</v>
      </c>
      <c r="BD29" s="388"/>
      <c r="BE29" s="384"/>
      <c r="BF29" s="387"/>
      <c r="BG29" s="384"/>
      <c r="BH29" s="387"/>
      <c r="BI29" s="384"/>
      <c r="BJ29" s="387"/>
      <c r="BK29" s="384">
        <v>1</v>
      </c>
      <c r="BL29" s="387"/>
      <c r="BM29" s="306"/>
      <c r="BN29" s="306"/>
    </row>
    <row r="30" spans="1:66" ht="20.149999999999999" customHeight="1" thickBot="1" x14ac:dyDescent="0.3">
      <c r="A30" s="176">
        <v>15</v>
      </c>
      <c r="B30" s="177" t="s">
        <v>167</v>
      </c>
      <c r="C30" s="308" t="s">
        <v>122</v>
      </c>
      <c r="D30" s="309"/>
      <c r="E30" s="309"/>
      <c r="F30" s="309"/>
      <c r="G30" s="309"/>
      <c r="H30" s="309"/>
      <c r="I30" s="309"/>
      <c r="J30" s="309"/>
      <c r="K30" s="309"/>
      <c r="L30" s="309"/>
      <c r="M30" s="309"/>
      <c r="N30" s="310"/>
      <c r="O30" s="384">
        <v>3</v>
      </c>
      <c r="P30" s="387"/>
      <c r="Q30" s="388">
        <f t="shared" si="0"/>
        <v>90</v>
      </c>
      <c r="R30" s="388"/>
      <c r="S30" s="384">
        <v>90</v>
      </c>
      <c r="T30" s="387"/>
      <c r="U30" s="384"/>
      <c r="V30" s="387"/>
      <c r="W30" s="384">
        <v>90</v>
      </c>
      <c r="X30" s="387"/>
      <c r="Y30" s="384"/>
      <c r="Z30" s="387"/>
      <c r="AA30" s="388"/>
      <c r="AB30" s="388"/>
      <c r="AC30" s="384"/>
      <c r="AD30" s="387"/>
      <c r="AE30" s="384"/>
      <c r="AF30" s="387"/>
      <c r="AG30" s="384"/>
      <c r="AH30" s="387"/>
      <c r="AI30" s="388"/>
      <c r="AJ30" s="388"/>
      <c r="AK30" s="384"/>
      <c r="AL30" s="387"/>
      <c r="AM30" s="384"/>
      <c r="AN30" s="387"/>
      <c r="AO30" s="384"/>
      <c r="AP30" s="387"/>
      <c r="AQ30" s="384"/>
      <c r="AR30" s="387"/>
      <c r="AS30" s="384">
        <v>90</v>
      </c>
      <c r="AT30" s="387"/>
      <c r="AU30" s="388">
        <f>AW30+AY30+BA30</f>
        <v>16</v>
      </c>
      <c r="AV30" s="388"/>
      <c r="AW30" s="384">
        <v>8</v>
      </c>
      <c r="AX30" s="387"/>
      <c r="AY30" s="384"/>
      <c r="AZ30" s="387"/>
      <c r="BA30" s="384">
        <v>8</v>
      </c>
      <c r="BB30" s="387"/>
      <c r="BC30" s="388">
        <f>AS30-AU30</f>
        <v>74</v>
      </c>
      <c r="BD30" s="388"/>
      <c r="BE30" s="384"/>
      <c r="BF30" s="387"/>
      <c r="BG30" s="384"/>
      <c r="BH30" s="387"/>
      <c r="BI30" s="384"/>
      <c r="BJ30" s="387"/>
      <c r="BK30" s="384">
        <v>1</v>
      </c>
      <c r="BL30" s="387"/>
      <c r="BM30" s="306"/>
      <c r="BN30" s="306"/>
    </row>
    <row r="31" spans="1:66" ht="20.149999999999999" customHeight="1" thickBot="1" x14ac:dyDescent="0.3">
      <c r="A31" s="136"/>
      <c r="B31" s="137"/>
      <c r="C31" s="302" t="s">
        <v>78</v>
      </c>
      <c r="D31" s="302"/>
      <c r="E31" s="302"/>
      <c r="F31" s="302"/>
      <c r="G31" s="302"/>
      <c r="H31" s="302"/>
      <c r="I31" s="302"/>
      <c r="J31" s="302"/>
      <c r="K31" s="302"/>
      <c r="L31" s="302"/>
      <c r="M31" s="302"/>
      <c r="N31" s="302"/>
      <c r="O31" s="384">
        <f>SUM(O16:P30)</f>
        <v>53</v>
      </c>
      <c r="P31" s="385"/>
      <c r="Q31" s="384">
        <f>SUM(Q16:R30)</f>
        <v>1590</v>
      </c>
      <c r="R31" s="385"/>
      <c r="S31" s="384">
        <f>SUM(S16:T30)</f>
        <v>1830</v>
      </c>
      <c r="T31" s="385"/>
      <c r="U31" s="384">
        <f>SUM(U16:V30)</f>
        <v>240</v>
      </c>
      <c r="V31" s="385"/>
      <c r="W31" s="384">
        <f>SUM(W16:X30)</f>
        <v>1590</v>
      </c>
      <c r="X31" s="385"/>
      <c r="Y31" s="384">
        <f>SUM(Y16:Z30)</f>
        <v>810</v>
      </c>
      <c r="Z31" s="385"/>
      <c r="AA31" s="384">
        <f>SUM(AA16:AB30)</f>
        <v>270</v>
      </c>
      <c r="AB31" s="385"/>
      <c r="AC31" s="384">
        <f>SUM(AC16:AD30)</f>
        <v>128</v>
      </c>
      <c r="AD31" s="385"/>
      <c r="AE31" s="384">
        <f>SUM(AE16:AF30)</f>
        <v>0</v>
      </c>
      <c r="AF31" s="385"/>
      <c r="AG31" s="384">
        <f>SUM(AG16:AH30)</f>
        <v>142</v>
      </c>
      <c r="AH31" s="385"/>
      <c r="AI31" s="384">
        <f>SUM(AI16:AJ30)</f>
        <v>540</v>
      </c>
      <c r="AJ31" s="385"/>
      <c r="AK31" s="384">
        <f>SUM(AK16:AL30)</f>
        <v>0</v>
      </c>
      <c r="AL31" s="385"/>
      <c r="AM31" s="384">
        <f>SUM(AM16:AN30)</f>
        <v>0</v>
      </c>
      <c r="AN31" s="385"/>
      <c r="AO31" s="384">
        <f>SUM(AO16:AP30)</f>
        <v>3</v>
      </c>
      <c r="AP31" s="385"/>
      <c r="AQ31" s="384">
        <f>SUM(AQ16:AR30)</f>
        <v>5</v>
      </c>
      <c r="AR31" s="385"/>
      <c r="AS31" s="384">
        <f>SUM(AS16:AT30)</f>
        <v>780</v>
      </c>
      <c r="AT31" s="385"/>
      <c r="AU31" s="384">
        <f>SUM(AU16:AV30)</f>
        <v>144</v>
      </c>
      <c r="AV31" s="385"/>
      <c r="AW31" s="384">
        <f>SUM(AW16:AX30)</f>
        <v>64</v>
      </c>
      <c r="AX31" s="385"/>
      <c r="AY31" s="384">
        <f>SUM(AY16:AZ30)</f>
        <v>0</v>
      </c>
      <c r="AZ31" s="385"/>
      <c r="BA31" s="384">
        <f>SUM(BA16:BB30)</f>
        <v>80</v>
      </c>
      <c r="BB31" s="385"/>
      <c r="BC31" s="384">
        <f>SUM(BC16:BD30)</f>
        <v>636</v>
      </c>
      <c r="BD31" s="385"/>
      <c r="BE31" s="384">
        <f>SUM(BE16:BF30)</f>
        <v>0</v>
      </c>
      <c r="BF31" s="385"/>
      <c r="BG31" s="384">
        <f>SUM(BG16:BH30)</f>
        <v>0</v>
      </c>
      <c r="BH31" s="385"/>
      <c r="BI31" s="384">
        <f>SUM(BI16:BJ30)</f>
        <v>3</v>
      </c>
      <c r="BJ31" s="385"/>
      <c r="BK31" s="384">
        <f>SUM(BK16:BL30)</f>
        <v>4</v>
      </c>
      <c r="BL31" s="385"/>
      <c r="BM31" s="305"/>
      <c r="BN31" s="305"/>
    </row>
    <row r="32" spans="1:66" ht="20.149999999999999" customHeight="1" thickBot="1" x14ac:dyDescent="0.3">
      <c r="A32" s="153"/>
      <c r="B32" s="170"/>
      <c r="C32" s="178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9"/>
      <c r="P32" s="180"/>
      <c r="Q32" s="179"/>
      <c r="R32" s="180"/>
      <c r="S32" s="179"/>
      <c r="T32" s="180"/>
      <c r="U32" s="179"/>
      <c r="V32" s="180"/>
      <c r="W32" s="179"/>
      <c r="X32" s="180"/>
      <c r="Y32" s="179"/>
      <c r="Z32" s="180"/>
      <c r="AA32" s="386">
        <f>AA31/15</f>
        <v>18</v>
      </c>
      <c r="AB32" s="386"/>
      <c r="AC32" s="179"/>
      <c r="AD32" s="180"/>
      <c r="AE32" s="179"/>
      <c r="AF32" s="180"/>
      <c r="AG32" s="179"/>
      <c r="AH32" s="180"/>
      <c r="AI32" s="179"/>
      <c r="AJ32" s="180"/>
      <c r="AK32" s="179"/>
      <c r="AL32" s="180"/>
      <c r="AM32" s="179"/>
      <c r="AN32" s="180"/>
      <c r="AO32" s="179"/>
      <c r="AP32" s="180"/>
      <c r="AQ32" s="179"/>
      <c r="AR32" s="180"/>
      <c r="AS32" s="179"/>
      <c r="AT32" s="180"/>
      <c r="AU32" s="386">
        <f>AU31/8</f>
        <v>18</v>
      </c>
      <c r="AV32" s="386"/>
      <c r="AW32" s="179"/>
      <c r="AX32" s="180"/>
      <c r="AY32" s="179"/>
      <c r="AZ32" s="180"/>
      <c r="BA32" s="179"/>
      <c r="BB32" s="180"/>
      <c r="BC32" s="179"/>
      <c r="BD32" s="180"/>
      <c r="BE32" s="179"/>
      <c r="BF32" s="180"/>
      <c r="BG32" s="179"/>
      <c r="BH32" s="180"/>
      <c r="BI32" s="179"/>
      <c r="BJ32" s="180"/>
      <c r="BK32" s="179"/>
      <c r="BL32" s="180"/>
      <c r="BM32" s="181"/>
      <c r="BN32" s="181"/>
    </row>
    <row r="33" spans="1:65" s="151" customFormat="1" ht="20.149999999999999" customHeight="1" thickBot="1" x14ac:dyDescent="0.35">
      <c r="B33" s="182"/>
      <c r="C33" s="183" t="s">
        <v>190</v>
      </c>
      <c r="D33" s="183"/>
      <c r="E33" s="289" t="s">
        <v>213</v>
      </c>
      <c r="F33" s="289"/>
      <c r="G33" s="289"/>
      <c r="H33" s="289"/>
      <c r="I33" s="289"/>
      <c r="J33" s="289"/>
      <c r="K33" s="289"/>
      <c r="L33" s="289"/>
      <c r="M33" s="289"/>
      <c r="N33" s="289"/>
      <c r="O33" s="289" t="s">
        <v>101</v>
      </c>
      <c r="P33" s="289"/>
      <c r="Q33" s="289"/>
      <c r="R33" s="289"/>
      <c r="S33" s="289"/>
      <c r="T33" s="289"/>
      <c r="AY33" s="184"/>
      <c r="AZ33" s="184"/>
      <c r="BK33" s="163"/>
    </row>
    <row r="34" spans="1:65" s="151" customFormat="1" ht="20.149999999999999" customHeight="1" thickBot="1" x14ac:dyDescent="0.35">
      <c r="B34" s="182"/>
      <c r="C34" s="288">
        <v>1</v>
      </c>
      <c r="D34" s="288"/>
      <c r="E34" s="289" t="s">
        <v>65</v>
      </c>
      <c r="F34" s="289"/>
      <c r="G34" s="289"/>
      <c r="H34" s="289"/>
      <c r="I34" s="289"/>
      <c r="J34" s="289"/>
      <c r="K34" s="289"/>
      <c r="L34" s="289"/>
      <c r="M34" s="289"/>
      <c r="N34" s="289"/>
      <c r="O34" s="289">
        <v>5</v>
      </c>
      <c r="P34" s="289"/>
      <c r="Q34" s="289"/>
      <c r="R34" s="289"/>
      <c r="S34" s="289"/>
      <c r="T34" s="289"/>
      <c r="AY34" s="184"/>
      <c r="AZ34" s="184"/>
      <c r="BK34" s="163"/>
    </row>
    <row r="35" spans="1:65" ht="20.149999999999999" customHeight="1" thickBot="1" x14ac:dyDescent="0.35">
      <c r="B35" s="166"/>
      <c r="C35" s="288">
        <v>2</v>
      </c>
      <c r="D35" s="288"/>
      <c r="E35" s="289" t="s">
        <v>235</v>
      </c>
      <c r="F35" s="289"/>
      <c r="G35" s="289"/>
      <c r="H35" s="289"/>
      <c r="I35" s="289"/>
      <c r="J35" s="289"/>
      <c r="K35" s="289"/>
      <c r="L35" s="289"/>
      <c r="M35" s="289"/>
      <c r="N35" s="289"/>
      <c r="O35" s="289">
        <v>2</v>
      </c>
      <c r="P35" s="289"/>
      <c r="Q35" s="289"/>
      <c r="R35" s="289"/>
      <c r="S35" s="289"/>
      <c r="T35" s="289"/>
      <c r="AY35" s="185"/>
      <c r="AZ35" s="186"/>
      <c r="BA35" s="161"/>
      <c r="BB35" s="161"/>
      <c r="BC35" s="161"/>
      <c r="BD35" s="161"/>
      <c r="BE35" s="161"/>
      <c r="BF35" s="161"/>
      <c r="BG35" s="161"/>
      <c r="BH35" s="161"/>
      <c r="BI35" s="161"/>
      <c r="BJ35" s="161"/>
      <c r="BK35" s="161"/>
      <c r="BL35" s="161"/>
      <c r="BM35" s="161"/>
    </row>
    <row r="36" spans="1:65" s="151" customFormat="1" ht="20.149999999999999" customHeight="1" x14ac:dyDescent="0.35">
      <c r="B36" s="187"/>
      <c r="C36" s="187"/>
      <c r="D36" s="187"/>
      <c r="AZ36" s="188"/>
      <c r="BA36" s="188"/>
      <c r="BB36" s="188"/>
      <c r="BC36" s="188"/>
      <c r="BD36" s="188"/>
      <c r="BE36" s="188"/>
      <c r="BF36" s="188"/>
      <c r="BG36" s="188"/>
      <c r="BH36" s="188"/>
      <c r="BI36" s="188"/>
      <c r="BJ36" s="188"/>
      <c r="BK36" s="164"/>
    </row>
    <row r="37" spans="1:65" s="151" customFormat="1" ht="20.149999999999999" customHeight="1" x14ac:dyDescent="0.4">
      <c r="A37" s="164"/>
      <c r="B37" s="383" t="s">
        <v>214</v>
      </c>
      <c r="C37" s="383"/>
      <c r="D37" s="383"/>
      <c r="E37" s="383"/>
      <c r="F37" s="383"/>
      <c r="G37" s="383"/>
      <c r="H37" s="383"/>
      <c r="I37" s="383"/>
      <c r="J37" s="383"/>
      <c r="K37" s="383"/>
      <c r="L37" s="383"/>
      <c r="M37" s="383"/>
      <c r="N37" s="383"/>
      <c r="O37" s="383"/>
      <c r="P37" s="383"/>
      <c r="Q37" s="383"/>
      <c r="R37" s="383"/>
      <c r="S37" s="383"/>
      <c r="T37" s="383"/>
      <c r="U37" s="383"/>
      <c r="V37" s="160"/>
      <c r="W37" s="160"/>
      <c r="X37" s="160"/>
      <c r="Y37" s="160"/>
      <c r="Z37" s="160"/>
      <c r="AA37" s="160"/>
      <c r="AB37" s="127"/>
      <c r="AC37" s="127"/>
      <c r="AD37" s="127"/>
      <c r="AE37" s="127"/>
      <c r="AF37" s="127"/>
      <c r="AG37" s="127"/>
      <c r="AH37" s="127"/>
      <c r="AI37" s="127"/>
      <c r="AJ37" s="127"/>
      <c r="AK37" s="127"/>
      <c r="AL37" s="127"/>
      <c r="AM37" s="127"/>
      <c r="AN37" s="127"/>
      <c r="AO37" s="127"/>
      <c r="AP37" s="127"/>
      <c r="AQ37" s="127"/>
      <c r="AR37" s="127"/>
      <c r="AS37" s="127"/>
      <c r="AT37" s="127"/>
      <c r="AU37" s="127"/>
      <c r="AV37" s="127"/>
      <c r="AW37" s="127"/>
      <c r="AX37" s="127"/>
      <c r="AY37" s="127"/>
      <c r="AZ37" s="127"/>
      <c r="BA37" s="127"/>
      <c r="BB37" s="127"/>
      <c r="BC37" s="127"/>
      <c r="BD37" s="127"/>
      <c r="BE37" s="127"/>
      <c r="BF37" s="127"/>
      <c r="BG37" s="127"/>
      <c r="BH37" s="127"/>
      <c r="BI37" s="127"/>
      <c r="BJ37" s="127"/>
      <c r="BK37" s="175"/>
      <c r="BL37" s="175"/>
      <c r="BM37" s="175"/>
    </row>
    <row r="38" spans="1:65" ht="15.5" x14ac:dyDescent="0.35">
      <c r="B38" s="291"/>
      <c r="C38" s="291"/>
      <c r="D38" s="291"/>
      <c r="E38" s="291"/>
      <c r="F38" s="291"/>
      <c r="G38" s="291"/>
      <c r="H38" s="291"/>
      <c r="I38" s="291"/>
      <c r="J38" s="291"/>
      <c r="K38" s="291"/>
      <c r="L38" s="291"/>
      <c r="M38" s="291"/>
      <c r="N38" s="151"/>
      <c r="O38" s="151"/>
      <c r="P38" s="151"/>
      <c r="Q38" s="151"/>
      <c r="R38" s="151"/>
      <c r="S38" s="151"/>
      <c r="T38" s="151"/>
      <c r="U38" s="162"/>
      <c r="V38" s="162"/>
      <c r="W38" s="162"/>
      <c r="X38" s="162"/>
      <c r="Y38" s="162"/>
      <c r="Z38" s="151"/>
      <c r="AA38" s="163"/>
      <c r="AB38" s="151"/>
      <c r="AC38" s="151"/>
      <c r="AD38" s="151"/>
      <c r="AE38" s="151"/>
      <c r="AF38" s="151"/>
      <c r="AG38" s="151"/>
      <c r="AH38" s="151"/>
      <c r="AI38" s="151"/>
      <c r="AJ38" s="151"/>
      <c r="AK38" s="151"/>
      <c r="AL38" s="151"/>
      <c r="AM38" s="151"/>
      <c r="AN38" s="151"/>
      <c r="AO38" s="151"/>
      <c r="AP38" s="151"/>
      <c r="AQ38" s="151"/>
      <c r="AR38" s="151"/>
      <c r="AS38" s="151"/>
      <c r="AT38" s="151"/>
      <c r="AU38" s="151"/>
      <c r="AV38" s="151"/>
      <c r="AW38" s="151"/>
      <c r="AX38" s="151"/>
      <c r="AY38" s="151"/>
      <c r="AZ38" s="151"/>
      <c r="BA38" s="151"/>
      <c r="BB38" s="151"/>
      <c r="BC38" s="151"/>
      <c r="BD38" s="151"/>
      <c r="BE38" s="151"/>
      <c r="BF38" s="151"/>
      <c r="BG38" s="151"/>
      <c r="BH38" s="151"/>
      <c r="BI38" s="151"/>
      <c r="BJ38" s="151"/>
    </row>
    <row r="39" spans="1:65" ht="15" x14ac:dyDescent="0.3">
      <c r="B39" s="165" t="s">
        <v>179</v>
      </c>
      <c r="C39" s="166"/>
      <c r="D39" s="166"/>
      <c r="E39" s="166"/>
      <c r="F39" s="166"/>
      <c r="G39" s="166"/>
      <c r="H39" s="166"/>
      <c r="I39" s="166"/>
      <c r="J39" s="166"/>
      <c r="K39" s="166"/>
      <c r="L39" s="166"/>
      <c r="M39" s="166"/>
      <c r="N39" s="167"/>
      <c r="O39" s="167"/>
      <c r="P39" s="167"/>
      <c r="Q39" s="167"/>
      <c r="R39" s="168"/>
      <c r="S39" s="168"/>
      <c r="T39" s="168"/>
      <c r="U39" s="168"/>
      <c r="V39" s="168"/>
      <c r="W39" s="168"/>
      <c r="X39" s="168"/>
      <c r="Y39" s="168"/>
      <c r="Z39" s="168"/>
      <c r="AA39" s="168"/>
      <c r="AB39" s="168"/>
      <c r="AC39" s="168"/>
      <c r="AD39" s="168"/>
      <c r="AE39" s="168"/>
      <c r="AF39" s="168"/>
      <c r="AG39" s="168"/>
      <c r="AH39" s="168"/>
      <c r="AI39" s="168"/>
      <c r="AJ39" s="168"/>
      <c r="AK39" s="168"/>
      <c r="AL39" s="168"/>
      <c r="AM39" s="168"/>
      <c r="AN39" s="168"/>
      <c r="AO39" s="168"/>
      <c r="AP39" s="168"/>
      <c r="AQ39" s="168"/>
      <c r="AR39" s="168"/>
      <c r="AS39" s="168"/>
      <c r="AT39" s="168"/>
      <c r="AU39" s="168"/>
      <c r="AV39" s="168"/>
      <c r="AW39" s="168"/>
      <c r="AX39" s="168"/>
      <c r="AY39" s="168"/>
      <c r="AZ39" s="168"/>
      <c r="BA39" s="168"/>
      <c r="BB39" s="168"/>
      <c r="BC39" s="168"/>
      <c r="BD39" s="168"/>
      <c r="BE39" s="168"/>
      <c r="BF39" s="168"/>
      <c r="BG39" s="168"/>
      <c r="BH39" s="168"/>
      <c r="BI39" s="167"/>
      <c r="BJ39" s="167"/>
    </row>
    <row r="40" spans="1:65" ht="18" x14ac:dyDescent="0.4">
      <c r="B40" s="166"/>
      <c r="C40" s="166"/>
      <c r="D40" s="166"/>
      <c r="E40" s="166"/>
      <c r="F40" s="166"/>
      <c r="G40" s="166"/>
      <c r="H40" s="166"/>
      <c r="I40" s="166"/>
      <c r="J40" s="166"/>
      <c r="K40" s="169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60"/>
      <c r="W40" s="160"/>
      <c r="X40" s="160"/>
      <c r="Y40" s="160"/>
      <c r="Z40" s="160"/>
      <c r="AA40" s="160"/>
      <c r="AB40" s="160"/>
      <c r="AC40" s="171"/>
      <c r="AD40" s="171"/>
      <c r="AE40" s="171"/>
      <c r="AF40" s="171"/>
      <c r="AG40" s="171"/>
      <c r="AH40" s="171"/>
      <c r="AI40" s="171"/>
      <c r="AJ40" s="171"/>
      <c r="AK40" s="172"/>
      <c r="AL40" s="161"/>
      <c r="AM40" s="161"/>
      <c r="AN40" s="161"/>
      <c r="AO40" s="161"/>
      <c r="AP40" s="161"/>
      <c r="AQ40" s="161"/>
      <c r="AR40" s="161"/>
      <c r="AS40" s="161"/>
      <c r="AT40" s="161"/>
      <c r="AU40" s="161"/>
      <c r="AV40" s="161"/>
      <c r="AW40" s="161"/>
      <c r="AX40" s="161"/>
      <c r="AY40" s="161"/>
      <c r="AZ40" s="161"/>
      <c r="BA40" s="161"/>
      <c r="BB40" s="161"/>
      <c r="BC40" s="161"/>
      <c r="BD40" s="161"/>
      <c r="BE40" s="161"/>
      <c r="BF40" s="161"/>
      <c r="BG40" s="161"/>
      <c r="BH40" s="161"/>
      <c r="BI40" s="161"/>
      <c r="BJ40" s="161"/>
    </row>
    <row r="41" spans="1:65" ht="15.5" x14ac:dyDescent="0.35">
      <c r="B41" s="292" t="s">
        <v>238</v>
      </c>
      <c r="C41" s="292"/>
      <c r="D41" s="292"/>
      <c r="E41" s="292"/>
      <c r="F41" s="292"/>
      <c r="G41" s="292"/>
      <c r="H41" s="292"/>
      <c r="I41" s="292"/>
      <c r="J41" s="292"/>
      <c r="K41" s="292"/>
      <c r="L41" s="292"/>
      <c r="M41" s="292"/>
      <c r="N41" s="292"/>
      <c r="O41" s="292"/>
      <c r="P41" s="292"/>
      <c r="Q41" s="292"/>
      <c r="R41" s="292"/>
      <c r="S41" s="292"/>
      <c r="T41" s="292"/>
      <c r="U41" s="292"/>
      <c r="V41" s="162"/>
      <c r="W41" s="162"/>
      <c r="X41" s="162"/>
      <c r="Y41" s="162"/>
      <c r="Z41" s="173"/>
      <c r="AA41" s="174"/>
      <c r="AB41" s="293" t="s">
        <v>215</v>
      </c>
      <c r="AC41" s="293"/>
      <c r="AD41" s="293"/>
      <c r="AE41" s="293"/>
      <c r="AF41" s="293"/>
      <c r="AG41" s="293"/>
      <c r="AH41" s="293"/>
      <c r="AI41" s="293"/>
      <c r="AJ41" s="293"/>
      <c r="AK41" s="293"/>
      <c r="AL41" s="293"/>
      <c r="AM41" s="293"/>
      <c r="AN41" s="293"/>
      <c r="AO41" s="293"/>
      <c r="AP41" s="293"/>
      <c r="AQ41" s="293"/>
      <c r="AR41" s="293"/>
      <c r="AS41" s="293"/>
      <c r="AT41" s="293"/>
      <c r="AU41" s="293"/>
      <c r="AV41" s="293"/>
      <c r="AW41" s="293"/>
      <c r="AX41" s="293"/>
      <c r="AY41" s="293"/>
      <c r="AZ41" s="293"/>
      <c r="BA41" s="293"/>
      <c r="BB41" s="293"/>
      <c r="BC41" s="293"/>
      <c r="BD41" s="293"/>
      <c r="BE41" s="293"/>
      <c r="BF41" s="293"/>
      <c r="BG41" s="293"/>
      <c r="BH41" s="293"/>
      <c r="BI41" s="293"/>
      <c r="BJ41" s="293"/>
    </row>
    <row r="42" spans="1:65" ht="13" x14ac:dyDescent="0.3">
      <c r="B42" s="294" t="s">
        <v>216</v>
      </c>
      <c r="C42" s="294"/>
      <c r="D42" s="294"/>
      <c r="E42" s="294"/>
      <c r="F42" s="294"/>
      <c r="G42" s="294"/>
      <c r="H42" s="294"/>
      <c r="I42" s="294"/>
      <c r="J42" s="294"/>
      <c r="K42" s="294"/>
      <c r="L42" s="294"/>
      <c r="M42" s="294"/>
      <c r="N42" s="295"/>
      <c r="O42" s="295"/>
      <c r="P42" s="295"/>
      <c r="Q42" s="295"/>
      <c r="R42" s="295"/>
      <c r="S42" s="295"/>
      <c r="T42" s="295"/>
      <c r="U42" s="295"/>
      <c r="V42" s="145"/>
      <c r="W42" s="175"/>
      <c r="X42" s="175"/>
      <c r="Y42" s="175"/>
      <c r="Z42" s="145"/>
      <c r="AA42" s="175"/>
      <c r="AB42" s="163"/>
      <c r="AC42" s="163"/>
      <c r="AD42" s="163"/>
      <c r="AE42" s="163"/>
      <c r="AF42" s="163"/>
      <c r="AG42" s="163"/>
      <c r="AH42" s="163"/>
      <c r="AI42" s="163"/>
      <c r="AJ42" s="163"/>
      <c r="AK42" s="163"/>
      <c r="AL42" s="163"/>
      <c r="AM42" s="163"/>
      <c r="AN42" s="163"/>
      <c r="AO42" s="163"/>
      <c r="AP42" s="163"/>
      <c r="AQ42" s="163"/>
      <c r="AR42" s="163"/>
      <c r="AS42" s="163"/>
      <c r="AT42" s="163"/>
      <c r="AU42" s="163"/>
      <c r="AV42" s="163"/>
      <c r="AW42" s="163" t="s">
        <v>217</v>
      </c>
      <c r="AX42" s="163"/>
      <c r="AY42" s="163"/>
      <c r="AZ42" s="163"/>
      <c r="BA42" s="163"/>
      <c r="BB42" s="163"/>
      <c r="BC42" s="163"/>
      <c r="BD42" s="163"/>
      <c r="BE42" s="163"/>
      <c r="BF42" s="163"/>
      <c r="BG42" s="163"/>
      <c r="BH42" s="163"/>
      <c r="BI42" s="163"/>
      <c r="BJ42" s="163"/>
    </row>
    <row r="44" spans="1:65" ht="15.5" x14ac:dyDescent="0.35">
      <c r="B44" s="292" t="s">
        <v>218</v>
      </c>
      <c r="C44" s="292"/>
      <c r="D44" s="292"/>
      <c r="E44" s="292"/>
      <c r="F44" s="292"/>
      <c r="G44" s="292"/>
      <c r="H44" s="292"/>
      <c r="I44" s="292"/>
      <c r="J44" s="292"/>
      <c r="K44" s="292"/>
      <c r="L44" s="292"/>
      <c r="M44" s="292"/>
      <c r="N44" s="292"/>
      <c r="O44" s="292"/>
      <c r="P44" s="292"/>
      <c r="Q44" s="292"/>
      <c r="R44" s="292"/>
      <c r="S44" s="292"/>
      <c r="T44" s="292"/>
      <c r="U44" s="292"/>
    </row>
    <row r="45" spans="1:65" ht="13" x14ac:dyDescent="0.3">
      <c r="B45" s="286" t="s">
        <v>219</v>
      </c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6"/>
      <c r="N45" s="287"/>
      <c r="O45" s="287"/>
      <c r="P45" s="287"/>
      <c r="Q45" s="287"/>
      <c r="R45" s="287"/>
      <c r="S45" s="287"/>
      <c r="T45" s="287"/>
      <c r="U45" s="287"/>
    </row>
  </sheetData>
  <mergeCells count="496">
    <mergeCell ref="C16:N16"/>
    <mergeCell ref="O16:P16"/>
    <mergeCell ref="Q16:R16"/>
    <mergeCell ref="S16:T16"/>
    <mergeCell ref="A1:M1"/>
    <mergeCell ref="A2:M3"/>
    <mergeCell ref="R2:BN2"/>
    <mergeCell ref="R3:BN3"/>
    <mergeCell ref="R6:BN6"/>
    <mergeCell ref="AC11:AH11"/>
    <mergeCell ref="AU11:AV15"/>
    <mergeCell ref="AW11:BB11"/>
    <mergeCell ref="AC12:AD15"/>
    <mergeCell ref="AE12:AF15"/>
    <mergeCell ref="A4:M4"/>
    <mergeCell ref="R4:BN4"/>
    <mergeCell ref="A5:M5"/>
    <mergeCell ref="R5:BN5"/>
    <mergeCell ref="AO10:AR11"/>
    <mergeCell ref="AS10:AT15"/>
    <mergeCell ref="AU10:BB10"/>
    <mergeCell ref="BC10:BD15"/>
    <mergeCell ref="BI12:BJ15"/>
    <mergeCell ref="BK12:BL15"/>
    <mergeCell ref="R7:BN7"/>
    <mergeCell ref="R8:BN8"/>
    <mergeCell ref="A9:A15"/>
    <mergeCell ref="B9:B15"/>
    <mergeCell ref="C9:N15"/>
    <mergeCell ref="O9:P15"/>
    <mergeCell ref="Q9:X9"/>
    <mergeCell ref="BM9:BN15"/>
    <mergeCell ref="Q10:R15"/>
    <mergeCell ref="AA10:AH10"/>
    <mergeCell ref="AI10:AJ15"/>
    <mergeCell ref="AK10:AL15"/>
    <mergeCell ref="AM10:AN15"/>
    <mergeCell ref="S10:T15"/>
    <mergeCell ref="U10:V15"/>
    <mergeCell ref="W10:X15"/>
    <mergeCell ref="Y10:Z15"/>
    <mergeCell ref="BI10:BL11"/>
    <mergeCell ref="AA11:AB15"/>
    <mergeCell ref="U16:V16"/>
    <mergeCell ref="W16:X16"/>
    <mergeCell ref="Y16:Z16"/>
    <mergeCell ref="AE16:AF16"/>
    <mergeCell ref="AG16:AH16"/>
    <mergeCell ref="AA16:AB16"/>
    <mergeCell ref="AM16:AN16"/>
    <mergeCell ref="AE17:AF17"/>
    <mergeCell ref="AG17:AH17"/>
    <mergeCell ref="AI17:AJ17"/>
    <mergeCell ref="AK17:AL17"/>
    <mergeCell ref="AM17:AN17"/>
    <mergeCell ref="AC16:AD16"/>
    <mergeCell ref="AI16:AJ16"/>
    <mergeCell ref="AS16:AT16"/>
    <mergeCell ref="AU16:AV16"/>
    <mergeCell ref="AW16:AX16"/>
    <mergeCell ref="BG16:BH16"/>
    <mergeCell ref="BI16:BJ16"/>
    <mergeCell ref="BK16:BL16"/>
    <mergeCell ref="AG12:AH15"/>
    <mergeCell ref="AO12:AP15"/>
    <mergeCell ref="AQ12:AR15"/>
    <mergeCell ref="BE10:BF15"/>
    <mergeCell ref="BG10:BH15"/>
    <mergeCell ref="AW12:AX15"/>
    <mergeCell ref="AY12:AZ15"/>
    <mergeCell ref="BA12:BB15"/>
    <mergeCell ref="AY16:AZ16"/>
    <mergeCell ref="BM16:BN16"/>
    <mergeCell ref="C17:N17"/>
    <mergeCell ref="O17:P17"/>
    <mergeCell ref="Q17:R17"/>
    <mergeCell ref="S17:T17"/>
    <mergeCell ref="U17:V17"/>
    <mergeCell ref="W17:X17"/>
    <mergeCell ref="AO16:AP16"/>
    <mergeCell ref="AQ16:AR16"/>
    <mergeCell ref="AC17:AD17"/>
    <mergeCell ref="BA16:BB16"/>
    <mergeCell ref="BC16:BD16"/>
    <mergeCell ref="BE16:BF16"/>
    <mergeCell ref="BC17:BD17"/>
    <mergeCell ref="BE17:BF17"/>
    <mergeCell ref="AQ17:AR17"/>
    <mergeCell ref="AS17:AT17"/>
    <mergeCell ref="BG17:BH17"/>
    <mergeCell ref="BI17:BJ17"/>
    <mergeCell ref="BK17:BL17"/>
    <mergeCell ref="BM17:BN17"/>
    <mergeCell ref="Y17:Z17"/>
    <mergeCell ref="AA17:AB17"/>
    <mergeCell ref="AK16:AL16"/>
    <mergeCell ref="AY17:AZ17"/>
    <mergeCell ref="BA17:BB17"/>
    <mergeCell ref="AS18:AT18"/>
    <mergeCell ref="AU18:AV18"/>
    <mergeCell ref="AW18:AX18"/>
    <mergeCell ref="AY18:AZ18"/>
    <mergeCell ref="AU17:AV17"/>
    <mergeCell ref="AW17:AX17"/>
    <mergeCell ref="AO17:AP17"/>
    <mergeCell ref="O18:P18"/>
    <mergeCell ref="Q18:R18"/>
    <mergeCell ref="S18:T18"/>
    <mergeCell ref="U18:V18"/>
    <mergeCell ref="W18:X18"/>
    <mergeCell ref="AE19:AF19"/>
    <mergeCell ref="AG19:AH19"/>
    <mergeCell ref="AI19:AJ19"/>
    <mergeCell ref="Y18:Z18"/>
    <mergeCell ref="AA18:AB18"/>
    <mergeCell ref="AC18:AD18"/>
    <mergeCell ref="AE18:AF18"/>
    <mergeCell ref="AG18:AH18"/>
    <mergeCell ref="AI18:AJ18"/>
    <mergeCell ref="BI18:BJ18"/>
    <mergeCell ref="BK18:BL18"/>
    <mergeCell ref="BM18:BN18"/>
    <mergeCell ref="C19:N19"/>
    <mergeCell ref="O19:P19"/>
    <mergeCell ref="Q19:R19"/>
    <mergeCell ref="S19:T19"/>
    <mergeCell ref="U19:V19"/>
    <mergeCell ref="W19:X19"/>
    <mergeCell ref="Y19:Z19"/>
    <mergeCell ref="BC18:BD18"/>
    <mergeCell ref="BE18:BF18"/>
    <mergeCell ref="BG18:BH18"/>
    <mergeCell ref="AK18:AL18"/>
    <mergeCell ref="AM18:AN18"/>
    <mergeCell ref="AO18:AP18"/>
    <mergeCell ref="AQ18:AR18"/>
    <mergeCell ref="BA18:BB18"/>
    <mergeCell ref="BK19:BL19"/>
    <mergeCell ref="BM19:BN19"/>
    <mergeCell ref="AW19:AX19"/>
    <mergeCell ref="C18:N18"/>
    <mergeCell ref="AA19:AB19"/>
    <mergeCell ref="AC19:AD19"/>
    <mergeCell ref="C20:N20"/>
    <mergeCell ref="O20:P20"/>
    <mergeCell ref="Q20:R20"/>
    <mergeCell ref="S20:T20"/>
    <mergeCell ref="U20:V20"/>
    <mergeCell ref="W20:X20"/>
    <mergeCell ref="Y20:Z20"/>
    <mergeCell ref="AA20:AB20"/>
    <mergeCell ref="AU19:AV19"/>
    <mergeCell ref="AK19:AL19"/>
    <mergeCell ref="AC20:AD20"/>
    <mergeCell ref="AE20:AF20"/>
    <mergeCell ref="AG20:AH20"/>
    <mergeCell ref="AI20:AJ20"/>
    <mergeCell ref="AK20:AL20"/>
    <mergeCell ref="AM20:AN20"/>
    <mergeCell ref="AQ20:AR20"/>
    <mergeCell ref="BI19:BJ19"/>
    <mergeCell ref="AM19:AN19"/>
    <mergeCell ref="AO19:AP19"/>
    <mergeCell ref="AQ19:AR19"/>
    <mergeCell ref="AS19:AT19"/>
    <mergeCell ref="AW20:AX20"/>
    <mergeCell ref="AY20:AZ20"/>
    <mergeCell ref="BE19:BF19"/>
    <mergeCell ref="BG21:BH21"/>
    <mergeCell ref="BI21:BJ21"/>
    <mergeCell ref="AS20:AT20"/>
    <mergeCell ref="AU20:AV20"/>
    <mergeCell ref="BG19:BH19"/>
    <mergeCell ref="AY19:AZ19"/>
    <mergeCell ref="BA19:BB19"/>
    <mergeCell ref="BC19:BD19"/>
    <mergeCell ref="BM20:BN20"/>
    <mergeCell ref="C21:N21"/>
    <mergeCell ref="O21:P21"/>
    <mergeCell ref="Q21:R21"/>
    <mergeCell ref="S21:T21"/>
    <mergeCell ref="U21:V21"/>
    <mergeCell ref="BK21:BL21"/>
    <mergeCell ref="BE20:BF20"/>
    <mergeCell ref="BG20:BH20"/>
    <mergeCell ref="BI20:BJ20"/>
    <mergeCell ref="BK20:BL20"/>
    <mergeCell ref="AA21:AB21"/>
    <mergeCell ref="AC21:AD21"/>
    <mergeCell ref="BA20:BB20"/>
    <mergeCell ref="BC20:BD20"/>
    <mergeCell ref="AO20:AP20"/>
    <mergeCell ref="BM21:BN21"/>
    <mergeCell ref="AQ21:AR21"/>
    <mergeCell ref="AS21:AT21"/>
    <mergeCell ref="AU21:AV21"/>
    <mergeCell ref="AW21:AX21"/>
    <mergeCell ref="AY21:AZ21"/>
    <mergeCell ref="BA21:BB21"/>
    <mergeCell ref="BE21:BF21"/>
    <mergeCell ref="C22:N22"/>
    <mergeCell ref="O22:P22"/>
    <mergeCell ref="Q22:R22"/>
    <mergeCell ref="S22:T22"/>
    <mergeCell ref="AS22:AT22"/>
    <mergeCell ref="AU22:AV22"/>
    <mergeCell ref="Y22:Z22"/>
    <mergeCell ref="AA22:AB22"/>
    <mergeCell ref="AC22:AD22"/>
    <mergeCell ref="AE22:AF22"/>
    <mergeCell ref="U22:V22"/>
    <mergeCell ref="W22:X22"/>
    <mergeCell ref="W21:X21"/>
    <mergeCell ref="Y21:Z21"/>
    <mergeCell ref="AE21:AF21"/>
    <mergeCell ref="AG21:AH21"/>
    <mergeCell ref="AI21:AJ21"/>
    <mergeCell ref="AK21:AL21"/>
    <mergeCell ref="BK22:BL22"/>
    <mergeCell ref="BA22:BB22"/>
    <mergeCell ref="BC22:BD22"/>
    <mergeCell ref="BE22:BF22"/>
    <mergeCell ref="BG22:BH22"/>
    <mergeCell ref="AK22:AL22"/>
    <mergeCell ref="AM22:AN22"/>
    <mergeCell ref="AO22:AP22"/>
    <mergeCell ref="AQ22:AR22"/>
    <mergeCell ref="BC21:BD21"/>
    <mergeCell ref="AM21:AN21"/>
    <mergeCell ref="AO21:AP21"/>
    <mergeCell ref="BM22:BN22"/>
    <mergeCell ref="C23:N23"/>
    <mergeCell ref="O23:P23"/>
    <mergeCell ref="Q23:R23"/>
    <mergeCell ref="S23:T23"/>
    <mergeCell ref="U23:V23"/>
    <mergeCell ref="W23:X23"/>
    <mergeCell ref="BA23:BB23"/>
    <mergeCell ref="BC23:BD23"/>
    <mergeCell ref="BE23:BF23"/>
    <mergeCell ref="BK23:BL23"/>
    <mergeCell ref="BM23:BN23"/>
    <mergeCell ref="Y23:Z23"/>
    <mergeCell ref="AW22:AX22"/>
    <mergeCell ref="AY22:AZ22"/>
    <mergeCell ref="AI23:AJ23"/>
    <mergeCell ref="AK23:AL23"/>
    <mergeCell ref="BI22:BJ22"/>
    <mergeCell ref="AI22:AJ22"/>
    <mergeCell ref="AE23:AF23"/>
    <mergeCell ref="AG23:AH23"/>
    <mergeCell ref="AA23:AB23"/>
    <mergeCell ref="AC23:AD23"/>
    <mergeCell ref="AG22:AH22"/>
    <mergeCell ref="AY24:AZ24"/>
    <mergeCell ref="BG23:BH23"/>
    <mergeCell ref="BI23:BJ23"/>
    <mergeCell ref="AM23:AN23"/>
    <mergeCell ref="AO23:AP23"/>
    <mergeCell ref="AQ23:AR23"/>
    <mergeCell ref="AS23:AT23"/>
    <mergeCell ref="AU23:AV23"/>
    <mergeCell ref="AW23:AX23"/>
    <mergeCell ref="AY23:AZ23"/>
    <mergeCell ref="AS24:AT24"/>
    <mergeCell ref="AU24:AV24"/>
    <mergeCell ref="AW24:AX24"/>
    <mergeCell ref="BG24:BH24"/>
    <mergeCell ref="BI24:BJ24"/>
    <mergeCell ref="AG25:AH25"/>
    <mergeCell ref="AI25:AJ25"/>
    <mergeCell ref="AK25:AL25"/>
    <mergeCell ref="AM25:AN25"/>
    <mergeCell ref="AC24:AD24"/>
    <mergeCell ref="C24:N24"/>
    <mergeCell ref="O24:P24"/>
    <mergeCell ref="Q24:R24"/>
    <mergeCell ref="S24:T24"/>
    <mergeCell ref="U24:V24"/>
    <mergeCell ref="AE24:AF24"/>
    <mergeCell ref="AG24:AH24"/>
    <mergeCell ref="AI24:AJ24"/>
    <mergeCell ref="W24:X24"/>
    <mergeCell ref="Y24:Z24"/>
    <mergeCell ref="AA24:AB24"/>
    <mergeCell ref="BM24:BN24"/>
    <mergeCell ref="C25:N25"/>
    <mergeCell ref="O25:P25"/>
    <mergeCell ref="Q25:R25"/>
    <mergeCell ref="S25:T25"/>
    <mergeCell ref="U25:V25"/>
    <mergeCell ref="W25:X25"/>
    <mergeCell ref="AO24:AP24"/>
    <mergeCell ref="AQ24:AR24"/>
    <mergeCell ref="AC25:AD25"/>
    <mergeCell ref="BA24:BB24"/>
    <mergeCell ref="BC24:BD24"/>
    <mergeCell ref="BE24:BF24"/>
    <mergeCell ref="BC25:BD25"/>
    <mergeCell ref="BE25:BF25"/>
    <mergeCell ref="AQ25:AR25"/>
    <mergeCell ref="AS25:AT25"/>
    <mergeCell ref="BG25:BH25"/>
    <mergeCell ref="BI25:BJ25"/>
    <mergeCell ref="BK25:BL25"/>
    <mergeCell ref="BM25:BN25"/>
    <mergeCell ref="Y25:Z25"/>
    <mergeCell ref="AA25:AB25"/>
    <mergeCell ref="AK24:AL24"/>
    <mergeCell ref="O26:P26"/>
    <mergeCell ref="Q26:R26"/>
    <mergeCell ref="S26:T26"/>
    <mergeCell ref="U26:V26"/>
    <mergeCell ref="W26:X26"/>
    <mergeCell ref="AE27:AF27"/>
    <mergeCell ref="AG27:AH27"/>
    <mergeCell ref="AI27:AJ27"/>
    <mergeCell ref="BK24:BL24"/>
    <mergeCell ref="Y26:Z26"/>
    <mergeCell ref="AA26:AB26"/>
    <mergeCell ref="AC26:AD26"/>
    <mergeCell ref="AE26:AF26"/>
    <mergeCell ref="AY25:AZ25"/>
    <mergeCell ref="BA25:BB25"/>
    <mergeCell ref="AS26:AT26"/>
    <mergeCell ref="AU26:AV26"/>
    <mergeCell ref="AW26:AX26"/>
    <mergeCell ref="AY26:AZ26"/>
    <mergeCell ref="AU25:AV25"/>
    <mergeCell ref="AW25:AX25"/>
    <mergeCell ref="AO25:AP25"/>
    <mergeCell ref="AM24:AN24"/>
    <mergeCell ref="AE25:AF25"/>
    <mergeCell ref="AG26:AH26"/>
    <mergeCell ref="AI26:AJ26"/>
    <mergeCell ref="BI26:BJ26"/>
    <mergeCell ref="BK26:BL26"/>
    <mergeCell ref="BM26:BN26"/>
    <mergeCell ref="C27:N27"/>
    <mergeCell ref="O27:P27"/>
    <mergeCell ref="Q27:R27"/>
    <mergeCell ref="S27:T27"/>
    <mergeCell ref="U27:V27"/>
    <mergeCell ref="W27:X27"/>
    <mergeCell ref="Y27:Z27"/>
    <mergeCell ref="BC26:BD26"/>
    <mergeCell ref="BE26:BF26"/>
    <mergeCell ref="BG26:BH26"/>
    <mergeCell ref="AK26:AL26"/>
    <mergeCell ref="AM26:AN26"/>
    <mergeCell ref="AO26:AP26"/>
    <mergeCell ref="AQ26:AR26"/>
    <mergeCell ref="BA26:BB26"/>
    <mergeCell ref="BK27:BL27"/>
    <mergeCell ref="BM27:BN27"/>
    <mergeCell ref="AW27:AX27"/>
    <mergeCell ref="C26:N26"/>
    <mergeCell ref="AA27:AB27"/>
    <mergeCell ref="AC27:AD27"/>
    <mergeCell ref="AS28:AT28"/>
    <mergeCell ref="AU28:AV28"/>
    <mergeCell ref="BG27:BH27"/>
    <mergeCell ref="C28:N28"/>
    <mergeCell ref="O28:P28"/>
    <mergeCell ref="Q28:R28"/>
    <mergeCell ref="S28:T28"/>
    <mergeCell ref="U28:V28"/>
    <mergeCell ref="W28:X28"/>
    <mergeCell ref="Y28:Z28"/>
    <mergeCell ref="AA28:AB28"/>
    <mergeCell ref="AU27:AV27"/>
    <mergeCell ref="AK27:AL27"/>
    <mergeCell ref="BI27:BJ27"/>
    <mergeCell ref="AM27:AN27"/>
    <mergeCell ref="AO27:AP27"/>
    <mergeCell ref="AQ27:AR27"/>
    <mergeCell ref="AS27:AT27"/>
    <mergeCell ref="AK29:AL29"/>
    <mergeCell ref="AW28:AX28"/>
    <mergeCell ref="AY28:AZ28"/>
    <mergeCell ref="AC28:AD28"/>
    <mergeCell ref="AE28:AF28"/>
    <mergeCell ref="AG28:AH28"/>
    <mergeCell ref="AI28:AJ28"/>
    <mergeCell ref="AK28:AL28"/>
    <mergeCell ref="AM28:AN28"/>
    <mergeCell ref="BG28:BH28"/>
    <mergeCell ref="BI28:BJ28"/>
    <mergeCell ref="AY27:AZ27"/>
    <mergeCell ref="BA27:BB27"/>
    <mergeCell ref="BC27:BD27"/>
    <mergeCell ref="BE27:BF27"/>
    <mergeCell ref="BM28:BN28"/>
    <mergeCell ref="C29:N29"/>
    <mergeCell ref="O29:P29"/>
    <mergeCell ref="Q29:R29"/>
    <mergeCell ref="S29:T29"/>
    <mergeCell ref="U29:V29"/>
    <mergeCell ref="W29:X29"/>
    <mergeCell ref="Y29:Z29"/>
    <mergeCell ref="AE29:AF29"/>
    <mergeCell ref="AG29:AH29"/>
    <mergeCell ref="AA29:AB29"/>
    <mergeCell ref="AC29:AD29"/>
    <mergeCell ref="BA28:BB28"/>
    <mergeCell ref="BC28:BD28"/>
    <mergeCell ref="AO28:AP28"/>
    <mergeCell ref="AQ28:AR28"/>
    <mergeCell ref="BC29:BD29"/>
    <mergeCell ref="AM29:AN29"/>
    <mergeCell ref="AO29:AP29"/>
    <mergeCell ref="AI29:AJ29"/>
    <mergeCell ref="BG29:BH29"/>
    <mergeCell ref="BI29:BJ29"/>
    <mergeCell ref="BK29:BL29"/>
    <mergeCell ref="BE28:BF28"/>
    <mergeCell ref="BM29:BN29"/>
    <mergeCell ref="AQ29:AR29"/>
    <mergeCell ref="AS29:AT29"/>
    <mergeCell ref="AU29:AV29"/>
    <mergeCell ref="AW29:AX29"/>
    <mergeCell ref="AY29:AZ29"/>
    <mergeCell ref="BA29:BB29"/>
    <mergeCell ref="BE29:BF29"/>
    <mergeCell ref="BK30:BL30"/>
    <mergeCell ref="BM30:BN30"/>
    <mergeCell ref="BI30:BJ30"/>
    <mergeCell ref="BA30:BB30"/>
    <mergeCell ref="BC30:BD30"/>
    <mergeCell ref="BE30:BF30"/>
    <mergeCell ref="BG30:BH30"/>
    <mergeCell ref="BK28:BL28"/>
    <mergeCell ref="AG30:AH30"/>
    <mergeCell ref="AI30:AJ30"/>
    <mergeCell ref="S31:T31"/>
    <mergeCell ref="U31:V31"/>
    <mergeCell ref="W31:X31"/>
    <mergeCell ref="Y31:Z31"/>
    <mergeCell ref="AW30:AX30"/>
    <mergeCell ref="AY30:AZ30"/>
    <mergeCell ref="C30:N30"/>
    <mergeCell ref="O30:P30"/>
    <mergeCell ref="Q30:R30"/>
    <mergeCell ref="S30:T30"/>
    <mergeCell ref="AC30:AD30"/>
    <mergeCell ref="AE30:AF30"/>
    <mergeCell ref="U30:V30"/>
    <mergeCell ref="W30:X30"/>
    <mergeCell ref="BK31:BL31"/>
    <mergeCell ref="Y30:Z30"/>
    <mergeCell ref="AA30:AB30"/>
    <mergeCell ref="AO30:AP30"/>
    <mergeCell ref="AQ30:AR30"/>
    <mergeCell ref="AS30:AT30"/>
    <mergeCell ref="AU30:AV30"/>
    <mergeCell ref="AK30:AL30"/>
    <mergeCell ref="AM30:AN30"/>
    <mergeCell ref="BM31:BN31"/>
    <mergeCell ref="AY31:AZ31"/>
    <mergeCell ref="BA31:BB31"/>
    <mergeCell ref="BC31:BD31"/>
    <mergeCell ref="BE31:BF31"/>
    <mergeCell ref="BG31:BH31"/>
    <mergeCell ref="BI31:BJ31"/>
    <mergeCell ref="AA32:AB32"/>
    <mergeCell ref="AU32:AV32"/>
    <mergeCell ref="AI31:AJ31"/>
    <mergeCell ref="AK31:AL31"/>
    <mergeCell ref="AM31:AN31"/>
    <mergeCell ref="AO31:AP31"/>
    <mergeCell ref="AQ31:AR31"/>
    <mergeCell ref="AS31:AT31"/>
    <mergeCell ref="B45:U45"/>
    <mergeCell ref="B37:U37"/>
    <mergeCell ref="B38:M38"/>
    <mergeCell ref="B41:U41"/>
    <mergeCell ref="AU31:AV31"/>
    <mergeCell ref="AW31:AX31"/>
    <mergeCell ref="AA31:AB31"/>
    <mergeCell ref="AC31:AD31"/>
    <mergeCell ref="AE31:AF31"/>
    <mergeCell ref="AG31:AH31"/>
    <mergeCell ref="AB41:BJ41"/>
    <mergeCell ref="B42:U42"/>
    <mergeCell ref="B44:U44"/>
    <mergeCell ref="C34:D34"/>
    <mergeCell ref="E34:N34"/>
    <mergeCell ref="O34:T34"/>
    <mergeCell ref="C35:D35"/>
    <mergeCell ref="E35:N35"/>
    <mergeCell ref="O35:T35"/>
    <mergeCell ref="E33:N33"/>
    <mergeCell ref="O33:T33"/>
    <mergeCell ref="C31:N31"/>
    <mergeCell ref="O31:P31"/>
    <mergeCell ref="Q31:R31"/>
  </mergeCells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Титул</vt:lpstr>
      <vt:lpstr>Графік</vt:lpstr>
      <vt:lpstr>Базовий НП </vt:lpstr>
      <vt:lpstr>Роб НП 1с</vt:lpstr>
      <vt:lpstr>Роб НП 2с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2022-08-01T18:28:43Z</dcterms:modified>
</cp:coreProperties>
</file>