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H\git\CacheSimulator\data\tests\"/>
    </mc:Choice>
  </mc:AlternateContent>
  <xr:revisionPtr revIDLastSave="0" documentId="8_{B6D9B5CF-3BA6-4DD0-BD82-C9EBECC0B5F8}" xr6:coauthVersionLast="46" xr6:coauthVersionMax="46" xr10:uidLastSave="{00000000-0000-0000-0000-000000000000}"/>
  <bookViews>
    <workbookView xWindow="13956" yWindow="1416" windowWidth="17280" windowHeight="8964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2" l="1"/>
  <c r="G20" i="2"/>
  <c r="G19" i="2"/>
  <c r="F20" i="2"/>
  <c r="F19" i="2"/>
  <c r="E20" i="2"/>
  <c r="E19" i="2"/>
  <c r="A17" i="2"/>
  <c r="B17" i="2"/>
  <c r="C17" i="2"/>
  <c r="D17" i="2"/>
  <c r="G17" i="2" s="1"/>
  <c r="E17" i="2"/>
  <c r="F17" i="2"/>
  <c r="A16" i="2"/>
  <c r="B16" i="2"/>
  <c r="C16" i="2"/>
  <c r="D16" i="2"/>
  <c r="G16" i="2" s="1"/>
  <c r="E16" i="2"/>
  <c r="F16" i="2"/>
  <c r="H21" i="1"/>
  <c r="I21" i="1"/>
  <c r="J21" i="1"/>
  <c r="L21" i="1"/>
  <c r="M21" i="1"/>
  <c r="D15" i="2"/>
  <c r="G15" i="2" s="1"/>
  <c r="C15" i="2"/>
  <c r="F15" i="2" s="1"/>
  <c r="B15" i="2"/>
  <c r="E15" i="2" s="1"/>
  <c r="A15" i="2"/>
  <c r="D14" i="2"/>
  <c r="C14" i="2"/>
  <c r="F14" i="2" s="1"/>
  <c r="B14" i="2"/>
  <c r="E14" i="2" s="1"/>
  <c r="A14" i="2"/>
  <c r="D13" i="2"/>
  <c r="C13" i="2"/>
  <c r="F13" i="2" s="1"/>
  <c r="B13" i="2"/>
  <c r="E13" i="2" s="1"/>
  <c r="A13" i="2"/>
  <c r="D12" i="2"/>
  <c r="G12" i="2" s="1"/>
  <c r="C12" i="2"/>
  <c r="B12" i="2"/>
  <c r="E12" i="2" s="1"/>
  <c r="A12" i="2"/>
  <c r="D11" i="2"/>
  <c r="G11" i="2" s="1"/>
  <c r="C11" i="2"/>
  <c r="F11" i="2" s="1"/>
  <c r="B11" i="2"/>
  <c r="E11" i="2" s="1"/>
  <c r="A11" i="2"/>
  <c r="D10" i="2"/>
  <c r="C10" i="2"/>
  <c r="F10" i="2" s="1"/>
  <c r="B10" i="2"/>
  <c r="E10" i="2" s="1"/>
  <c r="A10" i="2"/>
  <c r="D9" i="2"/>
  <c r="G9" i="2" s="1"/>
  <c r="C9" i="2"/>
  <c r="B9" i="2"/>
  <c r="E9" i="2" s="1"/>
  <c r="A9" i="2"/>
  <c r="D8" i="2"/>
  <c r="G8" i="2" s="1"/>
  <c r="C8" i="2"/>
  <c r="B8" i="2"/>
  <c r="E8" i="2" s="1"/>
  <c r="A8" i="2"/>
  <c r="D7" i="2"/>
  <c r="G7" i="2" s="1"/>
  <c r="C7" i="2"/>
  <c r="B7" i="2"/>
  <c r="E7" i="2" s="1"/>
  <c r="A7" i="2"/>
  <c r="D6" i="2"/>
  <c r="G6" i="2" s="1"/>
  <c r="C6" i="2"/>
  <c r="F6" i="2" s="1"/>
  <c r="B6" i="2"/>
  <c r="A6" i="2"/>
  <c r="D5" i="2"/>
  <c r="G5" i="2" s="1"/>
  <c r="C5" i="2"/>
  <c r="F5" i="2" s="1"/>
  <c r="B5" i="2"/>
  <c r="A5" i="2"/>
  <c r="D4" i="2"/>
  <c r="G4" i="2" s="1"/>
  <c r="C4" i="2"/>
  <c r="B4" i="2"/>
  <c r="E4" i="2" s="1"/>
  <c r="A4" i="2"/>
  <c r="D3" i="2"/>
  <c r="G3" i="2" s="1"/>
  <c r="C3" i="2"/>
  <c r="B3" i="2"/>
  <c r="E3" i="2" s="1"/>
  <c r="A3" i="2"/>
  <c r="D2" i="2"/>
  <c r="G2" i="2" s="1"/>
  <c r="C2" i="2"/>
  <c r="F2" i="2" s="1"/>
  <c r="B2" i="2"/>
  <c r="E2" i="2" s="1"/>
  <c r="A2" i="2"/>
  <c r="N21" i="1"/>
  <c r="F3" i="2" l="1"/>
  <c r="K21" i="1"/>
  <c r="F7" i="2"/>
  <c r="G14" i="2"/>
  <c r="G10" i="2"/>
  <c r="F4" i="2"/>
  <c r="G13" i="2"/>
  <c r="F8" i="2"/>
  <c r="F12" i="2"/>
  <c r="E5" i="2"/>
  <c r="F9" i="2"/>
  <c r="E6" i="2"/>
  <c r="H19" i="2" l="1"/>
</calcChain>
</file>

<file path=xl/sharedStrings.xml><?xml version="1.0" encoding="utf-8"?>
<sst xmlns="http://schemas.openxmlformats.org/spreadsheetml/2006/main" count="118" uniqueCount="61">
  <si>
    <t>Example</t>
  </si>
  <si>
    <t xml:space="preserve"> Request</t>
  </si>
  <si>
    <t>P0</t>
  </si>
  <si>
    <t>p1</t>
  </si>
  <si>
    <t>p2</t>
  </si>
  <si>
    <t>p3</t>
  </si>
  <si>
    <t>latency</t>
  </si>
  <si>
    <t>Note</t>
  </si>
  <si>
    <t>Private-accesses</t>
  </si>
  <si>
    <t>Remote-accesses</t>
  </si>
  <si>
    <t>Off-chip-accesses</t>
  </si>
  <si>
    <t>Total-accesses</t>
  </si>
  <si>
    <t>Replacement-writebacks</t>
  </si>
  <si>
    <t>Coherence-writebacks</t>
  </si>
  <si>
    <t>P0 R 1</t>
  </si>
  <si>
    <t>i</t>
  </si>
  <si>
    <t xml:space="preserve">B.4 </t>
  </si>
  <si>
    <t xml:space="preserve">p1 r 1 </t>
  </si>
  <si>
    <t>s</t>
  </si>
  <si>
    <t>B.10</t>
  </si>
  <si>
    <t xml:space="preserve">p0 w 1 </t>
  </si>
  <si>
    <t>B.7</t>
  </si>
  <si>
    <t>p0 w 1</t>
  </si>
  <si>
    <t>m</t>
  </si>
  <si>
    <t>B.1</t>
  </si>
  <si>
    <t>p0 r 1</t>
  </si>
  <si>
    <t xml:space="preserve">i </t>
  </si>
  <si>
    <t>p2 r 1</t>
  </si>
  <si>
    <t>B.11</t>
  </si>
  <si>
    <t>p1 w 1</t>
  </si>
  <si>
    <t>B.9 but with write</t>
  </si>
  <si>
    <t>p2 w 1</t>
  </si>
  <si>
    <t>B.8</t>
  </si>
  <si>
    <t>P2 R 2048</t>
  </si>
  <si>
    <t>This will be a tag miss and set p2 to state S</t>
  </si>
  <si>
    <t>B.2</t>
  </si>
  <si>
    <t>P2 w 2048</t>
  </si>
  <si>
    <t>B.5</t>
  </si>
  <si>
    <t>P0 W 4</t>
  </si>
  <si>
    <t>B.3 Note that for address 4 P2 is in state I</t>
  </si>
  <si>
    <t>P0 R 2052</t>
  </si>
  <si>
    <t>M</t>
  </si>
  <si>
    <t>Puts it into shared</t>
  </si>
  <si>
    <t>P3 W 2052</t>
  </si>
  <si>
    <t>S</t>
  </si>
  <si>
    <t>B.6</t>
  </si>
  <si>
    <t>Total</t>
  </si>
  <si>
    <t>Private access &gt; 0</t>
  </si>
  <si>
    <t>Remote Access &gt; 0</t>
  </si>
  <si>
    <t>Off chip access &gt; 1</t>
  </si>
  <si>
    <t>Total-latency</t>
  </si>
  <si>
    <t>Average Latency</t>
  </si>
  <si>
    <t>rem latency</t>
  </si>
  <si>
    <t>Priv-latency</t>
  </si>
  <si>
    <t>Off-chip-latency</t>
  </si>
  <si>
    <t>Average</t>
  </si>
  <si>
    <t>Sates before requests</t>
  </si>
  <si>
    <t>Latency</t>
  </si>
  <si>
    <t>P1 W 4</t>
  </si>
  <si>
    <t>Invalidations</t>
  </si>
  <si>
    <t>Note for address 4, tag is 0 and P0 has 4 in M, also P3 should not be invalidated since its tags don’t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</si>
</sst>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A17" sqref="A17"/>
    </sheetView>
  </sheetViews>
  <sheetFormatPr defaultRowHeight="14.4" x14ac:dyDescent="0.3"/>
  <cols>
    <col min="2" max="2" width="9.33203125" customWidth="1"/>
    <col min="3" max="3" width="5.77734375" customWidth="1"/>
    <col min="4" max="4" width="4.77734375" customWidth="1"/>
    <col min="5" max="5" width="3.6640625" customWidth="1"/>
    <col min="6" max="6" width="3.33203125" customWidth="1"/>
    <col min="9" max="9" width="15.109375" customWidth="1"/>
    <col min="10" max="10" width="16.6640625" customWidth="1"/>
    <col min="11" max="11" width="15.88671875" customWidth="1"/>
    <col min="12" max="12" width="17.5546875" customWidth="1"/>
    <col min="13" max="13" width="14" bestFit="1" customWidth="1"/>
    <col min="14" max="15" width="11.5546875" customWidth="1"/>
    <col min="16" max="16" width="17.44140625" bestFit="1" customWidth="1"/>
    <col min="17" max="17" width="15.6640625" bestFit="1" customWidth="1"/>
    <col min="18" max="18" width="19.6640625" bestFit="1" customWidth="1"/>
    <col min="19" max="19" width="20.33203125" bestFit="1" customWidth="1"/>
    <col min="20" max="20" width="25.44140625" customWidth="1"/>
    <col min="21" max="21" width="12.6640625" bestFit="1" customWidth="1"/>
  </cols>
  <sheetData>
    <row r="1" spans="1:15" x14ac:dyDescent="0.3">
      <c r="C1" t="s">
        <v>56</v>
      </c>
    </row>
    <row r="2" spans="1:15" ht="28.8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59</v>
      </c>
      <c r="O2" s="3" t="s">
        <v>7</v>
      </c>
    </row>
    <row r="3" spans="1:15" x14ac:dyDescent="0.3">
      <c r="A3">
        <v>1</v>
      </c>
      <c r="B3" s="5" t="s">
        <v>14</v>
      </c>
      <c r="C3" t="s">
        <v>15</v>
      </c>
      <c r="D3" t="s">
        <v>15</v>
      </c>
      <c r="E3" t="s">
        <v>15</v>
      </c>
      <c r="F3" t="s">
        <v>15</v>
      </c>
      <c r="G3">
        <v>29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 t="s">
        <v>16</v>
      </c>
    </row>
    <row r="4" spans="1:15" x14ac:dyDescent="0.3">
      <c r="A4">
        <v>2</v>
      </c>
      <c r="B4" s="5" t="s">
        <v>17</v>
      </c>
      <c r="C4" t="s">
        <v>18</v>
      </c>
      <c r="D4" t="s">
        <v>15</v>
      </c>
      <c r="E4" t="s">
        <v>15</v>
      </c>
      <c r="F4" t="s">
        <v>15</v>
      </c>
      <c r="G4">
        <v>19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 t="s">
        <v>19</v>
      </c>
    </row>
    <row r="5" spans="1:15" x14ac:dyDescent="0.3">
      <c r="A5">
        <v>3</v>
      </c>
      <c r="B5" s="5" t="s">
        <v>20</v>
      </c>
      <c r="C5" t="s">
        <v>18</v>
      </c>
      <c r="D5" t="s">
        <v>18</v>
      </c>
      <c r="E5" t="s">
        <v>15</v>
      </c>
      <c r="F5" t="s">
        <v>15</v>
      </c>
      <c r="G5">
        <v>24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 t="s">
        <v>21</v>
      </c>
    </row>
    <row r="6" spans="1:15" s="3" customFormat="1" x14ac:dyDescent="0.3">
      <c r="A6">
        <v>4</v>
      </c>
      <c r="B6" s="5" t="s">
        <v>22</v>
      </c>
      <c r="C6" t="s">
        <v>23</v>
      </c>
      <c r="D6" t="s">
        <v>15</v>
      </c>
      <c r="E6" t="s">
        <v>15</v>
      </c>
      <c r="F6" t="s">
        <v>15</v>
      </c>
      <c r="G6">
        <v>2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24</v>
      </c>
    </row>
    <row r="7" spans="1:15" x14ac:dyDescent="0.3">
      <c r="A7">
        <v>5</v>
      </c>
      <c r="B7" s="5" t="s">
        <v>25</v>
      </c>
      <c r="C7" t="s">
        <v>23</v>
      </c>
      <c r="D7" t="s">
        <v>26</v>
      </c>
      <c r="E7" t="s">
        <v>26</v>
      </c>
      <c r="F7" t="s">
        <v>15</v>
      </c>
      <c r="G7">
        <v>2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24</v>
      </c>
    </row>
    <row r="8" spans="1:15" x14ac:dyDescent="0.3">
      <c r="A8">
        <v>6</v>
      </c>
      <c r="B8" s="5" t="s">
        <v>27</v>
      </c>
      <c r="C8" t="s">
        <v>23</v>
      </c>
      <c r="D8" t="s">
        <v>26</v>
      </c>
      <c r="E8" t="s">
        <v>26</v>
      </c>
      <c r="F8" t="s">
        <v>15</v>
      </c>
      <c r="G8">
        <v>22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 t="s">
        <v>28</v>
      </c>
    </row>
    <row r="9" spans="1:15" x14ac:dyDescent="0.3">
      <c r="A9">
        <v>7</v>
      </c>
      <c r="B9" s="5" t="s">
        <v>29</v>
      </c>
      <c r="C9" t="s">
        <v>18</v>
      </c>
      <c r="D9" t="s">
        <v>26</v>
      </c>
      <c r="E9" t="s">
        <v>18</v>
      </c>
      <c r="F9" t="s">
        <v>15</v>
      </c>
      <c r="G9">
        <v>24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2</v>
      </c>
      <c r="O9" t="s">
        <v>30</v>
      </c>
    </row>
    <row r="10" spans="1:15" x14ac:dyDescent="0.3">
      <c r="A10">
        <v>8</v>
      </c>
      <c r="B10" s="5" t="s">
        <v>31</v>
      </c>
      <c r="C10" t="s">
        <v>15</v>
      </c>
      <c r="D10" t="s">
        <v>23</v>
      </c>
      <c r="E10" t="s">
        <v>26</v>
      </c>
      <c r="F10" t="s">
        <v>15</v>
      </c>
      <c r="G10">
        <v>19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 t="s">
        <v>32</v>
      </c>
    </row>
    <row r="11" spans="1:15" x14ac:dyDescent="0.3">
      <c r="A11">
        <v>9</v>
      </c>
      <c r="B11" s="5" t="s">
        <v>33</v>
      </c>
      <c r="C11" t="s">
        <v>15</v>
      </c>
      <c r="D11" t="s">
        <v>26</v>
      </c>
      <c r="E11" t="s">
        <v>23</v>
      </c>
      <c r="F11" t="s">
        <v>15</v>
      </c>
      <c r="G11">
        <v>29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 t="s">
        <v>34</v>
      </c>
    </row>
    <row r="12" spans="1:15" x14ac:dyDescent="0.3">
      <c r="A12">
        <v>10</v>
      </c>
      <c r="B12" s="5" t="s">
        <v>33</v>
      </c>
      <c r="C12" t="s">
        <v>15</v>
      </c>
      <c r="D12" t="s">
        <v>26</v>
      </c>
      <c r="E12" t="s">
        <v>18</v>
      </c>
      <c r="F12" t="s">
        <v>15</v>
      </c>
      <c r="G12">
        <v>2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 t="s">
        <v>35</v>
      </c>
    </row>
    <row r="13" spans="1:15" x14ac:dyDescent="0.3">
      <c r="A13">
        <v>11</v>
      </c>
      <c r="B13" s="5" t="s">
        <v>36</v>
      </c>
      <c r="C13" t="s">
        <v>15</v>
      </c>
      <c r="D13" t="s">
        <v>26</v>
      </c>
      <c r="E13" t="s">
        <v>18</v>
      </c>
      <c r="F13" t="s">
        <v>15</v>
      </c>
      <c r="G13">
        <v>14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37</v>
      </c>
    </row>
    <row r="14" spans="1:15" x14ac:dyDescent="0.3">
      <c r="A14">
        <v>12</v>
      </c>
      <c r="B14" s="5" t="s">
        <v>38</v>
      </c>
      <c r="C14" t="s">
        <v>15</v>
      </c>
      <c r="D14" t="s">
        <v>26</v>
      </c>
      <c r="E14" t="s">
        <v>26</v>
      </c>
      <c r="F14" t="s">
        <v>15</v>
      </c>
      <c r="G14">
        <v>29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 t="s">
        <v>39</v>
      </c>
    </row>
    <row r="15" spans="1:15" x14ac:dyDescent="0.3">
      <c r="A15">
        <v>13</v>
      </c>
      <c r="B15" s="5" t="s">
        <v>40</v>
      </c>
      <c r="C15" t="s">
        <v>41</v>
      </c>
      <c r="D15" t="s">
        <v>26</v>
      </c>
      <c r="E15" t="s">
        <v>26</v>
      </c>
      <c r="F15" t="s">
        <v>15</v>
      </c>
      <c r="G15">
        <v>29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 t="s">
        <v>42</v>
      </c>
    </row>
    <row r="16" spans="1:15" x14ac:dyDescent="0.3">
      <c r="A16">
        <v>14</v>
      </c>
      <c r="B16" s="5" t="s">
        <v>43</v>
      </c>
      <c r="C16" t="s">
        <v>44</v>
      </c>
      <c r="D16" t="s">
        <v>26</v>
      </c>
      <c r="E16" t="s">
        <v>26</v>
      </c>
      <c r="F16" t="s">
        <v>15</v>
      </c>
      <c r="G16">
        <v>25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 t="s">
        <v>45</v>
      </c>
    </row>
    <row r="17" spans="1:15" x14ac:dyDescent="0.3">
      <c r="A17">
        <v>15</v>
      </c>
      <c r="B17" s="7" t="s">
        <v>58</v>
      </c>
      <c r="C17" t="s">
        <v>15</v>
      </c>
      <c r="D17" t="s">
        <v>26</v>
      </c>
      <c r="E17" t="s">
        <v>26</v>
      </c>
      <c r="F17" t="s">
        <v>15</v>
      </c>
      <c r="G17">
        <v>29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 t="s">
        <v>60</v>
      </c>
    </row>
    <row r="18" spans="1:15" x14ac:dyDescent="0.3">
      <c r="B18" s="7"/>
    </row>
    <row r="20" spans="1:15" x14ac:dyDescent="0.3">
      <c r="K20">
        <v>0</v>
      </c>
      <c r="M20">
        <v>0</v>
      </c>
    </row>
    <row r="21" spans="1:15" x14ac:dyDescent="0.3">
      <c r="G21" t="s">
        <v>46</v>
      </c>
      <c r="H21">
        <f>SUM(H3:H19)</f>
        <v>3</v>
      </c>
      <c r="I21">
        <f>SUM(I3:I19)</f>
        <v>7</v>
      </c>
      <c r="J21">
        <f>SUM(J3:J20)</f>
        <v>5</v>
      </c>
      <c r="K21">
        <f>SUM(H21:J21)</f>
        <v>15</v>
      </c>
      <c r="L21">
        <f>SUM(L3:L19)</f>
        <v>2</v>
      </c>
      <c r="M21">
        <f>SUM(M3:M20)</f>
        <v>1</v>
      </c>
      <c r="N21">
        <f>SUM(N3:N17)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E94A-6A05-47E4-AF82-BB7F379AF00B}">
  <dimension ref="A1:I20"/>
  <sheetViews>
    <sheetView tabSelected="1" workbookViewId="0">
      <selection activeCell="I20" sqref="I20"/>
    </sheetView>
  </sheetViews>
  <sheetFormatPr defaultRowHeight="14.4" x14ac:dyDescent="0.3"/>
  <sheetData>
    <row r="1" spans="1:9" ht="43.2" x14ac:dyDescent="0.3">
      <c r="A1" t="s">
        <v>57</v>
      </c>
      <c r="B1" t="s">
        <v>47</v>
      </c>
      <c r="C1" t="s">
        <v>48</v>
      </c>
      <c r="D1" s="2" t="s">
        <v>49</v>
      </c>
      <c r="E1" s="2" t="s">
        <v>53</v>
      </c>
      <c r="F1" s="2" t="s">
        <v>52</v>
      </c>
      <c r="G1" s="2" t="s">
        <v>54</v>
      </c>
      <c r="H1" s="2" t="s">
        <v>50</v>
      </c>
      <c r="I1" t="s">
        <v>51</v>
      </c>
    </row>
    <row r="2" spans="1:9" x14ac:dyDescent="0.3">
      <c r="A2">
        <f>Sheet1!G3</f>
        <v>29</v>
      </c>
      <c r="B2">
        <f>IF(Sheet1!H3&gt;0,1,0)</f>
        <v>0</v>
      </c>
      <c r="C2">
        <f>IF(Sheet1!I3&gt;0,1,0)</f>
        <v>0</v>
      </c>
      <c r="D2">
        <f>IF(Sheet1!J3&gt;0,1,0)</f>
        <v>1</v>
      </c>
      <c r="E2">
        <f>IF(B2=1,A2,0)</f>
        <v>0</v>
      </c>
      <c r="F2">
        <f>IF(C2=1,A2,0)</f>
        <v>0</v>
      </c>
      <c r="G2">
        <f>IF(D2=1,A2,0)</f>
        <v>29</v>
      </c>
    </row>
    <row r="3" spans="1:9" x14ac:dyDescent="0.3">
      <c r="A3">
        <f>Sheet1!G4</f>
        <v>19</v>
      </c>
      <c r="B3">
        <f>IF(Sheet1!H4&gt;0,1,0)</f>
        <v>0</v>
      </c>
      <c r="C3">
        <f>IF(Sheet1!I4&gt;0,1,0)</f>
        <v>1</v>
      </c>
      <c r="D3">
        <f>IF(Sheet1!J4&gt;0,1,0)</f>
        <v>0</v>
      </c>
      <c r="E3">
        <f>IF(B3=1,A3,0)</f>
        <v>0</v>
      </c>
      <c r="F3">
        <f>IF(C3=1,A3,0)</f>
        <v>19</v>
      </c>
      <c r="G3">
        <f>IF(D3=1,A3,0)</f>
        <v>0</v>
      </c>
    </row>
    <row r="4" spans="1:9" x14ac:dyDescent="0.3">
      <c r="A4">
        <f>Sheet1!G5</f>
        <v>24</v>
      </c>
      <c r="B4">
        <f>IF(Sheet1!H5&gt;0,1,0)</f>
        <v>0</v>
      </c>
      <c r="C4">
        <f>IF(Sheet1!I5&gt;0,1,0)</f>
        <v>1</v>
      </c>
      <c r="D4">
        <f>IF(Sheet1!J5&gt;0,1,0)</f>
        <v>0</v>
      </c>
      <c r="E4">
        <f>IF(B4=1,A4,0)</f>
        <v>0</v>
      </c>
      <c r="F4">
        <f>IF(C4=1,A4,0)</f>
        <v>24</v>
      </c>
      <c r="G4">
        <f>IF(D4=1,A4,0)</f>
        <v>0</v>
      </c>
    </row>
    <row r="5" spans="1:9" x14ac:dyDescent="0.3">
      <c r="A5">
        <f>Sheet1!G6</f>
        <v>2</v>
      </c>
      <c r="B5">
        <f>IF(Sheet1!H6&gt;0,1,0)</f>
        <v>1</v>
      </c>
      <c r="C5">
        <f>IF(Sheet1!I6&gt;0,1,0)</f>
        <v>0</v>
      </c>
      <c r="D5">
        <f>IF(Sheet1!J6&gt;0,1,0)</f>
        <v>0</v>
      </c>
      <c r="E5">
        <f>IF(B5=1,A5,0)</f>
        <v>2</v>
      </c>
      <c r="F5">
        <f>IF(C5=1,A5,0)</f>
        <v>0</v>
      </c>
      <c r="G5">
        <f>IF(D5=1,A5,0)</f>
        <v>0</v>
      </c>
    </row>
    <row r="6" spans="1:9" x14ac:dyDescent="0.3">
      <c r="A6">
        <f>Sheet1!G7</f>
        <v>2</v>
      </c>
      <c r="B6">
        <f>IF(Sheet1!H7&gt;0,1,0)</f>
        <v>1</v>
      </c>
      <c r="C6">
        <f>IF(Sheet1!I7&gt;0,1,0)</f>
        <v>0</v>
      </c>
      <c r="D6">
        <f>IF(Sheet1!J7&gt;0,1,0)</f>
        <v>0</v>
      </c>
      <c r="E6">
        <f>IF(B6=1,A6,0)</f>
        <v>2</v>
      </c>
      <c r="F6">
        <f>IF(C6=1,A6,0)</f>
        <v>0</v>
      </c>
      <c r="G6">
        <f>IF(D6=1,A6,0)</f>
        <v>0</v>
      </c>
    </row>
    <row r="7" spans="1:9" x14ac:dyDescent="0.3">
      <c r="A7">
        <f>Sheet1!G8</f>
        <v>22</v>
      </c>
      <c r="B7">
        <f>IF(Sheet1!H8&gt;0,1,0)</f>
        <v>0</v>
      </c>
      <c r="C7">
        <f>IF(Sheet1!I8&gt;0,1,0)</f>
        <v>1</v>
      </c>
      <c r="D7">
        <f>IF(Sheet1!J8&gt;0,1,0)</f>
        <v>0</v>
      </c>
      <c r="E7">
        <f>IF(B7=1,A7,0)</f>
        <v>0</v>
      </c>
      <c r="F7">
        <f>IF(C7=1,A7,0)</f>
        <v>22</v>
      </c>
      <c r="G7">
        <f>IF(D7=1,A7,0)</f>
        <v>0</v>
      </c>
    </row>
    <row r="8" spans="1:9" x14ac:dyDescent="0.3">
      <c r="A8">
        <f>Sheet1!G9</f>
        <v>24</v>
      </c>
      <c r="B8">
        <f>IF(Sheet1!H9&gt;0,1,0)</f>
        <v>0</v>
      </c>
      <c r="C8">
        <f>IF(Sheet1!I9&gt;0,1,0)</f>
        <v>1</v>
      </c>
      <c r="D8">
        <f>IF(Sheet1!J9&gt;0,1,0)</f>
        <v>0</v>
      </c>
      <c r="E8">
        <f>IF(B8=1,A8,0)</f>
        <v>0</v>
      </c>
      <c r="F8">
        <f>IF(C8=1,A8,0)</f>
        <v>24</v>
      </c>
      <c r="G8">
        <f>IF(D8=1,A8,0)</f>
        <v>0</v>
      </c>
    </row>
    <row r="9" spans="1:9" x14ac:dyDescent="0.3">
      <c r="A9">
        <f>Sheet1!G10</f>
        <v>19</v>
      </c>
      <c r="B9">
        <f>IF(Sheet1!H10&gt;0,1,0)</f>
        <v>0</v>
      </c>
      <c r="C9">
        <f>IF(Sheet1!I10&gt;0,1,0)</f>
        <v>1</v>
      </c>
      <c r="D9">
        <f>IF(Sheet1!J10&gt;0,1,0)</f>
        <v>0</v>
      </c>
      <c r="E9">
        <f>IF(B9=1,A9,0)</f>
        <v>0</v>
      </c>
      <c r="F9">
        <f>IF(C9=1,A9,0)</f>
        <v>19</v>
      </c>
      <c r="G9">
        <f>IF(D9=1,A9,0)</f>
        <v>0</v>
      </c>
    </row>
    <row r="10" spans="1:9" x14ac:dyDescent="0.3">
      <c r="A10">
        <f>Sheet1!G11</f>
        <v>29</v>
      </c>
      <c r="B10">
        <f>IF(Sheet1!H11&gt;0,1,0)</f>
        <v>0</v>
      </c>
      <c r="C10">
        <f>IF(Sheet1!I11&gt;0,1,0)</f>
        <v>0</v>
      </c>
      <c r="D10">
        <f>IF(Sheet1!J11&gt;0,1,0)</f>
        <v>1</v>
      </c>
      <c r="E10">
        <f>IF(B10=1,A10,0)</f>
        <v>0</v>
      </c>
      <c r="F10">
        <f>IF(C10=1,A10,0)</f>
        <v>0</v>
      </c>
      <c r="G10">
        <f>IF(D10=1,A10,0)</f>
        <v>29</v>
      </c>
    </row>
    <row r="11" spans="1:9" x14ac:dyDescent="0.3">
      <c r="A11">
        <f>Sheet1!G12</f>
        <v>2</v>
      </c>
      <c r="B11">
        <f>IF(Sheet1!H12&gt;0,1,0)</f>
        <v>1</v>
      </c>
      <c r="C11">
        <f>IF(Sheet1!I12&gt;0,1,0)</f>
        <v>0</v>
      </c>
      <c r="D11">
        <f>IF(Sheet1!J12&gt;0,1,0)</f>
        <v>0</v>
      </c>
      <c r="E11">
        <f>IF(B11=1,A11,0)</f>
        <v>2</v>
      </c>
      <c r="F11">
        <f>IF(C11=1,A11,0)</f>
        <v>0</v>
      </c>
      <c r="G11">
        <f>IF(D11=1,A11,0)</f>
        <v>0</v>
      </c>
    </row>
    <row r="12" spans="1:9" x14ac:dyDescent="0.3">
      <c r="A12">
        <f>Sheet1!G13</f>
        <v>14</v>
      </c>
      <c r="B12">
        <f>IF(Sheet1!H13&gt;0,1,0)</f>
        <v>0</v>
      </c>
      <c r="C12">
        <f>IF(Sheet1!I13&gt;0,1,0)</f>
        <v>1</v>
      </c>
      <c r="D12">
        <f>IF(Sheet1!J13&gt;0,1,0)</f>
        <v>0</v>
      </c>
      <c r="E12">
        <f>IF(B12=1,A12,0)</f>
        <v>0</v>
      </c>
      <c r="F12">
        <f>IF(C12=1,A12,0)</f>
        <v>14</v>
      </c>
      <c r="G12">
        <f>IF(D12=1,A12,0)</f>
        <v>0</v>
      </c>
    </row>
    <row r="13" spans="1:9" x14ac:dyDescent="0.3">
      <c r="A13">
        <f>Sheet1!G14</f>
        <v>29</v>
      </c>
      <c r="B13">
        <f>IF(Sheet1!H14&gt;0,1,0)</f>
        <v>0</v>
      </c>
      <c r="C13">
        <f>IF(Sheet1!I14&gt;0,1,0)</f>
        <v>0</v>
      </c>
      <c r="D13">
        <f>IF(Sheet1!J14&gt;0,1,0)</f>
        <v>1</v>
      </c>
      <c r="E13">
        <f>IF(B13=1,A13,0)</f>
        <v>0</v>
      </c>
      <c r="F13">
        <f>IF(C13=1,A13,0)</f>
        <v>0</v>
      </c>
      <c r="G13">
        <f>IF(D13=1,A13,0)</f>
        <v>29</v>
      </c>
    </row>
    <row r="14" spans="1:9" x14ac:dyDescent="0.3">
      <c r="A14">
        <f>Sheet1!G15</f>
        <v>29</v>
      </c>
      <c r="B14">
        <f>IF(Sheet1!H15&gt;0,1,0)</f>
        <v>0</v>
      </c>
      <c r="C14">
        <f>IF(Sheet1!I15&gt;0,1,0)</f>
        <v>0</v>
      </c>
      <c r="D14">
        <f>IF(Sheet1!J15&gt;0,1,0)</f>
        <v>1</v>
      </c>
      <c r="E14">
        <f>IF(B14=1,A14,0)</f>
        <v>0</v>
      </c>
      <c r="F14">
        <f>IF(C14=1,A14,0)</f>
        <v>0</v>
      </c>
      <c r="G14">
        <f>IF(D14=1,A14,0)</f>
        <v>29</v>
      </c>
    </row>
    <row r="15" spans="1:9" x14ac:dyDescent="0.3">
      <c r="A15" s="6">
        <f>Sheet1!G16</f>
        <v>25</v>
      </c>
      <c r="B15" s="6">
        <f>IF(Sheet1!H16&gt;0,1,0)</f>
        <v>0</v>
      </c>
      <c r="C15" s="6">
        <f>IF(Sheet1!I16&gt;0,1,0)</f>
        <v>1</v>
      </c>
      <c r="D15" s="6">
        <f>IF(Sheet1!J16&gt;0,1,0)</f>
        <v>0</v>
      </c>
      <c r="E15" s="6">
        <f>IF(B15=1,A15,0)</f>
        <v>0</v>
      </c>
      <c r="F15" s="6">
        <f>IF(C15=1,A15,0)</f>
        <v>25</v>
      </c>
      <c r="G15" s="6">
        <f>IF(D15=1,A15,0)</f>
        <v>0</v>
      </c>
    </row>
    <row r="16" spans="1:9" x14ac:dyDescent="0.3">
      <c r="A16">
        <f>Sheet1!G17</f>
        <v>29</v>
      </c>
      <c r="B16">
        <f>IF(Sheet1!H17&gt;0,1,0)</f>
        <v>0</v>
      </c>
      <c r="C16">
        <f>IF(Sheet1!I17&gt;0,1,0)</f>
        <v>0</v>
      </c>
      <c r="D16">
        <f>IF(Sheet1!J17&gt;0,1,0)</f>
        <v>1</v>
      </c>
      <c r="E16">
        <f>IF(B16=1,A16,0)</f>
        <v>0</v>
      </c>
      <c r="F16">
        <f>IF(C16=1,A16,0)</f>
        <v>0</v>
      </c>
      <c r="G16">
        <f>IF(D16=1,A16,0)</f>
        <v>29</v>
      </c>
    </row>
    <row r="17" spans="1:9" x14ac:dyDescent="0.3">
      <c r="A17">
        <f>Sheet1!G18</f>
        <v>0</v>
      </c>
      <c r="B17">
        <f>IF(Sheet1!H18&gt;0,1,0)</f>
        <v>0</v>
      </c>
      <c r="C17">
        <f>IF(Sheet1!I18&gt;0,1,0)</f>
        <v>0</v>
      </c>
      <c r="D17">
        <f>IF(Sheet1!J18&gt;0,1,0)</f>
        <v>0</v>
      </c>
      <c r="E17">
        <f>IF(B17=1,A17,0)</f>
        <v>0</v>
      </c>
      <c r="F17">
        <f>IF(C17=1,A17,0)</f>
        <v>0</v>
      </c>
      <c r="G17">
        <f>IF(D17=1,A17,0)</f>
        <v>0</v>
      </c>
    </row>
    <row r="19" spans="1:9" x14ac:dyDescent="0.3">
      <c r="D19" t="s">
        <v>46</v>
      </c>
      <c r="E19">
        <f>SUM(E2:E16)</f>
        <v>6</v>
      </c>
      <c r="F19">
        <f>SUM(F2:F17)</f>
        <v>147</v>
      </c>
      <c r="G19">
        <f>SUM(G2:G17)</f>
        <v>145</v>
      </c>
      <c r="H19">
        <f>SUM(E19:G19)</f>
        <v>298</v>
      </c>
      <c r="I19">
        <f>H19/Sheet1!A17</f>
        <v>19.866666666666667</v>
      </c>
    </row>
    <row r="20" spans="1:9" x14ac:dyDescent="0.3">
      <c r="D20" t="s">
        <v>55</v>
      </c>
      <c r="E20">
        <f>E19/SUM(B2:B17)</f>
        <v>2</v>
      </c>
      <c r="F20">
        <f>F19/SUM(C2:C17)</f>
        <v>21</v>
      </c>
      <c r="G20">
        <f>G19/SUM(D2:D17)</f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009E8-5587-4C68-8FE9-0F2ACF4FC8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H</dc:creator>
  <cp:keywords/>
  <dc:description/>
  <cp:lastModifiedBy>James Hanratty</cp:lastModifiedBy>
  <cp:revision/>
  <dcterms:created xsi:type="dcterms:W3CDTF">2021-03-02T16:34:16Z</dcterms:created>
  <dcterms:modified xsi:type="dcterms:W3CDTF">2021-03-04T14:33:35Z</dcterms:modified>
  <cp:category/>
  <cp:contentStatus/>
</cp:coreProperties>
</file>