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H\git\CacheSimulator\data\tests\"/>
    </mc:Choice>
  </mc:AlternateContent>
  <xr:revisionPtr revIDLastSave="0" documentId="13_ncr:1_{9E763151-DCFE-410A-B453-A06A73FF9D3C}" xr6:coauthVersionLast="46" xr6:coauthVersionMax="46" xr10:uidLastSave="{00000000-0000-0000-0000-000000000000}"/>
  <bookViews>
    <workbookView xWindow="13680" yWindow="6084" windowWidth="17280" windowHeight="8964" xr2:uid="{FAE95238-2509-45C5-A8DE-1B3CC67DCAF7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E35" i="1"/>
  <c r="E37" i="1" s="1"/>
  <c r="D35" i="1"/>
  <c r="G35" i="1" s="1"/>
  <c r="G37" i="1" s="1"/>
  <c r="C35" i="1"/>
  <c r="F35" i="1" s="1"/>
  <c r="F37" i="1" s="1"/>
  <c r="B35" i="1"/>
  <c r="A35" i="1"/>
  <c r="I22" i="1" s="1"/>
  <c r="D34" i="1"/>
  <c r="G34" i="1" s="1"/>
  <c r="C34" i="1"/>
  <c r="F34" i="1" s="1"/>
  <c r="B34" i="1"/>
  <c r="E34" i="1" s="1"/>
  <c r="A34" i="1"/>
  <c r="R19" i="1"/>
  <c r="Q19" i="1"/>
  <c r="P19" i="1"/>
  <c r="N19" i="1"/>
  <c r="M19" i="1"/>
  <c r="L19" i="1"/>
  <c r="G32" i="1"/>
  <c r="F23" i="1"/>
  <c r="E26" i="1"/>
  <c r="E27" i="1"/>
  <c r="E30" i="1"/>
  <c r="D22" i="1"/>
  <c r="G22" i="1" s="1"/>
  <c r="D23" i="1"/>
  <c r="G23" i="1" s="1"/>
  <c r="D24" i="1"/>
  <c r="G24" i="1" s="1"/>
  <c r="D25" i="1"/>
  <c r="D26" i="1"/>
  <c r="G26" i="1" s="1"/>
  <c r="D27" i="1"/>
  <c r="D28" i="1"/>
  <c r="G28" i="1" s="1"/>
  <c r="D29" i="1"/>
  <c r="G29" i="1" s="1"/>
  <c r="D30" i="1"/>
  <c r="G30" i="1" s="1"/>
  <c r="D31" i="1"/>
  <c r="G31" i="1" s="1"/>
  <c r="D32" i="1"/>
  <c r="D33" i="1"/>
  <c r="G33" i="1" s="1"/>
  <c r="B23" i="1"/>
  <c r="C23" i="1"/>
  <c r="B24" i="1"/>
  <c r="E24" i="1" s="1"/>
  <c r="C24" i="1"/>
  <c r="F24" i="1" s="1"/>
  <c r="B25" i="1"/>
  <c r="E25" i="1" s="1"/>
  <c r="C25" i="1"/>
  <c r="F25" i="1" s="1"/>
  <c r="B26" i="1"/>
  <c r="C26" i="1"/>
  <c r="B27" i="1"/>
  <c r="C27" i="1"/>
  <c r="F27" i="1" s="1"/>
  <c r="B28" i="1"/>
  <c r="E28" i="1" s="1"/>
  <c r="C28" i="1"/>
  <c r="B29" i="1"/>
  <c r="E29" i="1" s="1"/>
  <c r="C29" i="1"/>
  <c r="B30" i="1"/>
  <c r="C30" i="1"/>
  <c r="F30" i="1" s="1"/>
  <c r="B31" i="1"/>
  <c r="E31" i="1" s="1"/>
  <c r="C31" i="1"/>
  <c r="F31" i="1" s="1"/>
  <c r="B32" i="1"/>
  <c r="E32" i="1" s="1"/>
  <c r="C32" i="1"/>
  <c r="F32" i="1" s="1"/>
  <c r="B33" i="1"/>
  <c r="E33" i="1" s="1"/>
  <c r="C33" i="1"/>
  <c r="C22" i="1"/>
  <c r="F22" i="1" s="1"/>
  <c r="B22" i="1"/>
  <c r="E22" i="1" s="1"/>
  <c r="A23" i="1"/>
  <c r="A24" i="1"/>
  <c r="A25" i="1"/>
  <c r="A26" i="1"/>
  <c r="A27" i="1"/>
  <c r="A28" i="1"/>
  <c r="A29" i="1"/>
  <c r="A30" i="1"/>
  <c r="A31" i="1"/>
  <c r="A32" i="1"/>
  <c r="A33" i="1"/>
  <c r="A22" i="1"/>
  <c r="F17" i="2"/>
  <c r="E17" i="2"/>
  <c r="D17" i="2"/>
  <c r="G17" i="2" s="1"/>
  <c r="C17" i="2"/>
  <c r="B17" i="2"/>
  <c r="A17" i="2"/>
  <c r="E16" i="2"/>
  <c r="D16" i="2"/>
  <c r="G16" i="2" s="1"/>
  <c r="C16" i="2"/>
  <c r="F16" i="2" s="1"/>
  <c r="B16" i="2"/>
  <c r="A16" i="2"/>
  <c r="D15" i="2"/>
  <c r="G15" i="2" s="1"/>
  <c r="C15" i="2"/>
  <c r="F15" i="2" s="1"/>
  <c r="B15" i="2"/>
  <c r="E15" i="2" s="1"/>
  <c r="A15" i="2"/>
  <c r="D14" i="2"/>
  <c r="G14" i="2" s="1"/>
  <c r="C14" i="2"/>
  <c r="F14" i="2" s="1"/>
  <c r="B14" i="2"/>
  <c r="E14" i="2" s="1"/>
  <c r="A14" i="2"/>
  <c r="D13" i="2"/>
  <c r="G13" i="2" s="1"/>
  <c r="C13" i="2"/>
  <c r="F13" i="2" s="1"/>
  <c r="B13" i="2"/>
  <c r="E13" i="2" s="1"/>
  <c r="A13" i="2"/>
  <c r="G12" i="2"/>
  <c r="D12" i="2"/>
  <c r="C12" i="2"/>
  <c r="F12" i="2" s="1"/>
  <c r="B12" i="2"/>
  <c r="E12" i="2" s="1"/>
  <c r="A12" i="2"/>
  <c r="G11" i="2"/>
  <c r="F11" i="2"/>
  <c r="D11" i="2"/>
  <c r="C11" i="2"/>
  <c r="B11" i="2"/>
  <c r="E11" i="2" s="1"/>
  <c r="A11" i="2"/>
  <c r="G10" i="2"/>
  <c r="F10" i="2"/>
  <c r="E10" i="2"/>
  <c r="D10" i="2"/>
  <c r="C10" i="2"/>
  <c r="B10" i="2"/>
  <c r="A10" i="2"/>
  <c r="F9" i="2"/>
  <c r="E9" i="2"/>
  <c r="D9" i="2"/>
  <c r="G9" i="2" s="1"/>
  <c r="C9" i="2"/>
  <c r="B9" i="2"/>
  <c r="A9" i="2"/>
  <c r="E8" i="2"/>
  <c r="D8" i="2"/>
  <c r="G8" i="2" s="1"/>
  <c r="C8" i="2"/>
  <c r="F8" i="2" s="1"/>
  <c r="B8" i="2"/>
  <c r="A8" i="2"/>
  <c r="D7" i="2"/>
  <c r="G7" i="2" s="1"/>
  <c r="C7" i="2"/>
  <c r="F7" i="2" s="1"/>
  <c r="B7" i="2"/>
  <c r="E7" i="2" s="1"/>
  <c r="A7" i="2"/>
  <c r="D6" i="2"/>
  <c r="G6" i="2" s="1"/>
  <c r="C6" i="2"/>
  <c r="F6" i="2" s="1"/>
  <c r="B6" i="2"/>
  <c r="E6" i="2" s="1"/>
  <c r="A6" i="2"/>
  <c r="D5" i="2"/>
  <c r="G5" i="2" s="1"/>
  <c r="C5" i="2"/>
  <c r="F5" i="2" s="1"/>
  <c r="B5" i="2"/>
  <c r="E5" i="2" s="1"/>
  <c r="A5" i="2"/>
  <c r="G4" i="2"/>
  <c r="D4" i="2"/>
  <c r="C4" i="2"/>
  <c r="F4" i="2" s="1"/>
  <c r="B4" i="2"/>
  <c r="E4" i="2" s="1"/>
  <c r="A4" i="2"/>
  <c r="G3" i="2"/>
  <c r="F3" i="2"/>
  <c r="D3" i="2"/>
  <c r="C3" i="2"/>
  <c r="B3" i="2"/>
  <c r="E3" i="2" s="1"/>
  <c r="A3" i="2"/>
  <c r="G2" i="2"/>
  <c r="F2" i="2"/>
  <c r="E2" i="2"/>
  <c r="E19" i="2" s="1"/>
  <c r="D2" i="2"/>
  <c r="C2" i="2"/>
  <c r="B2" i="2"/>
  <c r="A2" i="2"/>
  <c r="G27" i="1" l="1"/>
  <c r="E23" i="1"/>
  <c r="F26" i="1"/>
  <c r="G25" i="1"/>
  <c r="F28" i="1"/>
  <c r="F33" i="1"/>
  <c r="F29" i="1"/>
  <c r="E20" i="2"/>
  <c r="F19" i="2"/>
  <c r="F20" i="2" s="1"/>
  <c r="G19" i="2"/>
  <c r="G20" i="2" s="1"/>
  <c r="O19" i="1"/>
  <c r="H19" i="2" l="1"/>
  <c r="I19" i="2" s="1"/>
</calcChain>
</file>

<file path=xl/sharedStrings.xml><?xml version="1.0" encoding="utf-8"?>
<sst xmlns="http://schemas.openxmlformats.org/spreadsheetml/2006/main" count="176" uniqueCount="50">
  <si>
    <t>Example</t>
  </si>
  <si>
    <t xml:space="preserve"> Request</t>
  </si>
  <si>
    <t>P0</t>
  </si>
  <si>
    <t>p1</t>
  </si>
  <si>
    <t>p2</t>
  </si>
  <si>
    <t>p3</t>
  </si>
  <si>
    <t>latency</t>
  </si>
  <si>
    <t>Private-accesses</t>
  </si>
  <si>
    <t>Remote-accesses</t>
  </si>
  <si>
    <t>Off-chip-accesses</t>
  </si>
  <si>
    <t>Total-accesses</t>
  </si>
  <si>
    <t>Replacement-writebacks</t>
  </si>
  <si>
    <t>Coherence-writebacks</t>
  </si>
  <si>
    <t>Invalidations</t>
  </si>
  <si>
    <t>Note</t>
  </si>
  <si>
    <t>P0 R 1</t>
  </si>
  <si>
    <t>i</t>
  </si>
  <si>
    <t xml:space="preserve">B.4 </t>
  </si>
  <si>
    <t>M</t>
  </si>
  <si>
    <t>S</t>
  </si>
  <si>
    <t>Total</t>
  </si>
  <si>
    <t>P1</t>
  </si>
  <si>
    <t>I</t>
  </si>
  <si>
    <t>P2</t>
  </si>
  <si>
    <t>P3</t>
  </si>
  <si>
    <t>States after request</t>
  </si>
  <si>
    <t>E</t>
  </si>
  <si>
    <t>P0 W 1</t>
  </si>
  <si>
    <t>P1 R 1</t>
  </si>
  <si>
    <t>P0 R 2048</t>
  </si>
  <si>
    <t>P1 should be in State E for address 1, at the end of instruction</t>
  </si>
  <si>
    <t>P1 should change state from E -&gt; S</t>
  </si>
  <si>
    <t>P0 W 2048</t>
  </si>
  <si>
    <t>Sates before requests for given address</t>
  </si>
  <si>
    <t>P1 W 2048</t>
  </si>
  <si>
    <t>P1 has to store modified Address 1 as replacement writeback</t>
  </si>
  <si>
    <t>P1 goes from S -&gt; E since it is only sharer now</t>
  </si>
  <si>
    <t>Latency</t>
  </si>
  <si>
    <t>Private access &gt; 0</t>
  </si>
  <si>
    <t>Remote Access &gt; 0</t>
  </si>
  <si>
    <t>Off chip access &gt; 1</t>
  </si>
  <si>
    <t>Priv-latency</t>
  </si>
  <si>
    <t>rem latency</t>
  </si>
  <si>
    <t>Off-chip-latency</t>
  </si>
  <si>
    <t>Total-latency</t>
  </si>
  <si>
    <t>Average Latency</t>
  </si>
  <si>
    <t>Average</t>
  </si>
  <si>
    <t>Total Latency</t>
  </si>
  <si>
    <t>P1 should go from S -&gt; E</t>
  </si>
  <si>
    <t>P3 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</si>
</sst>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0" xfId="0" applyFill="1" applyBorder="1"/>
    <xf numFmtId="0" fontId="0" fillId="0" borderId="3" xfId="0" applyFill="1" applyBorder="1"/>
    <xf numFmtId="0" fontId="0" fillId="0" borderId="5" xfId="0" applyBorder="1"/>
    <xf numFmtId="0" fontId="0" fillId="0" borderId="7" xfId="0" applyFill="1" applyBorder="1"/>
    <xf numFmtId="0" fontId="0" fillId="0" borderId="6" xfId="0" applyFill="1" applyBorder="1"/>
    <xf numFmtId="0" fontId="0" fillId="0" borderId="6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ill="1" applyBorder="1"/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tr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G3">
            <v>29</v>
          </cell>
          <cell r="H3">
            <v>0</v>
          </cell>
          <cell r="I3">
            <v>0</v>
          </cell>
          <cell r="J3">
            <v>1</v>
          </cell>
        </row>
        <row r="4">
          <cell r="G4">
            <v>19</v>
          </cell>
          <cell r="H4">
            <v>0</v>
          </cell>
          <cell r="I4">
            <v>1</v>
          </cell>
          <cell r="J4">
            <v>0</v>
          </cell>
        </row>
        <row r="5">
          <cell r="G5">
            <v>24</v>
          </cell>
          <cell r="H5">
            <v>0</v>
          </cell>
          <cell r="I5">
            <v>1</v>
          </cell>
          <cell r="J5">
            <v>0</v>
          </cell>
        </row>
        <row r="6">
          <cell r="G6">
            <v>2</v>
          </cell>
          <cell r="H6">
            <v>1</v>
          </cell>
          <cell r="I6">
            <v>0</v>
          </cell>
          <cell r="J6">
            <v>0</v>
          </cell>
        </row>
        <row r="7">
          <cell r="G7">
            <v>2</v>
          </cell>
          <cell r="H7">
            <v>1</v>
          </cell>
          <cell r="I7">
            <v>0</v>
          </cell>
          <cell r="J7">
            <v>0</v>
          </cell>
        </row>
        <row r="8">
          <cell r="G8">
            <v>22</v>
          </cell>
          <cell r="H8">
            <v>0</v>
          </cell>
          <cell r="I8">
            <v>1</v>
          </cell>
          <cell r="J8">
            <v>0</v>
          </cell>
        </row>
        <row r="9">
          <cell r="G9">
            <v>24</v>
          </cell>
          <cell r="H9">
            <v>0</v>
          </cell>
          <cell r="I9">
            <v>1</v>
          </cell>
          <cell r="J9">
            <v>0</v>
          </cell>
        </row>
        <row r="10">
          <cell r="G10">
            <v>19</v>
          </cell>
          <cell r="H10">
            <v>0</v>
          </cell>
          <cell r="I10">
            <v>1</v>
          </cell>
          <cell r="J10">
            <v>0</v>
          </cell>
        </row>
        <row r="11">
          <cell r="G11">
            <v>29</v>
          </cell>
          <cell r="H11">
            <v>0</v>
          </cell>
          <cell r="I11">
            <v>0</v>
          </cell>
          <cell r="J11">
            <v>1</v>
          </cell>
        </row>
        <row r="12">
          <cell r="G12">
            <v>2</v>
          </cell>
          <cell r="H12">
            <v>1</v>
          </cell>
          <cell r="I12">
            <v>0</v>
          </cell>
          <cell r="J12">
            <v>0</v>
          </cell>
        </row>
        <row r="13">
          <cell r="G13">
            <v>14</v>
          </cell>
          <cell r="H13">
            <v>0</v>
          </cell>
          <cell r="I13">
            <v>1</v>
          </cell>
          <cell r="J13">
            <v>0</v>
          </cell>
        </row>
        <row r="14">
          <cell r="G14">
            <v>29</v>
          </cell>
          <cell r="H14">
            <v>0</v>
          </cell>
          <cell r="I14">
            <v>0</v>
          </cell>
          <cell r="J14">
            <v>1</v>
          </cell>
        </row>
        <row r="15">
          <cell r="G15">
            <v>29</v>
          </cell>
          <cell r="H15">
            <v>0</v>
          </cell>
          <cell r="I15">
            <v>0</v>
          </cell>
          <cell r="J15">
            <v>1</v>
          </cell>
        </row>
        <row r="16">
          <cell r="G16">
            <v>25</v>
          </cell>
          <cell r="H16">
            <v>0</v>
          </cell>
          <cell r="I16">
            <v>1</v>
          </cell>
          <cell r="J16">
            <v>0</v>
          </cell>
        </row>
        <row r="17">
          <cell r="A17">
            <v>15</v>
          </cell>
          <cell r="G17">
            <v>29</v>
          </cell>
          <cell r="H17">
            <v>0</v>
          </cell>
          <cell r="I17">
            <v>0</v>
          </cell>
          <cell r="J17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3A99-338B-4259-AD48-C90E84F9C805}">
  <dimension ref="A1:S37"/>
  <sheetViews>
    <sheetView tabSelected="1" topLeftCell="B19" workbookViewId="0">
      <selection activeCell="F40" sqref="F40"/>
    </sheetView>
  </sheetViews>
  <sheetFormatPr defaultRowHeight="14.4" x14ac:dyDescent="0.3"/>
  <cols>
    <col min="1" max="1" width="14.44140625" bestFit="1" customWidth="1"/>
    <col min="2" max="2" width="10.33203125" customWidth="1"/>
    <col min="19" max="19" width="57.109375" bestFit="1" customWidth="1"/>
  </cols>
  <sheetData>
    <row r="1" spans="1:19" x14ac:dyDescent="0.3">
      <c r="C1" t="s">
        <v>33</v>
      </c>
      <c r="H1" t="s">
        <v>25</v>
      </c>
    </row>
    <row r="2" spans="1:19" ht="57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7" t="s">
        <v>6</v>
      </c>
      <c r="H2" s="6" t="s">
        <v>2</v>
      </c>
      <c r="I2" s="6" t="s">
        <v>21</v>
      </c>
      <c r="J2" s="6" t="s">
        <v>23</v>
      </c>
      <c r="K2" s="8" t="s">
        <v>24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17" t="s">
        <v>13</v>
      </c>
      <c r="S2" s="1" t="s">
        <v>14</v>
      </c>
    </row>
    <row r="3" spans="1:19" x14ac:dyDescent="0.3">
      <c r="A3">
        <v>1</v>
      </c>
      <c r="B3" s="3" t="s">
        <v>15</v>
      </c>
      <c r="C3" t="s">
        <v>16</v>
      </c>
      <c r="D3" t="s">
        <v>16</v>
      </c>
      <c r="E3" t="s">
        <v>16</v>
      </c>
      <c r="F3" t="s">
        <v>16</v>
      </c>
      <c r="G3" s="12">
        <v>29</v>
      </c>
      <c r="H3" s="5" t="s">
        <v>26</v>
      </c>
      <c r="I3" s="5" t="s">
        <v>22</v>
      </c>
      <c r="J3" s="5" t="s">
        <v>22</v>
      </c>
      <c r="K3" s="9" t="s">
        <v>22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 s="10">
        <v>0</v>
      </c>
      <c r="S3" t="s">
        <v>17</v>
      </c>
    </row>
    <row r="4" spans="1:19" x14ac:dyDescent="0.3">
      <c r="A4">
        <v>2</v>
      </c>
      <c r="B4" s="3" t="s">
        <v>27</v>
      </c>
      <c r="C4" t="s">
        <v>26</v>
      </c>
      <c r="D4" t="s">
        <v>22</v>
      </c>
      <c r="E4" t="s">
        <v>22</v>
      </c>
      <c r="F4" t="s">
        <v>22</v>
      </c>
      <c r="G4" s="12">
        <v>2</v>
      </c>
      <c r="H4" s="5" t="s">
        <v>18</v>
      </c>
      <c r="I4" s="5" t="s">
        <v>22</v>
      </c>
      <c r="J4" s="5" t="s">
        <v>22</v>
      </c>
      <c r="K4" s="9" t="s">
        <v>22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10">
        <v>0</v>
      </c>
    </row>
    <row r="5" spans="1:19" x14ac:dyDescent="0.3">
      <c r="A5">
        <v>3</v>
      </c>
      <c r="B5" s="3" t="s">
        <v>28</v>
      </c>
      <c r="C5" t="s">
        <v>18</v>
      </c>
      <c r="D5" t="s">
        <v>22</v>
      </c>
      <c r="E5" t="s">
        <v>22</v>
      </c>
      <c r="F5" t="s">
        <v>22</v>
      </c>
      <c r="G5" s="12">
        <v>19</v>
      </c>
      <c r="H5" s="5" t="s">
        <v>19</v>
      </c>
      <c r="I5" s="5" t="s">
        <v>19</v>
      </c>
      <c r="J5" s="5" t="s">
        <v>22</v>
      </c>
      <c r="K5" s="10" t="s">
        <v>22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 s="10">
        <v>0</v>
      </c>
    </row>
    <row r="6" spans="1:19" x14ac:dyDescent="0.3">
      <c r="A6">
        <v>4</v>
      </c>
      <c r="B6" s="3" t="s">
        <v>29</v>
      </c>
      <c r="C6" t="s">
        <v>22</v>
      </c>
      <c r="D6" t="s">
        <v>22</v>
      </c>
      <c r="E6" t="s">
        <v>22</v>
      </c>
      <c r="F6" t="s">
        <v>22</v>
      </c>
      <c r="G6" s="12">
        <v>29</v>
      </c>
      <c r="H6" s="5" t="s">
        <v>26</v>
      </c>
      <c r="I6" s="5" t="s">
        <v>22</v>
      </c>
      <c r="J6" s="5" t="s">
        <v>22</v>
      </c>
      <c r="K6" s="10" t="s">
        <v>22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 s="10">
        <v>0</v>
      </c>
      <c r="S6" t="s">
        <v>30</v>
      </c>
    </row>
    <row r="7" spans="1:19" x14ac:dyDescent="0.3">
      <c r="A7">
        <v>5</v>
      </c>
      <c r="B7" s="3" t="s">
        <v>15</v>
      </c>
      <c r="C7" t="s">
        <v>22</v>
      </c>
      <c r="D7" t="s">
        <v>26</v>
      </c>
      <c r="E7" t="s">
        <v>22</v>
      </c>
      <c r="F7" t="s">
        <v>22</v>
      </c>
      <c r="G7" s="12">
        <v>25</v>
      </c>
      <c r="H7" s="5" t="s">
        <v>19</v>
      </c>
      <c r="I7" s="5" t="s">
        <v>19</v>
      </c>
      <c r="J7" s="5" t="s">
        <v>22</v>
      </c>
      <c r="K7" s="10" t="s">
        <v>22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 s="10">
        <v>0</v>
      </c>
      <c r="S7" t="s">
        <v>31</v>
      </c>
    </row>
    <row r="8" spans="1:19" x14ac:dyDescent="0.3">
      <c r="A8">
        <v>6</v>
      </c>
      <c r="B8" s="3" t="s">
        <v>32</v>
      </c>
      <c r="C8" t="s">
        <v>22</v>
      </c>
      <c r="D8" t="s">
        <v>22</v>
      </c>
      <c r="E8" t="s">
        <v>22</v>
      </c>
      <c r="F8" t="s">
        <v>22</v>
      </c>
      <c r="G8" s="12">
        <v>29</v>
      </c>
      <c r="H8" s="5" t="s">
        <v>18</v>
      </c>
      <c r="I8" s="5" t="s">
        <v>22</v>
      </c>
      <c r="J8" s="5" t="s">
        <v>22</v>
      </c>
      <c r="K8" s="10" t="s">
        <v>22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 s="10">
        <v>0</v>
      </c>
      <c r="S8" t="s">
        <v>48</v>
      </c>
    </row>
    <row r="9" spans="1:19" x14ac:dyDescent="0.3">
      <c r="A9">
        <v>7</v>
      </c>
      <c r="B9" s="3" t="s">
        <v>34</v>
      </c>
      <c r="C9" t="s">
        <v>18</v>
      </c>
      <c r="D9" t="s">
        <v>22</v>
      </c>
      <c r="E9" t="s">
        <v>22</v>
      </c>
      <c r="F9" t="s">
        <v>22</v>
      </c>
      <c r="G9" s="12">
        <v>19</v>
      </c>
      <c r="H9" s="5" t="s">
        <v>22</v>
      </c>
      <c r="I9" s="5" t="s">
        <v>18</v>
      </c>
      <c r="J9" s="5" t="s">
        <v>22</v>
      </c>
      <c r="K9" s="10" t="s">
        <v>22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 s="10">
        <v>1</v>
      </c>
      <c r="S9" t="s">
        <v>35</v>
      </c>
    </row>
    <row r="10" spans="1:19" x14ac:dyDescent="0.3">
      <c r="A10">
        <v>8</v>
      </c>
      <c r="B10" s="3" t="s">
        <v>29</v>
      </c>
      <c r="C10" t="s">
        <v>22</v>
      </c>
      <c r="D10" t="s">
        <v>18</v>
      </c>
      <c r="E10" t="s">
        <v>22</v>
      </c>
      <c r="F10" t="s">
        <v>22</v>
      </c>
      <c r="G10" s="12">
        <v>25</v>
      </c>
      <c r="H10" s="5" t="s">
        <v>19</v>
      </c>
      <c r="I10" s="5" t="s">
        <v>19</v>
      </c>
      <c r="J10" s="5" t="s">
        <v>22</v>
      </c>
      <c r="K10" s="10" t="s">
        <v>22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 s="10">
        <v>0</v>
      </c>
    </row>
    <row r="11" spans="1:19" x14ac:dyDescent="0.3">
      <c r="A11">
        <v>9</v>
      </c>
      <c r="B11" s="3" t="s">
        <v>15</v>
      </c>
      <c r="C11" t="s">
        <v>22</v>
      </c>
      <c r="D11" t="s">
        <v>22</v>
      </c>
      <c r="E11" t="s">
        <v>22</v>
      </c>
      <c r="F11" t="s">
        <v>22</v>
      </c>
      <c r="G11" s="12">
        <v>29</v>
      </c>
      <c r="H11" s="5" t="s">
        <v>26</v>
      </c>
      <c r="I11" s="5" t="s">
        <v>22</v>
      </c>
      <c r="J11" s="5" t="s">
        <v>22</v>
      </c>
      <c r="K11" s="10" t="s">
        <v>22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 s="10">
        <v>0</v>
      </c>
      <c r="S11" t="s">
        <v>36</v>
      </c>
    </row>
    <row r="12" spans="1:19" x14ac:dyDescent="0.3">
      <c r="A12">
        <v>10</v>
      </c>
      <c r="B12" s="3" t="s">
        <v>29</v>
      </c>
      <c r="C12" t="s">
        <v>22</v>
      </c>
      <c r="D12" t="s">
        <v>26</v>
      </c>
      <c r="E12" t="s">
        <v>22</v>
      </c>
      <c r="F12" t="s">
        <v>22</v>
      </c>
      <c r="G12" s="12">
        <v>25</v>
      </c>
      <c r="H12" s="5" t="s">
        <v>19</v>
      </c>
      <c r="I12" s="5" t="s">
        <v>19</v>
      </c>
      <c r="J12" s="5" t="s">
        <v>22</v>
      </c>
      <c r="K12" s="10" t="s">
        <v>22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 s="10">
        <v>0</v>
      </c>
      <c r="S12" s="4"/>
    </row>
    <row r="13" spans="1:19" x14ac:dyDescent="0.3">
      <c r="A13">
        <v>11</v>
      </c>
      <c r="B13" s="3" t="s">
        <v>49</v>
      </c>
      <c r="C13" t="s">
        <v>22</v>
      </c>
      <c r="D13" t="s">
        <v>22</v>
      </c>
      <c r="E13" t="s">
        <v>22</v>
      </c>
      <c r="F13" t="s">
        <v>22</v>
      </c>
      <c r="G13" s="12">
        <v>29</v>
      </c>
      <c r="H13" s="5" t="s">
        <v>22</v>
      </c>
      <c r="I13" s="5" t="s">
        <v>22</v>
      </c>
      <c r="J13" s="5" t="s">
        <v>22</v>
      </c>
      <c r="K13" s="10" t="s">
        <v>26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 s="10">
        <v>0</v>
      </c>
    </row>
    <row r="14" spans="1:19" x14ac:dyDescent="0.3">
      <c r="A14" s="13">
        <v>12</v>
      </c>
      <c r="B14" s="14" t="s">
        <v>15</v>
      </c>
      <c r="C14" s="13" t="s">
        <v>22</v>
      </c>
      <c r="D14" s="13" t="s">
        <v>22</v>
      </c>
      <c r="E14" s="13" t="s">
        <v>22</v>
      </c>
      <c r="F14" s="13" t="s">
        <v>26</v>
      </c>
      <c r="G14" s="15">
        <v>19</v>
      </c>
      <c r="H14" s="6" t="s">
        <v>19</v>
      </c>
      <c r="I14" s="6" t="s">
        <v>22</v>
      </c>
      <c r="J14" s="6" t="s">
        <v>22</v>
      </c>
      <c r="K14" s="16" t="s">
        <v>19</v>
      </c>
      <c r="L14" s="13">
        <v>0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6">
        <v>0</v>
      </c>
      <c r="S14" t="s">
        <v>36</v>
      </c>
    </row>
    <row r="15" spans="1:19" x14ac:dyDescent="0.3">
      <c r="A15" s="5">
        <v>13</v>
      </c>
      <c r="B15" s="22" t="s">
        <v>27</v>
      </c>
      <c r="C15" s="5" t="s">
        <v>19</v>
      </c>
      <c r="D15" s="5" t="s">
        <v>22</v>
      </c>
      <c r="E15" s="5" t="s">
        <v>22</v>
      </c>
      <c r="F15" s="5" t="s">
        <v>19</v>
      </c>
      <c r="G15" s="23">
        <v>18</v>
      </c>
      <c r="H15" s="5" t="s">
        <v>18</v>
      </c>
      <c r="I15" s="5" t="s">
        <v>22</v>
      </c>
      <c r="J15" s="5" t="s">
        <v>22</v>
      </c>
      <c r="K15" s="9" t="s">
        <v>22</v>
      </c>
      <c r="L15" s="5">
        <v>0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9">
        <v>1</v>
      </c>
    </row>
    <row r="16" spans="1:19" x14ac:dyDescent="0.3">
      <c r="A16" s="5">
        <v>14</v>
      </c>
      <c r="B16" s="22" t="s">
        <v>32</v>
      </c>
      <c r="C16" s="5" t="s">
        <v>22</v>
      </c>
      <c r="D16" s="5" t="s">
        <v>26</v>
      </c>
      <c r="E16" s="5" t="s">
        <v>22</v>
      </c>
      <c r="F16" s="5" t="s">
        <v>22</v>
      </c>
      <c r="G16" s="23">
        <v>25</v>
      </c>
      <c r="H16" s="5" t="s">
        <v>18</v>
      </c>
      <c r="I16" s="5" t="s">
        <v>22</v>
      </c>
      <c r="J16" s="5" t="s">
        <v>22</v>
      </c>
      <c r="K16" s="9" t="s">
        <v>22</v>
      </c>
      <c r="L16" s="5">
        <v>0</v>
      </c>
      <c r="M16" s="5">
        <v>1</v>
      </c>
      <c r="N16" s="5">
        <v>0</v>
      </c>
      <c r="O16" s="5">
        <v>0</v>
      </c>
      <c r="P16" s="5">
        <v>1</v>
      </c>
      <c r="Q16" s="5">
        <v>0</v>
      </c>
      <c r="R16" s="9">
        <v>1</v>
      </c>
    </row>
    <row r="19" spans="1:18" x14ac:dyDescent="0.3">
      <c r="K19" t="s">
        <v>20</v>
      </c>
      <c r="L19">
        <f>SUM(L3:L16)</f>
        <v>1</v>
      </c>
      <c r="M19">
        <f>SUM(M3:M16)</f>
        <v>8</v>
      </c>
      <c r="N19">
        <f>SUM(N3:N16)</f>
        <v>5</v>
      </c>
      <c r="O19">
        <f>SUM(L19:N19)</f>
        <v>14</v>
      </c>
      <c r="P19">
        <f>SUM(P3:P16)</f>
        <v>1</v>
      </c>
      <c r="Q19">
        <f>SUM(Q3:Q16)</f>
        <v>2</v>
      </c>
      <c r="R19">
        <f>SUM(R3:R16)</f>
        <v>3</v>
      </c>
    </row>
    <row r="21" spans="1:18" ht="43.2" x14ac:dyDescent="0.3">
      <c r="A21" s="16" t="s">
        <v>37</v>
      </c>
      <c r="B21" s="13" t="s">
        <v>38</v>
      </c>
      <c r="C21" s="13" t="s">
        <v>39</v>
      </c>
      <c r="D21" s="19" t="s">
        <v>40</v>
      </c>
      <c r="E21" s="19" t="s">
        <v>41</v>
      </c>
      <c r="F21" s="19" t="s">
        <v>42</v>
      </c>
      <c r="G21" s="19" t="s">
        <v>43</v>
      </c>
      <c r="H21" s="20"/>
      <c r="I21" t="s">
        <v>45</v>
      </c>
      <c r="J21" s="11"/>
      <c r="K21" s="21" t="s">
        <v>47</v>
      </c>
    </row>
    <row r="22" spans="1:18" x14ac:dyDescent="0.3">
      <c r="A22" s="10">
        <f>G3</f>
        <v>29</v>
      </c>
      <c r="B22">
        <f>L3</f>
        <v>0</v>
      </c>
      <c r="C22">
        <f>M3</f>
        <v>0</v>
      </c>
      <c r="D22">
        <f>N3</f>
        <v>1</v>
      </c>
      <c r="E22">
        <f>(IF(B22,A22,0))</f>
        <v>0</v>
      </c>
      <c r="F22">
        <f>IF(C22,A22,0)</f>
        <v>0</v>
      </c>
      <c r="G22">
        <f>IF(D22,A22,0)</f>
        <v>29</v>
      </c>
      <c r="I22">
        <f>SUM(A22:A35)/COUNT(A22:A35)</f>
        <v>23</v>
      </c>
      <c r="K22">
        <f>SUM(A22:A35)</f>
        <v>322</v>
      </c>
    </row>
    <row r="23" spans="1:18" x14ac:dyDescent="0.3">
      <c r="A23" s="10">
        <f>G4</f>
        <v>2</v>
      </c>
      <c r="B23">
        <f>L4</f>
        <v>1</v>
      </c>
      <c r="C23">
        <f>M4</f>
        <v>0</v>
      </c>
      <c r="D23">
        <f>N4</f>
        <v>0</v>
      </c>
      <c r="E23">
        <f t="shared" ref="E23:E33" si="0">(IF(B23,A23,0))</f>
        <v>2</v>
      </c>
      <c r="F23">
        <f t="shared" ref="F23:F33" si="1">IF(C23,A23,0)</f>
        <v>0</v>
      </c>
      <c r="G23">
        <f t="shared" ref="G23:G33" si="2">IF(D23,A23,0)</f>
        <v>0</v>
      </c>
    </row>
    <row r="24" spans="1:18" x14ac:dyDescent="0.3">
      <c r="A24" s="10">
        <f>G5</f>
        <v>19</v>
      </c>
      <c r="B24">
        <f>L5</f>
        <v>0</v>
      </c>
      <c r="C24">
        <f>M5</f>
        <v>1</v>
      </c>
      <c r="D24">
        <f>N5</f>
        <v>0</v>
      </c>
      <c r="E24">
        <f t="shared" si="0"/>
        <v>0</v>
      </c>
      <c r="F24">
        <f t="shared" si="1"/>
        <v>19</v>
      </c>
      <c r="G24">
        <f t="shared" si="2"/>
        <v>0</v>
      </c>
    </row>
    <row r="25" spans="1:18" x14ac:dyDescent="0.3">
      <c r="A25" s="10">
        <f>G6</f>
        <v>29</v>
      </c>
      <c r="B25">
        <f>L6</f>
        <v>0</v>
      </c>
      <c r="C25">
        <f>M6</f>
        <v>0</v>
      </c>
      <c r="D25">
        <f>N6</f>
        <v>1</v>
      </c>
      <c r="E25">
        <f t="shared" si="0"/>
        <v>0</v>
      </c>
      <c r="F25">
        <f t="shared" si="1"/>
        <v>0</v>
      </c>
      <c r="G25">
        <f t="shared" si="2"/>
        <v>29</v>
      </c>
    </row>
    <row r="26" spans="1:18" x14ac:dyDescent="0.3">
      <c r="A26" s="10">
        <f>G7</f>
        <v>25</v>
      </c>
      <c r="B26">
        <f>L7</f>
        <v>0</v>
      </c>
      <c r="C26">
        <f>M7</f>
        <v>1</v>
      </c>
      <c r="D26">
        <f>N7</f>
        <v>0</v>
      </c>
      <c r="E26">
        <f t="shared" si="0"/>
        <v>0</v>
      </c>
      <c r="F26">
        <f t="shared" si="1"/>
        <v>25</v>
      </c>
      <c r="G26">
        <f t="shared" si="2"/>
        <v>0</v>
      </c>
    </row>
    <row r="27" spans="1:18" x14ac:dyDescent="0.3">
      <c r="A27" s="10">
        <f>G8</f>
        <v>29</v>
      </c>
      <c r="B27">
        <f>L8</f>
        <v>0</v>
      </c>
      <c r="C27">
        <f>M8</f>
        <v>0</v>
      </c>
      <c r="D27">
        <f>N8</f>
        <v>1</v>
      </c>
      <c r="E27">
        <f t="shared" si="0"/>
        <v>0</v>
      </c>
      <c r="F27">
        <f t="shared" si="1"/>
        <v>0</v>
      </c>
      <c r="G27">
        <f t="shared" si="2"/>
        <v>29</v>
      </c>
    </row>
    <row r="28" spans="1:18" x14ac:dyDescent="0.3">
      <c r="A28" s="10">
        <f>G9</f>
        <v>19</v>
      </c>
      <c r="B28">
        <f>L9</f>
        <v>0</v>
      </c>
      <c r="C28">
        <f>M9</f>
        <v>1</v>
      </c>
      <c r="D28">
        <f>N9</f>
        <v>0</v>
      </c>
      <c r="E28">
        <f t="shared" si="0"/>
        <v>0</v>
      </c>
      <c r="F28">
        <f t="shared" si="1"/>
        <v>19</v>
      </c>
      <c r="G28">
        <f t="shared" si="2"/>
        <v>0</v>
      </c>
    </row>
    <row r="29" spans="1:18" x14ac:dyDescent="0.3">
      <c r="A29" s="10">
        <f>G10</f>
        <v>25</v>
      </c>
      <c r="B29">
        <f>L10</f>
        <v>0</v>
      </c>
      <c r="C29">
        <f>M10</f>
        <v>1</v>
      </c>
      <c r="D29">
        <f>N10</f>
        <v>0</v>
      </c>
      <c r="E29">
        <f t="shared" si="0"/>
        <v>0</v>
      </c>
      <c r="F29">
        <f t="shared" si="1"/>
        <v>25</v>
      </c>
      <c r="G29">
        <f t="shared" si="2"/>
        <v>0</v>
      </c>
    </row>
    <row r="30" spans="1:18" x14ac:dyDescent="0.3">
      <c r="A30" s="10">
        <f>G11</f>
        <v>29</v>
      </c>
      <c r="B30">
        <f>L11</f>
        <v>0</v>
      </c>
      <c r="C30">
        <f>M11</f>
        <v>0</v>
      </c>
      <c r="D30">
        <f>N11</f>
        <v>1</v>
      </c>
      <c r="E30">
        <f t="shared" si="0"/>
        <v>0</v>
      </c>
      <c r="F30">
        <f t="shared" si="1"/>
        <v>0</v>
      </c>
      <c r="G30">
        <f t="shared" si="2"/>
        <v>29</v>
      </c>
    </row>
    <row r="31" spans="1:18" x14ac:dyDescent="0.3">
      <c r="A31" s="10">
        <f>G12</f>
        <v>25</v>
      </c>
      <c r="B31">
        <f>L12</f>
        <v>0</v>
      </c>
      <c r="C31">
        <f>M12</f>
        <v>1</v>
      </c>
      <c r="D31">
        <f>N12</f>
        <v>0</v>
      </c>
      <c r="E31">
        <f t="shared" si="0"/>
        <v>0</v>
      </c>
      <c r="F31">
        <f t="shared" si="1"/>
        <v>25</v>
      </c>
      <c r="G31">
        <f t="shared" si="2"/>
        <v>0</v>
      </c>
    </row>
    <row r="32" spans="1:18" x14ac:dyDescent="0.3">
      <c r="A32" s="10">
        <f>G13</f>
        <v>29</v>
      </c>
      <c r="B32">
        <f>L13</f>
        <v>0</v>
      </c>
      <c r="C32">
        <f>M13</f>
        <v>0</v>
      </c>
      <c r="D32">
        <f>N13</f>
        <v>1</v>
      </c>
      <c r="E32">
        <f t="shared" si="0"/>
        <v>0</v>
      </c>
      <c r="F32">
        <f t="shared" si="1"/>
        <v>0</v>
      </c>
      <c r="G32">
        <f t="shared" si="2"/>
        <v>29</v>
      </c>
    </row>
    <row r="33" spans="1:10" x14ac:dyDescent="0.3">
      <c r="A33" s="16">
        <f>G14</f>
        <v>19</v>
      </c>
      <c r="B33">
        <f>L14</f>
        <v>0</v>
      </c>
      <c r="C33">
        <f>M14</f>
        <v>1</v>
      </c>
      <c r="D33">
        <f>N14</f>
        <v>0</v>
      </c>
      <c r="E33">
        <f t="shared" si="0"/>
        <v>0</v>
      </c>
      <c r="F33">
        <f t="shared" si="1"/>
        <v>19</v>
      </c>
      <c r="G33">
        <f t="shared" si="2"/>
        <v>0</v>
      </c>
      <c r="H33" s="11"/>
      <c r="I33" s="11"/>
      <c r="J33" s="11"/>
    </row>
    <row r="34" spans="1:10" x14ac:dyDescent="0.3">
      <c r="A34" s="16">
        <f t="shared" ref="A34:A35" si="3">G15</f>
        <v>18</v>
      </c>
      <c r="B34">
        <f t="shared" ref="B34:D34" si="4">L15</f>
        <v>0</v>
      </c>
      <c r="C34">
        <f t="shared" si="4"/>
        <v>1</v>
      </c>
      <c r="D34">
        <f t="shared" si="4"/>
        <v>0</v>
      </c>
      <c r="E34">
        <f t="shared" ref="E34:E35" si="5">(IF(B34,A34,0))</f>
        <v>0</v>
      </c>
      <c r="F34">
        <f t="shared" ref="F34:F35" si="6">IF(C34,A34,0)</f>
        <v>18</v>
      </c>
      <c r="G34">
        <f t="shared" ref="G34:G35" si="7">IF(D34,A34,0)</f>
        <v>0</v>
      </c>
    </row>
    <row r="35" spans="1:10" x14ac:dyDescent="0.3">
      <c r="A35" s="16">
        <f t="shared" si="3"/>
        <v>25</v>
      </c>
      <c r="B35">
        <f t="shared" ref="B35:D35" si="8">L16</f>
        <v>0</v>
      </c>
      <c r="C35">
        <f t="shared" si="8"/>
        <v>1</v>
      </c>
      <c r="D35">
        <f t="shared" si="8"/>
        <v>0</v>
      </c>
      <c r="E35">
        <f t="shared" si="5"/>
        <v>0</v>
      </c>
      <c r="F35">
        <f t="shared" si="6"/>
        <v>25</v>
      </c>
      <c r="G35">
        <f t="shared" si="7"/>
        <v>0</v>
      </c>
    </row>
    <row r="37" spans="1:10" x14ac:dyDescent="0.3">
      <c r="D37" s="11" t="s">
        <v>46</v>
      </c>
      <c r="E37" s="11">
        <f>SUM(E22:E35)/COUNTIF(B22:B35,1)</f>
        <v>2</v>
      </c>
      <c r="F37" s="11">
        <f>SUM(F22:F35)/COUNTIF(C22:C35,1)</f>
        <v>21.875</v>
      </c>
      <c r="G37" s="11">
        <f>SUM(G22:G35)/COUNTIF(D22:D35,1)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7C7A-854E-4120-B572-4C87F417DB05}">
  <dimension ref="A1:I20"/>
  <sheetViews>
    <sheetView workbookViewId="0">
      <selection activeCell="K19" sqref="K19"/>
    </sheetView>
  </sheetViews>
  <sheetFormatPr defaultRowHeight="14.4" x14ac:dyDescent="0.3"/>
  <sheetData>
    <row r="1" spans="1:9" ht="43.2" x14ac:dyDescent="0.3">
      <c r="A1" t="s">
        <v>37</v>
      </c>
      <c r="B1" t="s">
        <v>38</v>
      </c>
      <c r="C1" t="s">
        <v>39</v>
      </c>
      <c r="D1" s="18" t="s">
        <v>40</v>
      </c>
      <c r="E1" s="18" t="s">
        <v>41</v>
      </c>
      <c r="F1" s="18" t="s">
        <v>42</v>
      </c>
      <c r="G1" s="18" t="s">
        <v>43</v>
      </c>
      <c r="H1" s="18" t="s">
        <v>44</v>
      </c>
      <c r="I1" t="s">
        <v>45</v>
      </c>
    </row>
    <row r="2" spans="1:9" x14ac:dyDescent="0.3">
      <c r="A2">
        <f>[1]Sheet1!G3</f>
        <v>29</v>
      </c>
      <c r="B2">
        <f>IF([1]Sheet1!H3&gt;0,1,0)</f>
        <v>0</v>
      </c>
      <c r="C2">
        <f>IF([1]Sheet1!I3&gt;0,1,0)</f>
        <v>0</v>
      </c>
      <c r="D2">
        <f>IF([1]Sheet1!J3&gt;0,1,0)</f>
        <v>1</v>
      </c>
      <c r="E2">
        <f t="shared" ref="E2:E17" si="0">IF(B2=1,A2,0)</f>
        <v>0</v>
      </c>
      <c r="F2">
        <f t="shared" ref="F2:F17" si="1">IF(C2=1,A2,0)</f>
        <v>0</v>
      </c>
      <c r="G2">
        <f t="shared" ref="G2:G17" si="2">IF(D2=1,A2,0)</f>
        <v>29</v>
      </c>
    </row>
    <row r="3" spans="1:9" x14ac:dyDescent="0.3">
      <c r="A3">
        <f>[1]Sheet1!G4</f>
        <v>19</v>
      </c>
      <c r="B3">
        <f>IF([1]Sheet1!H4&gt;0,1,0)</f>
        <v>0</v>
      </c>
      <c r="C3">
        <f>IF([1]Sheet1!I4&gt;0,1,0)</f>
        <v>1</v>
      </c>
      <c r="D3">
        <f>IF([1]Sheet1!J4&gt;0,1,0)</f>
        <v>0</v>
      </c>
      <c r="E3">
        <f t="shared" si="0"/>
        <v>0</v>
      </c>
      <c r="F3">
        <f t="shared" si="1"/>
        <v>19</v>
      </c>
      <c r="G3">
        <f t="shared" si="2"/>
        <v>0</v>
      </c>
    </row>
    <row r="4" spans="1:9" x14ac:dyDescent="0.3">
      <c r="A4">
        <f>[1]Sheet1!G5</f>
        <v>24</v>
      </c>
      <c r="B4">
        <f>IF([1]Sheet1!H5&gt;0,1,0)</f>
        <v>0</v>
      </c>
      <c r="C4">
        <f>IF([1]Sheet1!I5&gt;0,1,0)</f>
        <v>1</v>
      </c>
      <c r="D4">
        <f>IF([1]Sheet1!J5&gt;0,1,0)</f>
        <v>0</v>
      </c>
      <c r="E4">
        <f t="shared" si="0"/>
        <v>0</v>
      </c>
      <c r="F4">
        <f t="shared" si="1"/>
        <v>24</v>
      </c>
      <c r="G4">
        <f t="shared" si="2"/>
        <v>0</v>
      </c>
    </row>
    <row r="5" spans="1:9" x14ac:dyDescent="0.3">
      <c r="A5">
        <f>[1]Sheet1!G6</f>
        <v>2</v>
      </c>
      <c r="B5">
        <f>IF([1]Sheet1!H6&gt;0,1,0)</f>
        <v>1</v>
      </c>
      <c r="C5">
        <f>IF([1]Sheet1!I6&gt;0,1,0)</f>
        <v>0</v>
      </c>
      <c r="D5">
        <f>IF([1]Sheet1!J6&gt;0,1,0)</f>
        <v>0</v>
      </c>
      <c r="E5">
        <f t="shared" si="0"/>
        <v>2</v>
      </c>
      <c r="F5">
        <f t="shared" si="1"/>
        <v>0</v>
      </c>
      <c r="G5">
        <f t="shared" si="2"/>
        <v>0</v>
      </c>
    </row>
    <row r="6" spans="1:9" x14ac:dyDescent="0.3">
      <c r="A6">
        <f>[1]Sheet1!G7</f>
        <v>2</v>
      </c>
      <c r="B6">
        <f>IF([1]Sheet1!H7&gt;0,1,0)</f>
        <v>1</v>
      </c>
      <c r="C6">
        <f>IF([1]Sheet1!I7&gt;0,1,0)</f>
        <v>0</v>
      </c>
      <c r="D6">
        <f>IF([1]Sheet1!J7&gt;0,1,0)</f>
        <v>0</v>
      </c>
      <c r="E6">
        <f t="shared" si="0"/>
        <v>2</v>
      </c>
      <c r="F6">
        <f t="shared" si="1"/>
        <v>0</v>
      </c>
      <c r="G6">
        <f t="shared" si="2"/>
        <v>0</v>
      </c>
    </row>
    <row r="7" spans="1:9" x14ac:dyDescent="0.3">
      <c r="A7">
        <f>[1]Sheet1!G8</f>
        <v>22</v>
      </c>
      <c r="B7">
        <f>IF([1]Sheet1!H8&gt;0,1,0)</f>
        <v>0</v>
      </c>
      <c r="C7">
        <f>IF([1]Sheet1!I8&gt;0,1,0)</f>
        <v>1</v>
      </c>
      <c r="D7">
        <f>IF([1]Sheet1!J8&gt;0,1,0)</f>
        <v>0</v>
      </c>
      <c r="E7">
        <f t="shared" si="0"/>
        <v>0</v>
      </c>
      <c r="F7">
        <f t="shared" si="1"/>
        <v>22</v>
      </c>
      <c r="G7">
        <f t="shared" si="2"/>
        <v>0</v>
      </c>
    </row>
    <row r="8" spans="1:9" x14ac:dyDescent="0.3">
      <c r="A8">
        <f>[1]Sheet1!G9</f>
        <v>24</v>
      </c>
      <c r="B8">
        <f>IF([1]Sheet1!H9&gt;0,1,0)</f>
        <v>0</v>
      </c>
      <c r="C8">
        <f>IF([1]Sheet1!I9&gt;0,1,0)</f>
        <v>1</v>
      </c>
      <c r="D8">
        <f>IF([1]Sheet1!J9&gt;0,1,0)</f>
        <v>0</v>
      </c>
      <c r="E8">
        <f t="shared" si="0"/>
        <v>0</v>
      </c>
      <c r="F8">
        <f t="shared" si="1"/>
        <v>24</v>
      </c>
      <c r="G8">
        <f t="shared" si="2"/>
        <v>0</v>
      </c>
    </row>
    <row r="9" spans="1:9" x14ac:dyDescent="0.3">
      <c r="A9">
        <f>[1]Sheet1!G10</f>
        <v>19</v>
      </c>
      <c r="B9">
        <f>IF([1]Sheet1!H10&gt;0,1,0)</f>
        <v>0</v>
      </c>
      <c r="C9">
        <f>IF([1]Sheet1!I10&gt;0,1,0)</f>
        <v>1</v>
      </c>
      <c r="D9">
        <f>IF([1]Sheet1!J10&gt;0,1,0)</f>
        <v>0</v>
      </c>
      <c r="E9">
        <f t="shared" si="0"/>
        <v>0</v>
      </c>
      <c r="F9">
        <f t="shared" si="1"/>
        <v>19</v>
      </c>
      <c r="G9">
        <f t="shared" si="2"/>
        <v>0</v>
      </c>
    </row>
    <row r="10" spans="1:9" x14ac:dyDescent="0.3">
      <c r="A10">
        <f>[1]Sheet1!G11</f>
        <v>29</v>
      </c>
      <c r="B10">
        <f>IF([1]Sheet1!H11&gt;0,1,0)</f>
        <v>0</v>
      </c>
      <c r="C10">
        <f>IF([1]Sheet1!I11&gt;0,1,0)</f>
        <v>0</v>
      </c>
      <c r="D10">
        <f>IF([1]Sheet1!J11&gt;0,1,0)</f>
        <v>1</v>
      </c>
      <c r="E10">
        <f t="shared" si="0"/>
        <v>0</v>
      </c>
      <c r="F10">
        <f t="shared" si="1"/>
        <v>0</v>
      </c>
      <c r="G10">
        <f t="shared" si="2"/>
        <v>29</v>
      </c>
    </row>
    <row r="11" spans="1:9" x14ac:dyDescent="0.3">
      <c r="A11">
        <f>[1]Sheet1!G12</f>
        <v>2</v>
      </c>
      <c r="B11">
        <f>IF([1]Sheet1!H12&gt;0,1,0)</f>
        <v>1</v>
      </c>
      <c r="C11">
        <f>IF([1]Sheet1!I12&gt;0,1,0)</f>
        <v>0</v>
      </c>
      <c r="D11">
        <f>IF([1]Sheet1!J12&gt;0,1,0)</f>
        <v>0</v>
      </c>
      <c r="E11">
        <f t="shared" si="0"/>
        <v>2</v>
      </c>
      <c r="F11">
        <f t="shared" si="1"/>
        <v>0</v>
      </c>
      <c r="G11">
        <f t="shared" si="2"/>
        <v>0</v>
      </c>
    </row>
    <row r="12" spans="1:9" x14ac:dyDescent="0.3">
      <c r="A12">
        <f>[1]Sheet1!G13</f>
        <v>14</v>
      </c>
      <c r="B12">
        <f>IF([1]Sheet1!H13&gt;0,1,0)</f>
        <v>0</v>
      </c>
      <c r="C12">
        <f>IF([1]Sheet1!I13&gt;0,1,0)</f>
        <v>1</v>
      </c>
      <c r="D12">
        <f>IF([1]Sheet1!J13&gt;0,1,0)</f>
        <v>0</v>
      </c>
      <c r="E12">
        <f t="shared" si="0"/>
        <v>0</v>
      </c>
      <c r="F12">
        <f t="shared" si="1"/>
        <v>14</v>
      </c>
      <c r="G12">
        <f t="shared" si="2"/>
        <v>0</v>
      </c>
    </row>
    <row r="13" spans="1:9" x14ac:dyDescent="0.3">
      <c r="A13">
        <f>[1]Sheet1!G14</f>
        <v>29</v>
      </c>
      <c r="B13">
        <f>IF([1]Sheet1!H14&gt;0,1,0)</f>
        <v>0</v>
      </c>
      <c r="C13">
        <f>IF([1]Sheet1!I14&gt;0,1,0)</f>
        <v>0</v>
      </c>
      <c r="D13">
        <f>IF([1]Sheet1!J14&gt;0,1,0)</f>
        <v>1</v>
      </c>
      <c r="E13">
        <f t="shared" si="0"/>
        <v>0</v>
      </c>
      <c r="F13">
        <f t="shared" si="1"/>
        <v>0</v>
      </c>
      <c r="G13">
        <f t="shared" si="2"/>
        <v>29</v>
      </c>
    </row>
    <row r="14" spans="1:9" x14ac:dyDescent="0.3">
      <c r="A14">
        <f>[1]Sheet1!G15</f>
        <v>29</v>
      </c>
      <c r="B14">
        <f>IF([1]Sheet1!H15&gt;0,1,0)</f>
        <v>0</v>
      </c>
      <c r="C14">
        <f>IF([1]Sheet1!I15&gt;0,1,0)</f>
        <v>0</v>
      </c>
      <c r="D14">
        <f>IF([1]Sheet1!J15&gt;0,1,0)</f>
        <v>1</v>
      </c>
      <c r="E14">
        <f t="shared" si="0"/>
        <v>0</v>
      </c>
      <c r="F14">
        <f t="shared" si="1"/>
        <v>0</v>
      </c>
      <c r="G14">
        <f t="shared" si="2"/>
        <v>29</v>
      </c>
    </row>
    <row r="15" spans="1:9" x14ac:dyDescent="0.3">
      <c r="A15" s="13">
        <f>[1]Sheet1!G16</f>
        <v>25</v>
      </c>
      <c r="B15" s="13">
        <f>IF([1]Sheet1!H16&gt;0,1,0)</f>
        <v>0</v>
      </c>
      <c r="C15" s="13">
        <f>IF([1]Sheet1!I16&gt;0,1,0)</f>
        <v>1</v>
      </c>
      <c r="D15" s="13">
        <f>IF([1]Sheet1!J16&gt;0,1,0)</f>
        <v>0</v>
      </c>
      <c r="E15" s="13">
        <f t="shared" si="0"/>
        <v>0</v>
      </c>
      <c r="F15" s="13">
        <f t="shared" si="1"/>
        <v>25</v>
      </c>
      <c r="G15" s="13">
        <f t="shared" si="2"/>
        <v>0</v>
      </c>
    </row>
    <row r="16" spans="1:9" x14ac:dyDescent="0.3">
      <c r="A16">
        <f>[1]Sheet1!G17</f>
        <v>29</v>
      </c>
      <c r="B16">
        <f>IF([1]Sheet1!H17&gt;0,1,0)</f>
        <v>0</v>
      </c>
      <c r="C16">
        <f>IF([1]Sheet1!I17&gt;0,1,0)</f>
        <v>0</v>
      </c>
      <c r="D16">
        <f>IF([1]Sheet1!J17&gt;0,1,0)</f>
        <v>1</v>
      </c>
      <c r="E16">
        <f t="shared" si="0"/>
        <v>0</v>
      </c>
      <c r="F16">
        <f t="shared" si="1"/>
        <v>0</v>
      </c>
      <c r="G16">
        <f t="shared" si="2"/>
        <v>29</v>
      </c>
    </row>
    <row r="17" spans="1:9" x14ac:dyDescent="0.3">
      <c r="A17">
        <f>[1]Sheet1!G18</f>
        <v>0</v>
      </c>
      <c r="B17">
        <f>IF([1]Sheet1!H18&gt;0,1,0)</f>
        <v>0</v>
      </c>
      <c r="C17">
        <f>IF([1]Sheet1!I18&gt;0,1,0)</f>
        <v>0</v>
      </c>
      <c r="D17">
        <f>IF([1]Sheet1!J18&gt;0,1,0)</f>
        <v>0</v>
      </c>
      <c r="E17">
        <f t="shared" si="0"/>
        <v>0</v>
      </c>
      <c r="F17">
        <f t="shared" si="1"/>
        <v>0</v>
      </c>
      <c r="G17">
        <f t="shared" si="2"/>
        <v>0</v>
      </c>
    </row>
    <row r="19" spans="1:9" x14ac:dyDescent="0.3">
      <c r="D19" t="s">
        <v>20</v>
      </c>
      <c r="E19">
        <f>SUM(E2:E16)</f>
        <v>6</v>
      </c>
      <c r="F19">
        <f>SUM(F2:F17)</f>
        <v>147</v>
      </c>
      <c r="G19">
        <f>SUM(G2:G17)</f>
        <v>145</v>
      </c>
      <c r="H19">
        <f>SUM(E19:G19)</f>
        <v>298</v>
      </c>
      <c r="I19">
        <f>H19/[1]Sheet1!A17</f>
        <v>19.866666666666667</v>
      </c>
    </row>
    <row r="20" spans="1:9" x14ac:dyDescent="0.3">
      <c r="D20" t="s">
        <v>46</v>
      </c>
      <c r="E20">
        <f>E19/SUM(B2:B17)</f>
        <v>2</v>
      </c>
      <c r="F20">
        <f>F19/SUM(C2:C17)</f>
        <v>21</v>
      </c>
      <c r="G20">
        <f>G19/SUM(D2:D17)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</dc:creator>
  <cp:lastModifiedBy>James H</cp:lastModifiedBy>
  <dcterms:created xsi:type="dcterms:W3CDTF">2021-03-05T15:43:08Z</dcterms:created>
  <dcterms:modified xsi:type="dcterms:W3CDTF">2021-03-05T20:52:19Z</dcterms:modified>
</cp:coreProperties>
</file>