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DCBBF35F-CCEF-854E-86CC-BC39323425D2}" xr6:coauthVersionLast="47" xr6:coauthVersionMax="47" xr10:uidLastSave="{00000000-0000-0000-0000-000000000000}"/>
  <bookViews>
    <workbookView xWindow="1020" yWindow="500" windowWidth="27780" windowHeight="17500" activeTab="1" xr2:uid="{00000000-000D-0000-FFFF-FFFF00000000}"/>
  </bookViews>
  <sheets>
    <sheet name="ProjectSchedule" sheetId="11" r:id="rId1"/>
    <sheet name="Sheet1" sheetId="13" r:id="rId2"/>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E8" i="11"/>
  <c r="H6" i="11"/>
  <c r="H32" i="11" l="1"/>
  <c r="I4" i="11"/>
  <c r="H41" i="11"/>
  <c r="H34" i="11"/>
  <c r="H30" i="11"/>
  <c r="H22" i="11"/>
  <c r="H7" i="11"/>
  <c r="H31" i="11" l="1"/>
  <c r="H8" i="11"/>
  <c r="I5" i="11"/>
  <c r="H9" i="11" l="1"/>
  <c r="H33" i="11"/>
  <c r="H23" i="11"/>
  <c r="H18" i="11"/>
  <c r="J4" i="11"/>
  <c r="K4" i="11" s="1"/>
  <c r="L4" i="11" s="1"/>
  <c r="M4" i="11" s="1"/>
  <c r="N4" i="11" s="1"/>
  <c r="O4" i="11" s="1"/>
  <c r="P4" i="11" s="1"/>
  <c r="I3" i="11"/>
  <c r="H24" i="11" l="1"/>
  <c r="H10" i="11"/>
  <c r="H11" i="11"/>
  <c r="P3" i="11"/>
  <c r="Q4" i="11"/>
  <c r="R4" i="11" s="1"/>
  <c r="S4" i="11" s="1"/>
  <c r="T4" i="11" s="1"/>
  <c r="U4" i="11" s="1"/>
  <c r="V4" i="11" s="1"/>
  <c r="W4" i="11" s="1"/>
  <c r="J5" i="11"/>
  <c r="H29" i="11" l="1"/>
  <c r="H25"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<sst xmlns="http://schemas.openxmlformats.org/spreadsheetml/2006/main" count="105" uniqueCount="81">
  <si>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</si>
  <si>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</si>
  <si>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</si>
  <si>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</si>
  <si>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</si>
  <si>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</si>
  <si>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</si>
  <si>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</si>
  <si>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</si>
  <si>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</si>
  <si>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</si>
  <si>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</si>
  <si>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</si>
  <si>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</si>
  <si>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</si>
  <si>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</si>
  <si>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</si>
  <si>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</si>
  <si>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</si>
  <si>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</si>
  <si>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ME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</si>
  <si>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</si>
  <si>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</si>
  <si>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</si>
  <si>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</si>
  <si>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</si>
  <si>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Test</t>
  </si>
  <si>
    <t>Final Report</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</si>
  <si>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</si>
  <si>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</si>
  <si>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</si>
  <si>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</si>
  <si>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</si>
  <si>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</si>
  <si>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</si>
  <si>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</si>
  <si>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</si>
  <si>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</si>
  <si>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</si>
  <si>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</si>
  <si>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</si>
  <si>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</si>
  <si>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</si>
  <si>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</si>
  <si>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</si>
  <si>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</si>
  <si>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</si>
  <si>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</si>
  <si>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</si>
  <si>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</si>
  <si>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</si>
  <si>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</si>
  <si>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</si>
  <si>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</si>
  <si>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</si>
  <si>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</si>
  <si>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</si>
  <si>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</si>
  <si>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</si>
  <si>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</si>
  <si>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</si>
  <si>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</si>
  <si>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</si>
  <si>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</si>
  <si>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</si>
  <si>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</si>
  <si>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</si>
  <si>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</si>
  <si>
    <t>TAIPEI101</t>
  </si>
  <si>
    <t>R&amp;D</t>
  </si>
  <si>
    <t>Other</t>
  </si>
  <si>
    <t>Build metal detector</t>
  </si>
  <si>
    <t>Laura</t>
  </si>
  <si>
    <t>Build grab system</t>
  </si>
  <si>
    <t>Build line-follow robot</t>
  </si>
  <si>
    <t>Derek</t>
  </si>
  <si>
    <t>Assemble all parts (consider your own task to assemble robots and add below this task)</t>
  </si>
  <si>
    <t>Draw overall circuit diagram and build circuit on Proto Board</t>
  </si>
  <si>
    <t>Start test</t>
  </si>
  <si>
    <t>EE &amp; Software</t>
  </si>
  <si>
    <t>Block searching mechanism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</si>
</sst>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showRuler="0" zoomScale="119" zoomScaleNormal="85" zoomScalePageLayoutView="70" workbookViewId="0">
      <pane ySplit="5" topLeftCell="A53" activePane="bottomLeft" state="frozen"/>
      <selection pane="bottomLeft" activeCell="M12" sqref="M12"/>
    </sheetView>
  </sheetViews>
  <sheetFormatPr baseColWidth="10" defaultColWidth="8.83203125" defaultRowHeight="30" customHeight="1" x14ac:dyDescent="0.2"/>
  <cols>
    <col min="1" max="1" width="2.33203125" style="74"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3" t="s">
        <v>0</v>
      </c>
      <c r="B1" s="41" t="s">
        <v>68</v>
      </c>
      <c r="C1" s="1"/>
      <c r="D1" s="2"/>
      <c r="E1" s="4"/>
      <c r="F1" s="38"/>
      <c r="H1" s="2"/>
      <c r="I1" s="14"/>
    </row>
    <row r="2" spans="1:64" ht="30" customHeight="1" x14ac:dyDescent="0.2">
      <c r="A2" s="74" t="s">
        <v>1</v>
      </c>
      <c r="B2" s="42"/>
      <c r="C2" s="89" t="s">
        <v>2</v>
      </c>
      <c r="D2" s="90"/>
      <c r="E2" s="95">
        <v>44476</v>
      </c>
      <c r="F2" s="95"/>
    </row>
    <row r="3" spans="1:64" ht="30" customHeight="1" x14ac:dyDescent="0.2">
      <c r="A3" s="73" t="s">
        <v>3</v>
      </c>
      <c r="C3" s="89" t="s">
        <v>4</v>
      </c>
      <c r="D3" s="90"/>
      <c r="E3" s="7">
        <v>1</v>
      </c>
      <c r="I3" s="92">
        <f>I4</f>
        <v>44473</v>
      </c>
      <c r="J3" s="93"/>
      <c r="K3" s="93"/>
      <c r="L3" s="93"/>
      <c r="M3" s="93"/>
      <c r="N3" s="93"/>
      <c r="O3" s="94"/>
      <c r="P3" s="92">
        <f>P4</f>
        <v>44480</v>
      </c>
      <c r="Q3" s="93"/>
      <c r="R3" s="93"/>
      <c r="S3" s="93"/>
      <c r="T3" s="93"/>
      <c r="U3" s="93"/>
      <c r="V3" s="94"/>
      <c r="W3" s="92">
        <f>W4</f>
        <v>44487</v>
      </c>
      <c r="X3" s="93"/>
      <c r="Y3" s="93"/>
      <c r="Z3" s="93"/>
      <c r="AA3" s="93"/>
      <c r="AB3" s="93"/>
      <c r="AC3" s="94"/>
      <c r="AD3" s="92">
        <f>AD4</f>
        <v>44494</v>
      </c>
      <c r="AE3" s="93"/>
      <c r="AF3" s="93"/>
      <c r="AG3" s="93"/>
      <c r="AH3" s="93"/>
      <c r="AI3" s="93"/>
      <c r="AJ3" s="94"/>
      <c r="AK3" s="92">
        <f>AK4</f>
        <v>44501</v>
      </c>
      <c r="AL3" s="93"/>
      <c r="AM3" s="93"/>
      <c r="AN3" s="93"/>
      <c r="AO3" s="93"/>
      <c r="AP3" s="93"/>
      <c r="AQ3" s="94"/>
      <c r="AR3" s="92">
        <f>AR4</f>
        <v>44508</v>
      </c>
      <c r="AS3" s="93"/>
      <c r="AT3" s="93"/>
      <c r="AU3" s="93"/>
      <c r="AV3" s="93"/>
      <c r="AW3" s="93"/>
      <c r="AX3" s="94"/>
      <c r="AY3" s="92">
        <f>AY4</f>
        <v>44515</v>
      </c>
      <c r="AZ3" s="93"/>
      <c r="BA3" s="93"/>
      <c r="BB3" s="93"/>
      <c r="BC3" s="93"/>
      <c r="BD3" s="93"/>
      <c r="BE3" s="94"/>
      <c r="BF3" s="92">
        <f>BF4</f>
        <v>44522</v>
      </c>
      <c r="BG3" s="93"/>
      <c r="BH3" s="93"/>
      <c r="BI3" s="93"/>
      <c r="BJ3" s="93"/>
      <c r="BK3" s="93"/>
      <c r="BL3" s="94"/>
    </row>
    <row r="4" spans="1:64" ht="15" customHeight="1" x14ac:dyDescent="0.2">
      <c r="A4" s="73" t="s">
        <v>5</v>
      </c>
      <c r="B4" s="91"/>
      <c r="C4" s="91"/>
      <c r="D4" s="91"/>
      <c r="E4" s="91"/>
      <c r="F4" s="91"/>
      <c r="G4" s="91"/>
      <c r="I4" s="11">
        <f>Project_Start-WEEKDAY(Project_Start,1)+2+7*(Display_Week-1)</f>
        <v>44473</v>
      </c>
      <c r="J4" s="10">
        <f>I4+1</f>
        <v>44474</v>
      </c>
      <c r="K4" s="10">
        <f t="shared" ref="K4:AX4" si="0">J4+1</f>
        <v>44475</v>
      </c>
      <c r="L4" s="10">
        <f t="shared" si="0"/>
        <v>44476</v>
      </c>
      <c r="M4" s="10">
        <f t="shared" si="0"/>
        <v>44477</v>
      </c>
      <c r="N4" s="10">
        <f t="shared" si="0"/>
        <v>44478</v>
      </c>
      <c r="O4" s="12">
        <f t="shared" si="0"/>
        <v>44479</v>
      </c>
      <c r="P4" s="11">
        <f>O4+1</f>
        <v>44480</v>
      </c>
      <c r="Q4" s="10">
        <f>P4+1</f>
        <v>44481</v>
      </c>
      <c r="R4" s="10">
        <f t="shared" si="0"/>
        <v>44482</v>
      </c>
      <c r="S4" s="10">
        <f t="shared" si="0"/>
        <v>44483</v>
      </c>
      <c r="T4" s="10">
        <f t="shared" si="0"/>
        <v>44484</v>
      </c>
      <c r="U4" s="10">
        <f t="shared" si="0"/>
        <v>44485</v>
      </c>
      <c r="V4" s="12">
        <f t="shared" si="0"/>
        <v>44486</v>
      </c>
      <c r="W4" s="11">
        <f>V4+1</f>
        <v>44487</v>
      </c>
      <c r="X4" s="10">
        <f>W4+1</f>
        <v>44488</v>
      </c>
      <c r="Y4" s="10">
        <f t="shared" si="0"/>
        <v>44489</v>
      </c>
      <c r="Z4" s="10">
        <f t="shared" si="0"/>
        <v>44490</v>
      </c>
      <c r="AA4" s="10">
        <f t="shared" si="0"/>
        <v>44491</v>
      </c>
      <c r="AB4" s="10">
        <f t="shared" si="0"/>
        <v>44492</v>
      </c>
      <c r="AC4" s="12">
        <f t="shared" si="0"/>
        <v>44493</v>
      </c>
      <c r="AD4" s="11">
        <f>AC4+1</f>
        <v>44494</v>
      </c>
      <c r="AE4" s="10">
        <f>AD4+1</f>
        <v>44495</v>
      </c>
      <c r="AF4" s="10">
        <f t="shared" si="0"/>
        <v>44496</v>
      </c>
      <c r="AG4" s="10">
        <f t="shared" si="0"/>
        <v>44497</v>
      </c>
      <c r="AH4" s="10">
        <f t="shared" si="0"/>
        <v>44498</v>
      </c>
      <c r="AI4" s="10">
        <f t="shared" si="0"/>
        <v>44499</v>
      </c>
      <c r="AJ4" s="12">
        <f t="shared" si="0"/>
        <v>44500</v>
      </c>
      <c r="AK4" s="11">
        <f>AJ4+1</f>
        <v>44501</v>
      </c>
      <c r="AL4" s="10">
        <f>AK4+1</f>
        <v>44502</v>
      </c>
      <c r="AM4" s="10">
        <f t="shared" si="0"/>
        <v>44503</v>
      </c>
      <c r="AN4" s="10">
        <f t="shared" si="0"/>
        <v>44504</v>
      </c>
      <c r="AO4" s="10">
        <f t="shared" si="0"/>
        <v>44505</v>
      </c>
      <c r="AP4" s="10">
        <f t="shared" si="0"/>
        <v>44506</v>
      </c>
      <c r="AQ4" s="12">
        <f t="shared" si="0"/>
        <v>44507</v>
      </c>
      <c r="AR4" s="11">
        <f>AQ4+1</f>
        <v>44508</v>
      </c>
      <c r="AS4" s="10">
        <f>AR4+1</f>
        <v>44509</v>
      </c>
      <c r="AT4" s="10">
        <f t="shared" si="0"/>
        <v>44510</v>
      </c>
      <c r="AU4" s="10">
        <f t="shared" si="0"/>
        <v>44511</v>
      </c>
      <c r="AV4" s="10">
        <f t="shared" si="0"/>
        <v>44512</v>
      </c>
      <c r="AW4" s="10">
        <f t="shared" si="0"/>
        <v>44513</v>
      </c>
      <c r="AX4" s="12">
        <f t="shared" si="0"/>
        <v>44514</v>
      </c>
      <c r="AY4" s="11">
        <f>AX4+1</f>
        <v>44515</v>
      </c>
      <c r="AZ4" s="10">
        <f>AY4+1</f>
        <v>44516</v>
      </c>
      <c r="BA4" s="10">
        <f t="shared" ref="BA4:BE4" si="1">AZ4+1</f>
        <v>44517</v>
      </c>
      <c r="BB4" s="10">
        <f t="shared" si="1"/>
        <v>44518</v>
      </c>
      <c r="BC4" s="10">
        <f t="shared" si="1"/>
        <v>44519</v>
      </c>
      <c r="BD4" s="10">
        <f t="shared" si="1"/>
        <v>44520</v>
      </c>
      <c r="BE4" s="12">
        <f t="shared" si="1"/>
        <v>44521</v>
      </c>
      <c r="BF4" s="11">
        <f>BE4+1</f>
        <v>44522</v>
      </c>
      <c r="BG4" s="10">
        <f>BF4+1</f>
        <v>44523</v>
      </c>
      <c r="BH4" s="10">
        <f t="shared" ref="BH4:BL4" si="2">BG4+1</f>
        <v>44524</v>
      </c>
      <c r="BI4" s="10">
        <f t="shared" si="2"/>
        <v>44525</v>
      </c>
      <c r="BJ4" s="10">
        <f t="shared" si="2"/>
        <v>44526</v>
      </c>
      <c r="BK4" s="10">
        <f t="shared" si="2"/>
        <v>44527</v>
      </c>
      <c r="BL4" s="12">
        <f t="shared" si="2"/>
        <v>44528</v>
      </c>
    </row>
    <row r="5" spans="1:64" ht="30" customHeight="1" thickBot="1" x14ac:dyDescent="0.25">
      <c r="A5" s="73" t="s">
        <v>6</v>
      </c>
      <c r="B5" s="8" t="s">
        <v>7</v>
      </c>
      <c r="C5" s="9" t="s">
        <v>8</v>
      </c>
      <c r="D5" s="9" t="s">
        <v>9</v>
      </c>
      <c r="E5" s="9" t="s">
        <v>10</v>
      </c>
      <c r="F5" s="9" t="s">
        <v>11</v>
      </c>
      <c r="G5" s="9"/>
      <c r="H5" s="9" t="s">
        <v>12</v>
      </c>
      <c r="I5" s="13" t="str">
        <f t="shared" ref="I5" si="3">LEFT(TEXT(I4,"ddd"),1)</f>
        <v>M</v>
      </c>
      <c r="J5" s="13" t="str">
        <f t="shared" ref="J5:AR5" si="4">LEFT(TEXT(J4,"ddd"),1)</f>
        <v>T</v>
      </c>
      <c r="K5" s="13" t="str">
        <f t="shared" si="4"/>
        <v>W</v>
      </c>
      <c r="L5" s="13" t="str">
        <f t="shared" si="4"/>
        <v>T</v>
      </c>
      <c r="M5" s="13" t="str">
        <f t="shared" si="4"/>
        <v>F</v>
      </c>
      <c r="N5" s="13" t="str">
        <f t="shared" si="4"/>
        <v>S</v>
      </c>
      <c r="O5" s="13" t="str">
        <f t="shared" si="4"/>
        <v>S</v>
      </c>
      <c r="P5" s="13" t="str">
        <f t="shared" si="4"/>
        <v>M</v>
      </c>
      <c r="Q5" s="13" t="str">
        <f t="shared" si="4"/>
        <v>T</v>
      </c>
      <c r="R5" s="13" t="str">
        <f t="shared" si="4"/>
        <v>W</v>
      </c>
      <c r="S5" s="13" t="str">
        <f t="shared" si="4"/>
        <v>T</v>
      </c>
      <c r="T5" s="13" t="str">
        <f t="shared" si="4"/>
        <v>F</v>
      </c>
      <c r="U5" s="13" t="str">
        <f t="shared" si="4"/>
        <v>S</v>
      </c>
      <c r="V5" s="13" t="str">
        <f t="shared" si="4"/>
        <v>S</v>
      </c>
      <c r="W5" s="13" t="str">
        <f t="shared" si="4"/>
        <v>M</v>
      </c>
      <c r="X5" s="13" t="str">
        <f t="shared" si="4"/>
        <v>T</v>
      </c>
      <c r="Y5" s="13" t="str">
        <f t="shared" si="4"/>
        <v>W</v>
      </c>
      <c r="Z5" s="13" t="str">
        <f t="shared" si="4"/>
        <v>T</v>
      </c>
      <c r="AA5" s="13" t="str">
        <f t="shared" si="4"/>
        <v>F</v>
      </c>
      <c r="AB5" s="13" t="str">
        <f t="shared" si="4"/>
        <v>S</v>
      </c>
      <c r="AC5" s="13" t="str">
        <f t="shared" si="4"/>
        <v>S</v>
      </c>
      <c r="AD5" s="13" t="str">
        <f t="shared" si="4"/>
        <v>M</v>
      </c>
      <c r="AE5" s="13" t="str">
        <f t="shared" si="4"/>
        <v>T</v>
      </c>
      <c r="AF5" s="13" t="str">
        <f t="shared" si="4"/>
        <v>W</v>
      </c>
      <c r="AG5" s="13" t="str">
        <f t="shared" si="4"/>
        <v>T</v>
      </c>
      <c r="AH5" s="13" t="str">
        <f t="shared" si="4"/>
        <v>F</v>
      </c>
      <c r="AI5" s="13" t="str">
        <f t="shared" si="4"/>
        <v>S</v>
      </c>
      <c r="AJ5" s="13" t="str">
        <f t="shared" si="4"/>
        <v>S</v>
      </c>
      <c r="AK5" s="13" t="str">
        <f t="shared" si="4"/>
        <v>M</v>
      </c>
      <c r="AL5" s="13" t="str">
        <f t="shared" si="4"/>
        <v>T</v>
      </c>
      <c r="AM5" s="13" t="str">
        <f t="shared" si="4"/>
        <v>W</v>
      </c>
      <c r="AN5" s="13" t="str">
        <f t="shared" si="4"/>
        <v>T</v>
      </c>
      <c r="AO5" s="13" t="str">
        <f t="shared" si="4"/>
        <v>F</v>
      </c>
      <c r="AP5" s="13" t="str">
        <f t="shared" si="4"/>
        <v>S</v>
      </c>
      <c r="AQ5" s="13" t="str">
        <f t="shared" si="4"/>
        <v>S</v>
      </c>
      <c r="AR5" s="13" t="str">
        <f t="shared" si="4"/>
        <v>M</v>
      </c>
      <c r="AS5" s="13" t="str">
        <f t="shared" ref="AS5:BL5" si="5">LEFT(TEXT(AS4,"ddd"),1)</f>
        <v>T</v>
      </c>
      <c r="AT5" s="13" t="str">
        <f t="shared" si="5"/>
        <v>W</v>
      </c>
      <c r="AU5" s="13" t="str">
        <f t="shared" si="5"/>
        <v>T</v>
      </c>
      <c r="AV5" s="13" t="str">
        <f t="shared" si="5"/>
        <v>F</v>
      </c>
      <c r="AW5" s="13" t="str">
        <f t="shared" si="5"/>
        <v>S</v>
      </c>
      <c r="AX5" s="13" t="str">
        <f t="shared" si="5"/>
        <v>S</v>
      </c>
      <c r="AY5" s="13" t="str">
        <f t="shared" si="5"/>
        <v>M</v>
      </c>
      <c r="AZ5" s="13" t="str">
        <f t="shared" si="5"/>
        <v>T</v>
      </c>
      <c r="BA5" s="13" t="str">
        <f t="shared" si="5"/>
        <v>W</v>
      </c>
      <c r="BB5" s="13" t="str">
        <f t="shared" si="5"/>
        <v>T</v>
      </c>
      <c r="BC5" s="13" t="str">
        <f t="shared" si="5"/>
        <v>F</v>
      </c>
      <c r="BD5" s="13" t="str">
        <f t="shared" si="5"/>
        <v>S</v>
      </c>
      <c r="BE5" s="13" t="str">
        <f t="shared" si="5"/>
        <v>S</v>
      </c>
      <c r="BF5" s="13" t="str">
        <f t="shared" si="5"/>
        <v>M</v>
      </c>
      <c r="BG5" s="13" t="str">
        <f t="shared" si="5"/>
        <v>T</v>
      </c>
      <c r="BH5" s="13" t="str">
        <f t="shared" si="5"/>
        <v>W</v>
      </c>
      <c r="BI5" s="13" t="str">
        <f t="shared" si="5"/>
        <v>T</v>
      </c>
      <c r="BJ5" s="13" t="str">
        <f t="shared" si="5"/>
        <v>F</v>
      </c>
      <c r="BK5" s="13" t="str">
        <f t="shared" si="5"/>
        <v>S</v>
      </c>
      <c r="BL5" s="13" t="str">
        <f t="shared" si="5"/>
        <v>S</v>
      </c>
    </row>
    <row r="6" spans="1:64" ht="30" hidden="1" customHeight="1" thickBot="1" x14ac:dyDescent="0.25">
      <c r="A6" s="74" t="s">
        <v>13</v>
      </c>
      <c r="C6" s="40"/>
      <c r="E6"/>
      <c r="H6" t="str">
        <f>IF(OR(ISBLANK(task_start),ISBLANK(task_end)),"",task_end-task_start+1)</f>
        <v/>
      </c>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s="3" customFormat="1" ht="30" customHeight="1" thickBot="1" x14ac:dyDescent="0.25">
      <c r="A7" s="73" t="s">
        <v>14</v>
      </c>
      <c r="B7" s="18" t="s">
        <v>69</v>
      </c>
      <c r="C7" s="44"/>
      <c r="D7" s="19"/>
      <c r="E7" s="76"/>
      <c r="F7" s="77"/>
      <c r="G7" s="17"/>
      <c r="H7" s="17" t="str">
        <f t="shared" ref="H7:H41" si="6">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3" t="s">
        <v>15</v>
      </c>
      <c r="B8" s="87" t="s">
        <v>16</v>
      </c>
      <c r="C8" s="45" t="s">
        <v>17</v>
      </c>
      <c r="D8" s="20">
        <v>1</v>
      </c>
      <c r="E8" s="75">
        <f>Project_Start</f>
        <v>44476</v>
      </c>
      <c r="F8" s="75">
        <v>44477</v>
      </c>
      <c r="G8" s="17"/>
      <c r="H8" s="17">
        <f t="shared" si="6"/>
        <v>2</v>
      </c>
      <c r="I8" s="36"/>
      <c r="J8" s="36"/>
      <c r="K8" s="36"/>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36"/>
      <c r="AX8" s="36"/>
      <c r="AY8" s="36"/>
      <c r="AZ8" s="36"/>
      <c r="BA8" s="36"/>
      <c r="BB8" s="36"/>
      <c r="BC8" s="36"/>
      <c r="BD8" s="36"/>
      <c r="BE8" s="36"/>
      <c r="BF8" s="36"/>
      <c r="BG8" s="36"/>
      <c r="BH8" s="36"/>
      <c r="BI8" s="36"/>
      <c r="BJ8" s="36"/>
      <c r="BK8" s="36"/>
      <c r="BL8" s="36"/>
    </row>
    <row r="9" spans="1:64" s="3" customFormat="1" ht="30" customHeight="1" thickBot="1" x14ac:dyDescent="0.25">
      <c r="A9" s="73" t="s">
        <v>18</v>
      </c>
      <c r="B9" s="87" t="s">
        <v>19</v>
      </c>
      <c r="C9" s="45" t="s">
        <v>17</v>
      </c>
      <c r="D9" s="20">
        <v>1</v>
      </c>
      <c r="E9" s="75">
        <v>44478</v>
      </c>
      <c r="F9" s="75">
        <v>44480</v>
      </c>
      <c r="G9" s="17"/>
      <c r="H9" s="17">
        <f t="shared" si="6"/>
        <v>3</v>
      </c>
      <c r="I9" s="36"/>
      <c r="J9" s="36"/>
      <c r="K9" s="36"/>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36"/>
      <c r="AX9" s="36"/>
      <c r="AY9" s="36"/>
      <c r="AZ9" s="36"/>
      <c r="BA9" s="36"/>
      <c r="BB9" s="36"/>
      <c r="BC9" s="36"/>
      <c r="BD9" s="36"/>
      <c r="BE9" s="36"/>
      <c r="BF9" s="36"/>
      <c r="BG9" s="36"/>
      <c r="BH9" s="36"/>
      <c r="BI9" s="36"/>
      <c r="BJ9" s="36"/>
      <c r="BK9" s="36"/>
      <c r="BL9" s="36"/>
    </row>
    <row r="10" spans="1:64" s="3" customFormat="1" ht="30" customHeight="1" thickBot="1" x14ac:dyDescent="0.25">
      <c r="A10" s="74"/>
      <c r="B10" s="87" t="s">
        <v>21</v>
      </c>
      <c r="C10" s="45" t="s">
        <v>75</v>
      </c>
      <c r="D10" s="20">
        <v>0.9</v>
      </c>
      <c r="E10" s="75">
        <v>44478</v>
      </c>
      <c r="F10" s="75">
        <f>E10+5</f>
        <v>44483</v>
      </c>
      <c r="G10" s="17"/>
      <c r="H10" s="17">
        <f t="shared" si="6"/>
        <v>6</v>
      </c>
      <c r="I10" s="36"/>
      <c r="J10" s="36"/>
      <c r="K10" s="36"/>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4"/>
      <c r="B11" s="87" t="s">
        <v>66</v>
      </c>
      <c r="C11" s="45" t="s">
        <v>75</v>
      </c>
      <c r="D11" s="20">
        <v>1</v>
      </c>
      <c r="E11" s="75">
        <v>44480</v>
      </c>
      <c r="F11" s="75">
        <v>44482</v>
      </c>
      <c r="G11" s="17"/>
      <c r="H11" s="17">
        <f t="shared" si="6"/>
        <v>3</v>
      </c>
      <c r="I11" s="36"/>
      <c r="J11" s="36"/>
      <c r="K11" s="36"/>
      <c r="L11" s="71"/>
      <c r="M11" s="71"/>
      <c r="N11" s="71"/>
      <c r="O11" s="71"/>
      <c r="P11" s="71"/>
      <c r="Q11" s="71"/>
      <c r="R11" s="71"/>
      <c r="S11" s="71"/>
      <c r="T11" s="71"/>
      <c r="U11" s="71"/>
      <c r="V11" s="71"/>
      <c r="W11" s="71"/>
      <c r="X11" s="71"/>
      <c r="Y11" s="72"/>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4"/>
      <c r="B12" s="87" t="s">
        <v>67</v>
      </c>
      <c r="C12" s="45" t="s">
        <v>72</v>
      </c>
      <c r="D12" s="20">
        <v>1</v>
      </c>
      <c r="E12" s="75">
        <v>44480</v>
      </c>
      <c r="F12" s="75">
        <v>44482</v>
      </c>
      <c r="G12" s="17"/>
      <c r="H12" s="17"/>
      <c r="I12" s="36"/>
      <c r="J12" s="36"/>
      <c r="K12" s="36"/>
      <c r="L12" s="71"/>
      <c r="M12" s="71"/>
      <c r="N12" s="71"/>
      <c r="O12" s="71"/>
      <c r="P12" s="71"/>
      <c r="Q12" s="71"/>
      <c r="R12" s="71"/>
      <c r="S12" s="71"/>
      <c r="T12" s="71"/>
      <c r="U12" s="71"/>
      <c r="V12" s="71"/>
      <c r="W12" s="71"/>
      <c r="X12" s="71"/>
      <c r="Y12" s="72"/>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4"/>
      <c r="B13" s="87" t="s">
        <v>74</v>
      </c>
      <c r="C13" s="45" t="s">
        <v>17</v>
      </c>
      <c r="D13" s="20">
        <v>1</v>
      </c>
      <c r="E13" s="75">
        <v>44481</v>
      </c>
      <c r="F13" s="75">
        <v>44483</v>
      </c>
      <c r="G13" s="17"/>
      <c r="H13" s="17"/>
      <c r="I13" s="36"/>
      <c r="J13" s="36"/>
      <c r="K13" s="36"/>
      <c r="L13" s="71"/>
      <c r="M13" s="71"/>
      <c r="N13" s="71"/>
      <c r="O13" s="71"/>
      <c r="P13" s="71"/>
      <c r="Q13" s="71"/>
      <c r="R13" s="71"/>
      <c r="S13" s="71"/>
      <c r="T13" s="71"/>
      <c r="U13" s="71"/>
      <c r="V13" s="71"/>
      <c r="W13" s="71"/>
      <c r="X13" s="71"/>
      <c r="Y13" s="72"/>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4"/>
      <c r="B14" s="87" t="s">
        <v>71</v>
      </c>
      <c r="C14" s="45" t="s">
        <v>22</v>
      </c>
      <c r="D14" s="20">
        <v>0</v>
      </c>
      <c r="E14" s="75">
        <v>44485</v>
      </c>
      <c r="F14" s="75">
        <v>44488</v>
      </c>
      <c r="G14" s="17"/>
      <c r="H14" s="17"/>
      <c r="I14" s="36"/>
      <c r="J14" s="36"/>
      <c r="K14" s="36"/>
      <c r="L14" s="71"/>
      <c r="M14" s="71"/>
      <c r="N14" s="71"/>
      <c r="O14" s="71"/>
      <c r="P14" s="71"/>
      <c r="Q14" s="71"/>
      <c r="R14" s="71"/>
      <c r="S14" s="71"/>
      <c r="T14" s="71"/>
      <c r="U14" s="71"/>
      <c r="V14" s="71"/>
      <c r="W14" s="71"/>
      <c r="X14" s="71"/>
      <c r="Y14" s="72"/>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4"/>
      <c r="B15" s="87" t="s">
        <v>80</v>
      </c>
      <c r="C15" s="45" t="s">
        <v>79</v>
      </c>
      <c r="D15" s="20">
        <v>0</v>
      </c>
      <c r="E15" s="75">
        <v>44485</v>
      </c>
      <c r="F15" s="75">
        <v>44488</v>
      </c>
      <c r="G15" s="17"/>
      <c r="H15" s="17"/>
      <c r="I15" s="36"/>
      <c r="J15" s="36"/>
      <c r="K15" s="36"/>
      <c r="L15" s="71"/>
      <c r="M15" s="71"/>
      <c r="N15" s="71"/>
      <c r="O15" s="71"/>
      <c r="P15" s="71"/>
      <c r="Q15" s="71"/>
      <c r="R15" s="71"/>
      <c r="S15" s="71"/>
      <c r="T15" s="71"/>
      <c r="U15" s="71"/>
      <c r="V15" s="71"/>
      <c r="W15" s="71"/>
      <c r="X15" s="71"/>
      <c r="Y15" s="72"/>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4"/>
      <c r="B16" s="87" t="s">
        <v>73</v>
      </c>
      <c r="C16" s="45" t="s">
        <v>20</v>
      </c>
      <c r="D16" s="20">
        <v>0</v>
      </c>
      <c r="E16" s="75">
        <v>44485</v>
      </c>
      <c r="F16" s="75">
        <v>44488</v>
      </c>
      <c r="G16" s="17"/>
      <c r="H16" s="17"/>
      <c r="I16" s="36"/>
      <c r="J16" s="36"/>
      <c r="K16" s="36"/>
      <c r="L16" s="71"/>
      <c r="M16" s="71"/>
      <c r="N16" s="71"/>
      <c r="O16" s="71"/>
      <c r="P16" s="71"/>
      <c r="Q16" s="71"/>
      <c r="R16" s="71"/>
      <c r="S16" s="71"/>
      <c r="T16" s="71"/>
      <c r="U16" s="71"/>
      <c r="V16" s="71"/>
      <c r="W16" s="71"/>
      <c r="X16" s="71"/>
      <c r="Y16" s="72"/>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4"/>
      <c r="B17" s="87" t="s">
        <v>76</v>
      </c>
      <c r="C17" s="45" t="s">
        <v>17</v>
      </c>
      <c r="D17" s="20">
        <v>0</v>
      </c>
      <c r="E17" s="75">
        <v>44488</v>
      </c>
      <c r="F17" s="75">
        <v>44490</v>
      </c>
      <c r="G17" s="17"/>
      <c r="H17" s="17"/>
      <c r="I17" s="36"/>
      <c r="J17" s="36"/>
      <c r="K17" s="36"/>
      <c r="L17" s="71"/>
      <c r="M17" s="71"/>
      <c r="N17" s="71"/>
      <c r="O17" s="71"/>
      <c r="P17" s="71"/>
      <c r="Q17" s="71"/>
      <c r="R17" s="71"/>
      <c r="S17" s="71"/>
      <c r="T17" s="71"/>
      <c r="U17" s="71"/>
      <c r="V17" s="71"/>
      <c r="W17" s="71"/>
      <c r="X17" s="71"/>
      <c r="Y17" s="72"/>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4"/>
      <c r="B18" s="87" t="s">
        <v>77</v>
      </c>
      <c r="C18" s="45" t="s">
        <v>22</v>
      </c>
      <c r="D18" s="20">
        <v>0</v>
      </c>
      <c r="E18" s="75">
        <v>44488</v>
      </c>
      <c r="F18" s="75">
        <v>44490</v>
      </c>
      <c r="G18" s="17"/>
      <c r="H18" s="17">
        <f t="shared" si="6"/>
        <v>3</v>
      </c>
      <c r="I18" s="36"/>
      <c r="J18" s="36"/>
      <c r="K18" s="36"/>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4"/>
      <c r="B19" s="87" t="s">
        <v>78</v>
      </c>
      <c r="C19" s="45" t="s">
        <v>17</v>
      </c>
      <c r="D19" s="20">
        <v>0</v>
      </c>
      <c r="E19" s="75">
        <v>44490</v>
      </c>
      <c r="F19" s="75">
        <v>44496</v>
      </c>
      <c r="G19" s="17"/>
      <c r="H19" s="17"/>
      <c r="I19" s="36"/>
      <c r="J19" s="36"/>
      <c r="K19" s="36"/>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4"/>
      <c r="B20" s="87"/>
      <c r="C20" s="45"/>
      <c r="D20" s="20"/>
      <c r="E20" s="75"/>
      <c r="F20" s="75"/>
      <c r="G20" s="17"/>
      <c r="H20" s="17"/>
      <c r="I20" s="36"/>
      <c r="J20" s="36"/>
      <c r="K20" s="36"/>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4"/>
      <c r="B21" s="87"/>
      <c r="C21" s="45"/>
      <c r="D21" s="20"/>
      <c r="E21" s="75"/>
      <c r="F21" s="75"/>
      <c r="G21" s="17"/>
      <c r="H21" s="17"/>
      <c r="I21" s="36"/>
      <c r="J21" s="36"/>
      <c r="K21" s="36"/>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3" t="s">
        <v>24</v>
      </c>
      <c r="B22" s="21" t="s">
        <v>70</v>
      </c>
      <c r="C22" s="46"/>
      <c r="D22" s="22"/>
      <c r="E22" s="78"/>
      <c r="F22" s="79"/>
      <c r="G22" s="17"/>
      <c r="H22" s="17" t="str">
        <f t="shared" si="6"/>
        <v/>
      </c>
      <c r="I22" s="36"/>
      <c r="J22" s="36"/>
      <c r="K22" s="36"/>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3"/>
      <c r="B23" s="54" t="s">
        <v>23</v>
      </c>
      <c r="C23" s="47" t="s">
        <v>17</v>
      </c>
      <c r="D23" s="23">
        <v>1</v>
      </c>
      <c r="E23" s="80">
        <v>44481</v>
      </c>
      <c r="F23" s="80">
        <v>44482</v>
      </c>
      <c r="G23" s="17"/>
      <c r="H23" s="17">
        <f t="shared" si="6"/>
        <v>2</v>
      </c>
      <c r="I23" s="36"/>
      <c r="J23" s="36"/>
      <c r="K23" s="36"/>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4"/>
      <c r="B24" s="88"/>
      <c r="C24" s="47"/>
      <c r="D24" s="23"/>
      <c r="E24" s="80"/>
      <c r="F24" s="80"/>
      <c r="G24" s="17"/>
      <c r="H24" s="17" t="str">
        <f t="shared" si="6"/>
        <v/>
      </c>
      <c r="I24" s="36"/>
      <c r="J24" s="36"/>
      <c r="K24" s="36"/>
      <c r="L24" s="71"/>
      <c r="M24" s="71"/>
      <c r="N24" s="71"/>
      <c r="O24" s="71"/>
      <c r="P24" s="71"/>
      <c r="Q24" s="71"/>
      <c r="R24" s="71"/>
      <c r="S24" s="71"/>
      <c r="T24" s="71"/>
      <c r="U24" s="72"/>
      <c r="V24" s="72"/>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4"/>
      <c r="B25" s="54"/>
      <c r="C25" s="47"/>
      <c r="D25" s="23"/>
      <c r="E25" s="80"/>
      <c r="F25" s="80"/>
      <c r="G25" s="17"/>
      <c r="H25" s="17" t="str">
        <f t="shared" si="6"/>
        <v/>
      </c>
      <c r="I25" s="36"/>
      <c r="J25" s="36"/>
      <c r="K25" s="36"/>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4"/>
      <c r="B26" s="54"/>
      <c r="C26" s="47"/>
      <c r="D26" s="23"/>
      <c r="E26" s="80"/>
      <c r="F26" s="80"/>
      <c r="G26" s="17"/>
      <c r="H26" s="17"/>
      <c r="I26" s="36"/>
      <c r="J26" s="36"/>
      <c r="K26" s="36"/>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4"/>
      <c r="B27" s="54"/>
      <c r="C27" s="47"/>
      <c r="D27" s="23"/>
      <c r="E27" s="80"/>
      <c r="F27" s="80"/>
      <c r="G27" s="17"/>
      <c r="H27" s="17"/>
      <c r="I27" s="36"/>
      <c r="J27" s="36"/>
      <c r="K27" s="36"/>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4"/>
      <c r="B28" s="54"/>
      <c r="C28" s="47"/>
      <c r="D28" s="23"/>
      <c r="E28" s="80"/>
      <c r="F28" s="80"/>
      <c r="G28" s="17"/>
      <c r="H28" s="17"/>
      <c r="I28" s="36"/>
      <c r="J28" s="36"/>
      <c r="K28" s="36"/>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4"/>
      <c r="B29" s="54"/>
      <c r="C29" s="47"/>
      <c r="D29" s="23"/>
      <c r="E29" s="80"/>
      <c r="F29" s="80"/>
      <c r="G29" s="17"/>
      <c r="H29" s="17" t="str">
        <f t="shared" si="6"/>
        <v/>
      </c>
      <c r="I29" s="36"/>
      <c r="J29" s="36"/>
      <c r="K29" s="36"/>
      <c r="L29" s="71"/>
      <c r="M29" s="71"/>
      <c r="N29" s="71"/>
      <c r="O29" s="71"/>
      <c r="P29" s="71"/>
      <c r="Q29" s="71"/>
      <c r="R29" s="71"/>
      <c r="S29" s="71"/>
      <c r="T29" s="71"/>
      <c r="U29" s="71"/>
      <c r="V29" s="71"/>
      <c r="W29" s="71"/>
      <c r="X29" s="71"/>
      <c r="Y29" s="72"/>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4" t="s">
        <v>25</v>
      </c>
      <c r="B30" s="24" t="s">
        <v>26</v>
      </c>
      <c r="C30" s="48"/>
      <c r="D30" s="25"/>
      <c r="E30" s="81"/>
      <c r="F30" s="82"/>
      <c r="G30" s="17"/>
      <c r="H30" s="17" t="str">
        <f t="shared" si="6"/>
        <v/>
      </c>
      <c r="I30" s="36"/>
      <c r="J30" s="36"/>
      <c r="K30" s="36"/>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4"/>
      <c r="B31" s="55"/>
      <c r="C31" s="49"/>
      <c r="D31" s="26"/>
      <c r="E31" s="83"/>
      <c r="F31" s="83"/>
      <c r="G31" s="17"/>
      <c r="H31" s="17" t="str">
        <f t="shared" si="6"/>
        <v/>
      </c>
      <c r="I31" s="36"/>
      <c r="J31" s="36"/>
      <c r="K31" s="36"/>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4"/>
      <c r="B32" s="55"/>
      <c r="C32" s="49"/>
      <c r="D32" s="26"/>
      <c r="E32" s="83"/>
      <c r="F32" s="83"/>
      <c r="G32" s="17"/>
      <c r="H32" s="17" t="str">
        <f t="shared" si="6"/>
        <v/>
      </c>
      <c r="I32" s="36"/>
      <c r="J32" s="36"/>
      <c r="K32" s="36"/>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4"/>
      <c r="B33" s="55"/>
      <c r="C33" s="49"/>
      <c r="D33" s="26"/>
      <c r="E33" s="83"/>
      <c r="F33" s="83"/>
      <c r="G33" s="17"/>
      <c r="H33" s="17" t="str">
        <f t="shared" si="6"/>
        <v/>
      </c>
      <c r="I33" s="36"/>
      <c r="J33" s="36"/>
      <c r="K33" s="36"/>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4" t="s">
        <v>25</v>
      </c>
      <c r="B34" s="27" t="s">
        <v>27</v>
      </c>
      <c r="C34" s="50"/>
      <c r="D34" s="28"/>
      <c r="E34" s="84"/>
      <c r="F34" s="85"/>
      <c r="G34" s="17"/>
      <c r="H34" s="17"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4"/>
      <c r="B35" s="56"/>
      <c r="C35" s="51"/>
      <c r="D35" s="29"/>
      <c r="E35" s="86"/>
      <c r="F35" s="86"/>
      <c r="G35" s="17"/>
      <c r="H35" s="17"/>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74"/>
      <c r="B36" s="56"/>
      <c r="C36" s="51"/>
      <c r="D36" s="29"/>
      <c r="E36" s="86"/>
      <c r="F36" s="86"/>
      <c r="G36" s="17"/>
      <c r="H36" s="17"/>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74"/>
      <c r="B37" s="56"/>
      <c r="C37" s="51"/>
      <c r="D37" s="29"/>
      <c r="E37" s="86"/>
      <c r="F37" s="86"/>
      <c r="G37" s="17"/>
      <c r="H37" s="17"/>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74"/>
      <c r="B38" s="56"/>
      <c r="C38" s="51"/>
      <c r="D38" s="29"/>
      <c r="E38" s="86"/>
      <c r="F38" s="86"/>
      <c r="G38" s="17"/>
      <c r="H38" s="17"/>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25">
      <c r="A39" s="74"/>
      <c r="B39" s="56"/>
      <c r="C39" s="51"/>
      <c r="D39" s="29"/>
      <c r="E39" s="86"/>
      <c r="F39" s="86"/>
      <c r="G39" s="17"/>
      <c r="H39" s="17"/>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25">
      <c r="A40" s="74" t="s">
        <v>28</v>
      </c>
      <c r="B40" s="57"/>
      <c r="C40" s="52"/>
      <c r="D40" s="16"/>
      <c r="E40" s="43"/>
      <c r="F40" s="43"/>
      <c r="G40" s="17"/>
      <c r="H40" s="17"/>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25">
      <c r="A41" s="73" t="s">
        <v>29</v>
      </c>
      <c r="B41" s="30" t="s">
        <v>30</v>
      </c>
      <c r="C41" s="31"/>
      <c r="D41" s="32"/>
      <c r="E41" s="33"/>
      <c r="F41" s="34"/>
      <c r="G41" s="35"/>
      <c r="H41" s="35" t="str">
        <f t="shared" si="6"/>
        <v/>
      </c>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x14ac:dyDescent="0.2">
      <c r="G42" s="6"/>
    </row>
    <row r="43" spans="1:64" ht="30" customHeight="1" x14ac:dyDescent="0.2">
      <c r="C43" s="14"/>
      <c r="F43" s="39"/>
    </row>
    <row r="44" spans="1:64" ht="30" customHeight="1" thickBot="1" x14ac:dyDescent="0.25">
      <c r="C44" s="15"/>
    </row>
    <row r="45" spans="1:64" ht="30" customHeight="1" thickBot="1" x14ac:dyDescent="0.25">
      <c r="B45" s="53" t="s">
        <v>31</v>
      </c>
    </row>
    <row r="46" spans="1:64" ht="30" customHeight="1" thickBot="1" x14ac:dyDescent="0.25">
      <c r="B46" s="53" t="s">
        <v>32</v>
      </c>
    </row>
    <row r="47" spans="1:64" ht="30" customHeight="1" thickBot="1" x14ac:dyDescent="0.25">
      <c r="B47" s="53" t="s">
        <v>33</v>
      </c>
    </row>
    <row r="48" spans="1:64" ht="30" customHeight="1" thickBot="1" x14ac:dyDescent="0.25">
      <c r="B48" s="53" t="s">
        <v>34</v>
      </c>
    </row>
    <row r="49" spans="2:2" ht="30" customHeight="1" thickBot="1" x14ac:dyDescent="0.25">
      <c r="B49" s="53" t="s">
        <v>26</v>
      </c>
    </row>
    <row r="50" spans="2:2" ht="30" customHeight="1" thickBot="1" x14ac:dyDescent="0.25">
      <c r="B50" s="53"/>
    </row>
    <row r="51" spans="2:2" ht="30" customHeight="1" thickBot="1" x14ac:dyDescent="0.25">
      <c r="B51" s="53" t="s">
        <v>35</v>
      </c>
    </row>
  </sheetData>
  <mergeCells count="12">
    <mergeCell ref="AY3:BE3"/>
    <mergeCell ref="BF3:BL3"/>
    <mergeCell ref="E2:F2"/>
    <mergeCell ref="I3:O3"/>
    <mergeCell ref="P3:V3"/>
    <mergeCell ref="W3:AC3"/>
    <mergeCell ref="AD3:AJ3"/>
    <mergeCell ref="C2:D2"/>
    <mergeCell ref="C3:D3"/>
    <mergeCell ref="B4:G4"/>
    <mergeCell ref="AK3:AQ3"/>
    <mergeCell ref="AR3:AX3"/>
  </mergeCells>
  <conditionalFormatting sqref="D22:D41 D6:D1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BL41">
    <cfRule type="expression" dxfId="2" priority="37">
      <formula>AND(TODAY()&gt;=I$4,TODAY()&lt;J$4)</formula>
    </cfRule>
  </conditionalFormatting>
  <conditionalFormatting sqref="I6:BL41">
    <cfRule type="expression" dxfId="1" priority="31">
      <formula>AND(task_start&lt;=I$4,ROUNDDOWN((task_end-task_start+1)*task_progress,0)+task_start-1&gt;=I$4)</formula>
    </cfRule>
    <cfRule type="expression" dxfId="0" priority="32" stopIfTrue="1">
      <formula>AND(task_end&gt;=I$4,task_start&lt;J$4)</formula>
    </cfRule>
  </conditionalFormatting>
  <conditionalFormatting sqref="D18:D21">
    <cfRule type="dataBar" priority="2">
      <dataBar>
        <cfvo type="num" val="0"/>
        <cfvo type="num" val="1"/>
        <color theme="0" tint="-0.249977111117893"/>
      </dataBar>
      <extLst>
        <ext xmlns:x14="http://schemas.microsoft.com/office/spreadsheetml/2009/9/main" uri="{B025F937-C7B1-47D3-B67F-A62EFF666E3E}">
          <x14:id>{D13E1797-F8B6-4241-9FBC-9074A55E5511}</x14:id>
        </ext>
      </extLst>
    </cfRule>
  </conditionalFormatting>
  <conditionalFormatting sqref="D14:D16">
    <cfRule type="dataBar" priority="3">
      <dataBar>
        <cfvo type="num" val="0"/>
        <cfvo type="num" val="1"/>
        <color theme="0" tint="-0.249977111117893"/>
      </dataBar>
      <extLst>
        <ext xmlns:x14="http://schemas.microsoft.com/office/spreadsheetml/2009/9/main" uri="{B025F937-C7B1-47D3-B67F-A62EFF666E3E}">
          <x14:id>{FE7C0A31-7B3A-534A-91C0-5BC01C3C6546}</x14:id>
        </ext>
      </extLst>
    </cfRule>
  </conditionalFormatting>
  <conditionalFormatting sqref="D17">
    <cfRule type="dataBar" priority="1">
      <dataBar>
        <cfvo type="num" val="0"/>
        <cfvo type="num" val="1"/>
        <color theme="0" tint="-0.249977111117893"/>
      </dataBar>
      <extLst>
        <ext xmlns:x14="http://schemas.microsoft.com/office/spreadsheetml/2009/9/main" uri="{B025F937-C7B1-47D3-B67F-A62EFF666E3E}">
          <x14:id>{DE25D6E0-AD7C-C54F-90DC-0E8CB25971C9}</x14:id>
        </ext>
      </extLst>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D22:D41 D6:D13</xm:sqref>
        </x14:conditionalFormatting>
        <x14:conditionalFormatting xmlns:xm="http://schemas.microsoft.com/office/excel/2006/main">
          <x14:cfRule type="dataBar" id="{D13E1797-F8B6-4241-9FBC-9074A55E5511}">
            <x14:dataBar minLength="0" maxLength="100" gradient="0">
              <x14:cfvo type="num">
                <xm:f>0</xm:f>
              </x14:cfvo>
              <x14:cfvo type="num">
                <xm:f>1</xm:f>
              </x14:cfvo>
              <x14:negativeFillColor rgb="FFFF0000"/>
              <x14:axisColor rgb="FF000000"/>
            </x14:dataBar>
          </x14:cfRule>
          <xm:sqref>D18:D21</xm:sqref>
        </x14:conditionalFormatting>
        <x14:conditionalFormatting xmlns:xm="http://schemas.microsoft.com/office/excel/2006/main">
          <x14:cfRule type="dataBar" id="{FE7C0A31-7B3A-534A-91C0-5BC01C3C6546}">
            <x14:dataBar minLength="0" maxLength="100" gradient="0">
              <x14:cfvo type="num">
                <xm:f>0</xm:f>
              </x14:cfvo>
              <x14:cfvo type="num">
                <xm:f>1</xm:f>
              </x14:cfvo>
              <x14:negativeFillColor rgb="FFFF0000"/>
              <x14:axisColor rgb="FF000000"/>
            </x14:dataBar>
          </x14:cfRule>
          <xm:sqref>D14:D16</xm:sqref>
        </x14:conditionalFormatting>
        <x14:conditionalFormatting xmlns:xm="http://schemas.microsoft.com/office/excel/2006/main">
          <x14:cfRule type="dataBar" id="{DE25D6E0-AD7C-C54F-90DC-0E8CB25971C9}">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tabSelected="1" zoomScale="112" workbookViewId="0">
      <selection activeCell="B20" sqref="B20"/>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0" t="s">
        <v>36</v>
      </c>
      <c r="B1" s="60" t="s">
        <v>37</v>
      </c>
      <c r="C1" s="60" t="s">
        <v>38</v>
      </c>
    </row>
    <row r="2" spans="1:3" ht="16" x14ac:dyDescent="0.2">
      <c r="A2" s="66" t="s">
        <v>39</v>
      </c>
      <c r="B2" s="66" t="s">
        <v>40</v>
      </c>
      <c r="C2" s="64" t="s">
        <v>41</v>
      </c>
    </row>
    <row r="3" spans="1:3" ht="16" x14ac:dyDescent="0.2">
      <c r="A3" s="67"/>
      <c r="B3" s="67"/>
      <c r="C3" s="61" t="s">
        <v>42</v>
      </c>
    </row>
    <row r="4" spans="1:3" ht="16" x14ac:dyDescent="0.2">
      <c r="A4" s="66"/>
      <c r="B4" s="66" t="s">
        <v>43</v>
      </c>
      <c r="C4" s="62" t="s">
        <v>44</v>
      </c>
    </row>
    <row r="5" spans="1:3" ht="16" x14ac:dyDescent="0.2">
      <c r="A5" s="67"/>
      <c r="B5" s="67" t="s">
        <v>45</v>
      </c>
      <c r="C5" s="63" t="s">
        <v>46</v>
      </c>
    </row>
    <row r="6" spans="1:3" ht="16" x14ac:dyDescent="0.2">
      <c r="A6" s="66"/>
      <c r="B6" s="66" t="s">
        <v>47</v>
      </c>
      <c r="C6" s="62" t="s">
        <v>48</v>
      </c>
    </row>
    <row r="7" spans="1:3" ht="16" x14ac:dyDescent="0.2">
      <c r="A7" s="67"/>
      <c r="B7" s="67"/>
      <c r="C7" s="63" t="s">
        <v>49</v>
      </c>
    </row>
    <row r="8" spans="1:3" ht="16" x14ac:dyDescent="0.2">
      <c r="A8" s="66"/>
      <c r="B8" s="66" t="s">
        <v>50</v>
      </c>
      <c r="C8" s="62" t="s">
        <v>51</v>
      </c>
    </row>
    <row r="9" spans="1:3" ht="64" x14ac:dyDescent="0.2">
      <c r="A9" s="67"/>
      <c r="B9" s="67"/>
      <c r="C9" s="63" t="s">
        <v>52</v>
      </c>
    </row>
    <row r="10" spans="1:3" ht="16" x14ac:dyDescent="0.2">
      <c r="A10" s="66"/>
      <c r="B10" s="66"/>
      <c r="C10" s="62" t="s">
        <v>53</v>
      </c>
    </row>
    <row r="11" spans="1:3" ht="16" x14ac:dyDescent="0.2">
      <c r="A11" s="67" t="s">
        <v>54</v>
      </c>
      <c r="B11" s="70" t="s">
        <v>40</v>
      </c>
      <c r="C11" s="63" t="s">
        <v>55</v>
      </c>
    </row>
    <row r="12" spans="1:3" ht="16" x14ac:dyDescent="0.2">
      <c r="A12" s="66"/>
      <c r="B12" s="66" t="s">
        <v>43</v>
      </c>
      <c r="C12" s="62" t="s">
        <v>56</v>
      </c>
    </row>
    <row r="13" spans="1:3" ht="16" x14ac:dyDescent="0.2">
      <c r="A13" s="67"/>
      <c r="B13" s="67" t="s">
        <v>45</v>
      </c>
      <c r="C13" s="61"/>
    </row>
    <row r="14" spans="1:3" ht="16" x14ac:dyDescent="0.2">
      <c r="A14" s="66"/>
      <c r="B14" s="66" t="s">
        <v>47</v>
      </c>
      <c r="C14" s="65" t="s">
        <v>57</v>
      </c>
    </row>
    <row r="15" spans="1:3" ht="16" x14ac:dyDescent="0.2">
      <c r="A15" s="67"/>
      <c r="B15" s="67" t="s">
        <v>50</v>
      </c>
      <c r="C15" s="61"/>
    </row>
    <row r="16" spans="1:3" ht="16" x14ac:dyDescent="0.2">
      <c r="A16" s="66" t="s">
        <v>58</v>
      </c>
      <c r="B16" s="66" t="s">
        <v>40</v>
      </c>
      <c r="C16" s="64" t="s">
        <v>59</v>
      </c>
    </row>
    <row r="17" spans="1:3" ht="16" x14ac:dyDescent="0.2">
      <c r="A17" s="67"/>
      <c r="B17" s="67" t="s">
        <v>45</v>
      </c>
      <c r="C17" s="61"/>
    </row>
    <row r="18" spans="1:3" ht="16" x14ac:dyDescent="0.2">
      <c r="A18" s="66"/>
      <c r="B18" s="66" t="s">
        <v>47</v>
      </c>
      <c r="C18" s="65" t="s">
        <v>57</v>
      </c>
    </row>
    <row r="19" spans="1:3" ht="16" x14ac:dyDescent="0.2">
      <c r="A19" s="67"/>
      <c r="B19" s="67" t="s">
        <v>50</v>
      </c>
      <c r="C19" s="61"/>
    </row>
    <row r="20" spans="1:3" ht="16" x14ac:dyDescent="0.2">
      <c r="A20" s="66" t="s">
        <v>60</v>
      </c>
      <c r="B20" s="66" t="s">
        <v>40</v>
      </c>
      <c r="C20" s="64" t="s">
        <v>61</v>
      </c>
    </row>
    <row r="21" spans="1:3" ht="16" x14ac:dyDescent="0.2">
      <c r="A21" s="67"/>
      <c r="B21" s="67" t="s">
        <v>45</v>
      </c>
      <c r="C21" s="61"/>
    </row>
    <row r="22" spans="1:3" ht="16" x14ac:dyDescent="0.2">
      <c r="A22" s="66"/>
      <c r="B22" s="66" t="s">
        <v>47</v>
      </c>
      <c r="C22" s="65" t="s">
        <v>62</v>
      </c>
    </row>
    <row r="23" spans="1:3" ht="16" x14ac:dyDescent="0.2">
      <c r="A23" s="67"/>
      <c r="B23" s="67" t="s">
        <v>50</v>
      </c>
      <c r="C23" s="61" t="s">
        <v>63</v>
      </c>
    </row>
    <row r="24" spans="1:3" ht="16" x14ac:dyDescent="0.2">
      <c r="A24" s="66" t="s">
        <v>64</v>
      </c>
      <c r="B24" s="66" t="s">
        <v>45</v>
      </c>
      <c r="C24" s="64" t="s">
        <v>65</v>
      </c>
    </row>
    <row r="25" spans="1:3" x14ac:dyDescent="0.2">
      <c r="A25" s="68"/>
      <c r="B25" s="68"/>
      <c r="C25" s="58"/>
    </row>
    <row r="26" spans="1:3" x14ac:dyDescent="0.2">
      <c r="A26" s="69"/>
      <c r="B26" s="69"/>
      <c r="C26" s="59"/>
    </row>
    <row r="27" spans="1:3" x14ac:dyDescent="0.2">
      <c r="A27" s="68"/>
      <c r="B27" s="68"/>
      <c r="C27" s="58"/>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2021-10-16T19:49:33Z</dcterms:modified>
  <cp:category/>
  <cp:contentStatus/>
</cp:coreProperties>
</file>