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amil\Desktop\New folder (2)\RCS_AVR\"/>
    </mc:Choice>
  </mc:AlternateContent>
  <xr:revisionPtr revIDLastSave="0" documentId="13_ncr:1_{E0D0A282-2FB8-4E95-B8C1-C3DADC25D50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،ُ5430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  <c r="I11" i="1"/>
  <c r="H11" i="1"/>
  <c r="A11" i="1"/>
  <c r="J3" i="1"/>
  <c r="G11" i="1" s="1"/>
  <c r="F11" i="1"/>
  <c r="C11" i="1"/>
  <c r="D11" i="1" s="1"/>
  <c r="B11" i="1"/>
  <c r="E11" i="1" l="1"/>
</calcChain>
</file>

<file path=xl/sharedStrings.xml><?xml version="1.0" encoding="utf-8"?>
<sst xmlns="http://schemas.openxmlformats.org/spreadsheetml/2006/main" count="38" uniqueCount="38">
  <si>
    <t>vref</t>
  </si>
  <si>
    <t>R1</t>
  </si>
  <si>
    <t>R2</t>
  </si>
  <si>
    <t>Lmin</t>
  </si>
  <si>
    <t>v(out)</t>
  </si>
  <si>
    <t>Vin(max)</t>
  </si>
  <si>
    <t>K(in)</t>
  </si>
  <si>
    <t>I(out)</t>
  </si>
  <si>
    <t>F(sw)</t>
  </si>
  <si>
    <t>B</t>
  </si>
  <si>
    <t>L(Standard)</t>
  </si>
  <si>
    <t>IL(peak)</t>
  </si>
  <si>
    <t>IL(RMS)</t>
  </si>
  <si>
    <t>C(out)1</t>
  </si>
  <si>
    <t>C(out)2</t>
  </si>
  <si>
    <t>DV(out)</t>
  </si>
  <si>
    <t>I(RPL)</t>
  </si>
  <si>
    <t>V(RPL)%</t>
  </si>
  <si>
    <t>C(ff)</t>
  </si>
  <si>
    <t>C1(out)Standara</t>
  </si>
  <si>
    <t>C2(out)Standara</t>
  </si>
  <si>
    <t>Voltage(Cap_output)</t>
  </si>
  <si>
    <t>c(ff)Standard</t>
  </si>
  <si>
    <t>مقادیر  ورودی</t>
  </si>
  <si>
    <t>مقادیر محاسبه شده</t>
  </si>
  <si>
    <t>مقادیر استاندارد شده</t>
  </si>
  <si>
    <t>سلف استاندارد شده</t>
  </si>
  <si>
    <t>LED Resistors Calculate</t>
  </si>
  <si>
    <t>GREEN</t>
  </si>
  <si>
    <t>RED</t>
  </si>
  <si>
    <t>Whaite</t>
  </si>
  <si>
    <t>YELLOW</t>
  </si>
  <si>
    <t>BLUE</t>
  </si>
  <si>
    <t>TYPE</t>
  </si>
  <si>
    <t>LED VOLTAGE</t>
  </si>
  <si>
    <t>INPUT Current</t>
  </si>
  <si>
    <t>Calculate Resistor</t>
  </si>
  <si>
    <t>INPUT VOLTAGE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</si>
</sst>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3" borderId="3" xfId="4" applyAlignment="1">
      <alignment horizontal="center" vertical="center"/>
    </xf>
    <xf numFmtId="0" fontId="1" fillId="0" borderId="1" xfId="1" applyAlignment="1">
      <alignment horizontal="center" vertical="center"/>
    </xf>
    <xf numFmtId="11" fontId="1" fillId="0" borderId="1" xfId="1" applyNumberFormat="1" applyAlignment="1">
      <alignment horizontal="center" vertical="center"/>
    </xf>
    <xf numFmtId="11" fontId="4" fillId="3" borderId="3" xfId="4" applyNumberFormat="1" applyAlignment="1">
      <alignment horizontal="center" vertical="center"/>
    </xf>
    <xf numFmtId="0" fontId="4" fillId="3" borderId="3" xfId="4" applyNumberFormat="1" applyAlignment="1">
      <alignment horizontal="center" vertical="center"/>
    </xf>
    <xf numFmtId="0" fontId="2" fillId="0" borderId="2" xfId="2" applyAlignment="1">
      <alignment horizontal="center" vertical="center"/>
    </xf>
    <xf numFmtId="11" fontId="5" fillId="3" borderId="3" xfId="5" applyNumberForma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11" fontId="5" fillId="3" borderId="1" xfId="5" applyNumberFormat="1" applyFill="1" applyBorder="1" applyAlignment="1">
      <alignment horizontal="center" vertical="center"/>
    </xf>
    <xf numFmtId="0" fontId="3" fillId="2" borderId="0" xfId="3" applyAlignment="1">
      <alignment horizontal="center" vertical="center"/>
    </xf>
    <xf numFmtId="0" fontId="3" fillId="2" borderId="0" xfId="3" applyBorder="1" applyAlignment="1">
      <alignment horizontal="center" vertical="center"/>
    </xf>
    <xf numFmtId="0" fontId="3" fillId="2" borderId="0" xfId="3" applyAlignment="1">
      <alignment vertical="center"/>
    </xf>
    <xf numFmtId="0" fontId="6" fillId="4" borderId="1" xfId="1" applyFon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7" borderId="1" xfId="1" applyFill="1" applyAlignment="1">
      <alignment horizontal="center" vertical="center"/>
    </xf>
    <xf numFmtId="0" fontId="1" fillId="8" borderId="1" xfId="1" applyFill="1" applyAlignment="1">
      <alignment horizontal="center" vertical="center"/>
    </xf>
    <xf numFmtId="0" fontId="1" fillId="0" borderId="1" xfId="1" applyAlignment="1">
      <alignment horizontal="right"/>
    </xf>
    <xf numFmtId="0" fontId="4" fillId="3" borderId="3" xfId="4" applyAlignment="1">
      <alignment horizontal="right"/>
    </xf>
  </cellXfs>
  <cellStyles count="6">
    <cellStyle name="Heading 1" xfId="1" builtinId="16"/>
    <cellStyle name="Heading 2" xfId="2" builtinId="17"/>
    <cellStyle name="Input" xfId="4" builtinId="20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4" workbookViewId="0">
      <selection activeCell="A27" sqref="A27"/>
    </sheetView>
  </sheetViews>
  <sheetFormatPr defaultRowHeight="15" x14ac:dyDescent="0.25"/>
  <cols>
    <col min="1" max="1" width="26.5703125" style="1" customWidth="1"/>
    <col min="2" max="2" width="11.140625" style="1" customWidth="1"/>
    <col min="3" max="3" width="10.7109375" style="1" customWidth="1"/>
    <col min="4" max="4" width="18.42578125" style="1" customWidth="1"/>
    <col min="5" max="5" width="17" style="1" customWidth="1"/>
    <col min="6" max="6" width="22" style="1" customWidth="1"/>
    <col min="7" max="7" width="18.42578125" style="1" customWidth="1"/>
    <col min="8" max="8" width="24.140625" style="1" customWidth="1"/>
    <col min="9" max="9" width="18.42578125" style="1" customWidth="1"/>
    <col min="10" max="10" width="16.28515625" style="1" customWidth="1"/>
    <col min="11" max="11" width="18" style="1" customWidth="1"/>
    <col min="12" max="16384" width="9.140625" style="1"/>
  </cols>
  <sheetData>
    <row r="1" spans="1:11" x14ac:dyDescent="0.25">
      <c r="A1" s="12"/>
      <c r="B1" s="12"/>
      <c r="C1" s="12"/>
      <c r="D1" s="12"/>
      <c r="E1" s="12"/>
      <c r="F1" s="12" t="s">
        <v>23</v>
      </c>
      <c r="G1" s="12"/>
      <c r="H1" s="12"/>
      <c r="I1" s="12"/>
      <c r="J1" s="12"/>
      <c r="K1" s="12"/>
    </row>
    <row r="2" spans="1:11" ht="20.25" thickBot="1" x14ac:dyDescent="0.3">
      <c r="A2" s="3" t="s">
        <v>5</v>
      </c>
      <c r="B2" s="3" t="s">
        <v>4</v>
      </c>
      <c r="C2" s="3" t="s">
        <v>0</v>
      </c>
      <c r="D2" s="3" t="s">
        <v>7</v>
      </c>
      <c r="E2" s="3" t="s">
        <v>8</v>
      </c>
      <c r="F2" s="3" t="s">
        <v>2</v>
      </c>
      <c r="G2" s="3" t="s">
        <v>6</v>
      </c>
      <c r="H2" s="3" t="s">
        <v>10</v>
      </c>
      <c r="I2" s="3" t="s">
        <v>15</v>
      </c>
      <c r="J2" s="3" t="s">
        <v>16</v>
      </c>
      <c r="K2" s="3" t="s">
        <v>17</v>
      </c>
    </row>
    <row r="3" spans="1:11" ht="21" thickTop="1" thickBot="1" x14ac:dyDescent="0.3">
      <c r="A3" s="3">
        <v>12</v>
      </c>
      <c r="B3" s="3">
        <v>5</v>
      </c>
      <c r="C3" s="3">
        <v>0.6</v>
      </c>
      <c r="D3" s="3">
        <v>3</v>
      </c>
      <c r="E3" s="4">
        <v>400000</v>
      </c>
      <c r="F3" s="4">
        <v>100000</v>
      </c>
      <c r="G3" s="3">
        <v>0.3</v>
      </c>
      <c r="H3" s="4">
        <v>1.0000000000000001E-5</v>
      </c>
      <c r="I3" s="3">
        <v>0.2</v>
      </c>
      <c r="J3" s="3">
        <f>G3*D3</f>
        <v>0.89999999999999991</v>
      </c>
      <c r="K3" s="3">
        <v>1</v>
      </c>
    </row>
    <row r="4" spans="1:11" ht="15.75" thickTop="1" x14ac:dyDescent="0.25">
      <c r="H4" s="11" t="s">
        <v>26</v>
      </c>
    </row>
    <row r="9" spans="1:11" x14ac:dyDescent="0.25">
      <c r="A9" s="11"/>
      <c r="B9" s="11"/>
      <c r="C9" s="11"/>
      <c r="D9" s="11"/>
      <c r="E9" s="11"/>
      <c r="F9" s="11" t="s">
        <v>24</v>
      </c>
      <c r="G9" s="11"/>
      <c r="H9" s="11"/>
      <c r="I9" s="11"/>
      <c r="J9" s="11"/>
      <c r="K9" s="11"/>
    </row>
    <row r="10" spans="1:11" x14ac:dyDescent="0.25">
      <c r="A10" s="2" t="s">
        <v>1</v>
      </c>
      <c r="B10" s="2" t="s">
        <v>3</v>
      </c>
      <c r="C10" s="2" t="s">
        <v>9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21</v>
      </c>
      <c r="I10" s="2" t="s">
        <v>18</v>
      </c>
    </row>
    <row r="11" spans="1:11" x14ac:dyDescent="0.25">
      <c r="A11" s="5">
        <f>F3/((B3/C3)-1)</f>
        <v>13636.363636363636</v>
      </c>
      <c r="B11" s="6">
        <f>(B3*(A3-B3))/(A3*G3*D3*E3)</f>
        <v>8.101851851851852E-6</v>
      </c>
      <c r="C11" s="5">
        <f>(B3*(A3-B3))/(A3*H3*E3)</f>
        <v>0.72916666666666652</v>
      </c>
      <c r="D11" s="5">
        <f>D3+(C11/1.6)</f>
        <v>3.4557291666666665</v>
      </c>
      <c r="E11" s="2">
        <f>SQRT((D3^2)+(1/12)*((C11/0.8)^2))</f>
        <v>3.0115161781263766</v>
      </c>
      <c r="F11" s="5">
        <f>(2*D3)/(E3*I3)</f>
        <v>7.4999999999999993E-5</v>
      </c>
      <c r="G11" s="5">
        <f>(1/(8*E3))*(J3/((K3/100)*B3))</f>
        <v>5.6249999999999995E-6</v>
      </c>
      <c r="H11" s="2">
        <f>1.5*B3</f>
        <v>7.5</v>
      </c>
      <c r="I11" s="5">
        <f>(B3*(F13+G13))/(32*F3)</f>
        <v>1.2593749999999999E-10</v>
      </c>
    </row>
    <row r="12" spans="1:11" ht="20.25" thickBot="1" x14ac:dyDescent="0.3">
      <c r="F12" s="7" t="s">
        <v>19</v>
      </c>
      <c r="G12" s="7" t="s">
        <v>20</v>
      </c>
      <c r="I12" s="9" t="s">
        <v>22</v>
      </c>
    </row>
    <row r="13" spans="1:11" ht="16.5" thickTop="1" thickBot="1" x14ac:dyDescent="0.3">
      <c r="A13" s="11"/>
      <c r="B13" s="11"/>
      <c r="C13" s="11"/>
      <c r="D13" s="11"/>
      <c r="E13" s="11" t="s">
        <v>25</v>
      </c>
      <c r="F13" s="8">
        <v>7.4999999999999993E-5</v>
      </c>
      <c r="G13" s="8">
        <v>5.5999999999999997E-6</v>
      </c>
      <c r="I13" s="10">
        <v>1.2E-10</v>
      </c>
    </row>
    <row r="14" spans="1:11" ht="15.75" thickTop="1" x14ac:dyDescent="0.25"/>
    <row r="22" spans="1:7" x14ac:dyDescent="0.25">
      <c r="E22" s="13" t="s">
        <v>27</v>
      </c>
      <c r="F22" s="11"/>
    </row>
    <row r="24" spans="1:7" ht="20.25" thickBot="1" x14ac:dyDescent="0.3">
      <c r="A24" s="3" t="s">
        <v>33</v>
      </c>
      <c r="B24" s="3"/>
      <c r="C24" s="14" t="s">
        <v>29</v>
      </c>
      <c r="D24" s="18" t="s">
        <v>30</v>
      </c>
      <c r="E24" s="15" t="s">
        <v>28</v>
      </c>
      <c r="F24" s="16" t="s">
        <v>31</v>
      </c>
      <c r="G24" s="17" t="s">
        <v>32</v>
      </c>
    </row>
    <row r="25" spans="1:7" ht="21" thickTop="1" thickBot="1" x14ac:dyDescent="0.35">
      <c r="A25" s="19" t="s">
        <v>34</v>
      </c>
      <c r="B25" s="19"/>
      <c r="C25" s="3">
        <v>2</v>
      </c>
      <c r="D25" s="3">
        <v>2</v>
      </c>
      <c r="E25" s="3">
        <v>3</v>
      </c>
      <c r="F25" s="3">
        <v>2</v>
      </c>
      <c r="G25" s="3">
        <v>3</v>
      </c>
    </row>
    <row r="26" spans="1:7" ht="21" thickTop="1" thickBot="1" x14ac:dyDescent="0.35">
      <c r="A26" s="19" t="s">
        <v>37</v>
      </c>
      <c r="B26" s="19"/>
      <c r="C26" s="3">
        <v>5</v>
      </c>
      <c r="D26" s="3">
        <v>5</v>
      </c>
      <c r="E26" s="3">
        <v>3.3</v>
      </c>
      <c r="F26" s="3">
        <v>12</v>
      </c>
      <c r="G26" s="3">
        <v>4</v>
      </c>
    </row>
    <row r="27" spans="1:7" ht="21" thickTop="1" thickBot="1" x14ac:dyDescent="0.35">
      <c r="A27" s="19" t="s">
        <v>35</v>
      </c>
      <c r="B27" s="19"/>
      <c r="C27" s="3">
        <v>5.0000000000000001E-3</v>
      </c>
      <c r="D27" s="3">
        <v>5.0000000000000001E-3</v>
      </c>
      <c r="E27" s="3">
        <v>5.0000000000000001E-3</v>
      </c>
      <c r="F27" s="3">
        <v>5.0000000000000001E-3</v>
      </c>
      <c r="G27" s="3">
        <v>5.0000000000000001E-3</v>
      </c>
    </row>
    <row r="28" spans="1:7" ht="15.75" thickTop="1" x14ac:dyDescent="0.25">
      <c r="A28" s="20" t="s">
        <v>36</v>
      </c>
      <c r="B28" s="20"/>
      <c r="C28" s="2">
        <f>(C26-C25)/C27</f>
        <v>600</v>
      </c>
      <c r="D28" s="2">
        <f t="shared" ref="D28:G28" si="0">(D26-D25)/D27</f>
        <v>600</v>
      </c>
      <c r="E28" s="2">
        <f t="shared" si="0"/>
        <v>59.999999999999964</v>
      </c>
      <c r="F28" s="2">
        <f t="shared" si="0"/>
        <v>2000</v>
      </c>
      <c r="G28" s="2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،ُ54302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</dc:creator>
  <cp:lastModifiedBy>firefox.jamil.ahmadi.1984@gmail.com</cp:lastModifiedBy>
  <dcterms:created xsi:type="dcterms:W3CDTF">2015-06-05T18:17:20Z</dcterms:created>
  <dcterms:modified xsi:type="dcterms:W3CDTF">2024-07-20T11:14:05Z</dcterms:modified>
</cp:coreProperties>
</file>