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Jamil\Desktop\"/>
    </mc:Choice>
  </mc:AlternateContent>
  <xr:revisionPtr revIDLastSave="0" documentId="13_ncr:1_{0248CD49-4F1A-4A1C-B644-21B0400019A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،ُ5430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H11" i="1"/>
  <c r="A11" i="1"/>
  <c r="J3" i="1"/>
  <c r="G11" i="1" s="1"/>
  <c r="F11" i="1"/>
  <c r="C11" i="1"/>
  <c r="D11" i="1" s="1"/>
  <c r="B11" i="1"/>
  <c r="E11" i="1" l="1"/>
</calcChain>
</file>

<file path=xl/sharedStrings.xml><?xml version="1.0" encoding="utf-8"?>
<sst xmlns="http://schemas.openxmlformats.org/spreadsheetml/2006/main" count="27" uniqueCount="27">
  <si>
    <t>vref</t>
  </si>
  <si>
    <t>R1</t>
  </si>
  <si>
    <t>R2</t>
  </si>
  <si>
    <t>Lmin</t>
  </si>
  <si>
    <t>v(out)</t>
  </si>
  <si>
    <t>Vin(max)</t>
  </si>
  <si>
    <t>K(in)</t>
  </si>
  <si>
    <t>I(out)</t>
  </si>
  <si>
    <t>F(sw)</t>
  </si>
  <si>
    <t>B</t>
  </si>
  <si>
    <t>L(Standard)</t>
  </si>
  <si>
    <t>IL(peak)</t>
  </si>
  <si>
    <t>IL(RMS)</t>
  </si>
  <si>
    <t>C(out)1</t>
  </si>
  <si>
    <t>C(out)2</t>
  </si>
  <si>
    <t>DV(out)</t>
  </si>
  <si>
    <t>I(RPL)</t>
  </si>
  <si>
    <t>V(RPL)%</t>
  </si>
  <si>
    <t>C(ff)</t>
  </si>
  <si>
    <t>C1(out)Standara</t>
  </si>
  <si>
    <t>C2(out)Standara</t>
  </si>
  <si>
    <t>Voltage(Cap_output)</t>
  </si>
  <si>
    <t>c(ff)Standard</t>
  </si>
  <si>
    <t>مقادیر  ورودی</t>
  </si>
  <si>
    <t>مقادیر محاسبه شده</t>
  </si>
  <si>
    <t>مقادیر استاندارد شده</t>
  </si>
  <si>
    <t>سلف استاندارد شده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</si>
</sst>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3" applyNumberFormat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4" fillId="3" borderId="3" xfId="4" applyAlignment="1">
      <alignment horizontal="center" vertical="center"/>
    </xf>
    <xf numFmtId="0" fontId="1" fillId="0" borderId="1" xfId="1" applyAlignment="1">
      <alignment horizontal="center" vertical="center"/>
    </xf>
    <xf numFmtId="11" fontId="1" fillId="0" borderId="1" xfId="1" applyNumberFormat="1" applyAlignment="1">
      <alignment horizontal="center" vertical="center"/>
    </xf>
    <xf numFmtId="11" fontId="4" fillId="3" borderId="3" xfId="4" applyNumberFormat="1" applyAlignment="1">
      <alignment horizontal="center" vertical="center"/>
    </xf>
    <xf numFmtId="0" fontId="4" fillId="3" borderId="3" xfId="4" applyNumberFormat="1" applyAlignment="1">
      <alignment horizontal="center" vertical="center"/>
    </xf>
    <xf numFmtId="0" fontId="2" fillId="0" borderId="2" xfId="2" applyAlignment="1">
      <alignment horizontal="center" vertical="center"/>
    </xf>
    <xf numFmtId="11" fontId="5" fillId="3" borderId="3" xfId="5" applyNumberForma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11" fontId="5" fillId="3" borderId="1" xfId="5" applyNumberFormat="1" applyFill="1" applyBorder="1" applyAlignment="1">
      <alignment horizontal="center" vertical="center"/>
    </xf>
    <xf numFmtId="0" fontId="3" fillId="2" borderId="0" xfId="3" applyAlignment="1">
      <alignment horizontal="center" vertical="center"/>
    </xf>
    <xf numFmtId="0" fontId="3" fillId="2" borderId="0" xfId="3" applyBorder="1" applyAlignment="1">
      <alignment horizontal="center" vertical="center"/>
    </xf>
  </cellXfs>
  <cellStyles count="6">
    <cellStyle name="Heading 1" xfId="1" builtinId="16"/>
    <cellStyle name="Heading 2" xfId="2" builtinId="17"/>
    <cellStyle name="Input" xfId="4" builtinId="20"/>
    <cellStyle name="Neutral" xfId="3" builtinId="28"/>
    <cellStyle name="Normal" xfId="0" builtinId="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D30" sqref="D30"/>
    </sheetView>
  </sheetViews>
  <sheetFormatPr defaultRowHeight="15" x14ac:dyDescent="0.25"/>
  <cols>
    <col min="1" max="1" width="15.5703125" style="1" customWidth="1"/>
    <col min="2" max="2" width="11.140625" style="1" customWidth="1"/>
    <col min="3" max="3" width="10.7109375" style="1" customWidth="1"/>
    <col min="4" max="4" width="18.42578125" style="1" customWidth="1"/>
    <col min="5" max="5" width="17" style="1" customWidth="1"/>
    <col min="6" max="6" width="22" style="1" customWidth="1"/>
    <col min="7" max="7" width="18.42578125" style="1" customWidth="1"/>
    <col min="8" max="8" width="24.140625" style="1" customWidth="1"/>
    <col min="9" max="9" width="18.42578125" style="1" customWidth="1"/>
    <col min="10" max="10" width="16.28515625" style="1" customWidth="1"/>
    <col min="11" max="11" width="18" style="1" customWidth="1"/>
    <col min="12" max="16384" width="9.140625" style="1"/>
  </cols>
  <sheetData>
    <row r="1" spans="1:11" x14ac:dyDescent="0.25">
      <c r="A1" s="12"/>
      <c r="B1" s="12"/>
      <c r="C1" s="12"/>
      <c r="D1" s="12"/>
      <c r="E1" s="12"/>
      <c r="F1" s="12" t="s">
        <v>23</v>
      </c>
      <c r="G1" s="12"/>
      <c r="H1" s="12"/>
      <c r="I1" s="12"/>
      <c r="J1" s="12"/>
      <c r="K1" s="12"/>
    </row>
    <row r="2" spans="1:11" ht="20.25" thickBot="1" x14ac:dyDescent="0.3">
      <c r="A2" s="3" t="s">
        <v>5</v>
      </c>
      <c r="B2" s="3" t="s">
        <v>4</v>
      </c>
      <c r="C2" s="3" t="s">
        <v>0</v>
      </c>
      <c r="D2" s="3" t="s">
        <v>7</v>
      </c>
      <c r="E2" s="3" t="s">
        <v>8</v>
      </c>
      <c r="F2" s="3" t="s">
        <v>2</v>
      </c>
      <c r="G2" s="3" t="s">
        <v>6</v>
      </c>
      <c r="H2" s="3" t="s">
        <v>10</v>
      </c>
      <c r="I2" s="3" t="s">
        <v>15</v>
      </c>
      <c r="J2" s="3" t="s">
        <v>16</v>
      </c>
      <c r="K2" s="3" t="s">
        <v>17</v>
      </c>
    </row>
    <row r="3" spans="1:11" ht="21" thickTop="1" thickBot="1" x14ac:dyDescent="0.3">
      <c r="A3" s="3">
        <v>12</v>
      </c>
      <c r="B3" s="3">
        <v>5</v>
      </c>
      <c r="C3" s="3">
        <v>0.6</v>
      </c>
      <c r="D3" s="3">
        <v>3</v>
      </c>
      <c r="E3" s="4">
        <v>400000</v>
      </c>
      <c r="F3" s="4">
        <v>100000</v>
      </c>
      <c r="G3" s="3">
        <v>0.3</v>
      </c>
      <c r="H3" s="4">
        <v>1.0000000000000001E-5</v>
      </c>
      <c r="I3" s="3">
        <v>0.2</v>
      </c>
      <c r="J3" s="3">
        <f>G3*D3</f>
        <v>0.89999999999999991</v>
      </c>
      <c r="K3" s="3">
        <v>1</v>
      </c>
    </row>
    <row r="4" spans="1:11" ht="15.75" thickTop="1" x14ac:dyDescent="0.25">
      <c r="H4" s="11" t="s">
        <v>26</v>
      </c>
    </row>
    <row r="9" spans="1:11" x14ac:dyDescent="0.25">
      <c r="A9" s="11"/>
      <c r="B9" s="11"/>
      <c r="C9" s="11"/>
      <c r="D9" s="11"/>
      <c r="E9" s="11"/>
      <c r="F9" s="11" t="s">
        <v>24</v>
      </c>
      <c r="G9" s="11"/>
      <c r="H9" s="11"/>
      <c r="I9" s="11"/>
      <c r="J9" s="11"/>
      <c r="K9" s="11"/>
    </row>
    <row r="10" spans="1:11" x14ac:dyDescent="0.25">
      <c r="A10" s="2" t="s">
        <v>1</v>
      </c>
      <c r="B10" s="2" t="s">
        <v>3</v>
      </c>
      <c r="C10" s="2" t="s">
        <v>9</v>
      </c>
      <c r="D10" s="2" t="s">
        <v>11</v>
      </c>
      <c r="E10" s="2" t="s">
        <v>12</v>
      </c>
      <c r="F10" s="2" t="s">
        <v>13</v>
      </c>
      <c r="G10" s="2" t="s">
        <v>14</v>
      </c>
      <c r="H10" s="2" t="s">
        <v>21</v>
      </c>
      <c r="I10" s="2" t="s">
        <v>18</v>
      </c>
    </row>
    <row r="11" spans="1:11" x14ac:dyDescent="0.25">
      <c r="A11" s="5">
        <f>F3/((B3/C3)-1)</f>
        <v>13636.363636363636</v>
      </c>
      <c r="B11" s="6">
        <f>(B3*(A3-B3))/(A3*G3*D3*E3)</f>
        <v>8.101851851851852E-6</v>
      </c>
      <c r="C11" s="5">
        <f>(B3*(A3-B3))/(A3*H3*E3)</f>
        <v>0.72916666666666652</v>
      </c>
      <c r="D11" s="5">
        <f>D3+(C11/1.6)</f>
        <v>3.4557291666666665</v>
      </c>
      <c r="E11" s="2">
        <f>SQRT((D3^2)+(1/12)*((C11/0.8)^2))</f>
        <v>3.0115161781263766</v>
      </c>
      <c r="F11" s="5">
        <f>(2*D3)/(E3*I3)</f>
        <v>7.4999999999999993E-5</v>
      </c>
      <c r="G11" s="5">
        <f>(1/(8*E3))*(J3/((K3/100)*B3))</f>
        <v>5.6249999999999995E-6</v>
      </c>
      <c r="H11" s="2">
        <f>1.5*B3</f>
        <v>7.5</v>
      </c>
      <c r="I11" s="5">
        <f>(B3*(F13+G13))/(32*F3)</f>
        <v>1.2593749999999999E-10</v>
      </c>
    </row>
    <row r="12" spans="1:11" ht="20.25" thickBot="1" x14ac:dyDescent="0.3">
      <c r="F12" s="7" t="s">
        <v>19</v>
      </c>
      <c r="G12" s="7" t="s">
        <v>20</v>
      </c>
      <c r="I12" s="9" t="s">
        <v>22</v>
      </c>
    </row>
    <row r="13" spans="1:11" ht="16.5" thickTop="1" thickBot="1" x14ac:dyDescent="0.3">
      <c r="A13" s="11"/>
      <c r="B13" s="11"/>
      <c r="C13" s="11"/>
      <c r="D13" s="11"/>
      <c r="E13" s="11" t="s">
        <v>25</v>
      </c>
      <c r="F13" s="8">
        <v>7.4999999999999993E-5</v>
      </c>
      <c r="G13" s="8">
        <v>5.5999999999999997E-6</v>
      </c>
      <c r="I13" s="10">
        <v>1.2E-10</v>
      </c>
    </row>
    <row r="14" spans="1:11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،ُ54302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</dc:creator>
  <cp:lastModifiedBy>firefox.jamil.ahmadi.1984@gmail.com</cp:lastModifiedBy>
  <dcterms:created xsi:type="dcterms:W3CDTF">2015-06-05T18:17:20Z</dcterms:created>
  <dcterms:modified xsi:type="dcterms:W3CDTF">2024-07-19T13:15:05Z</dcterms:modified>
</cp:coreProperties>
</file>