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A40E58C-A4C7-4124-B038-A33EEDAB4E7F}" xr6:coauthVersionLast="43" xr6:coauthVersionMax="43" xr10:uidLastSave="{00000000-0000-0000-0000-000000000000}"/>
  <bookViews>
    <workbookView xWindow="480" yWindow="-15" windowWidth="28200" windowHeight="21450" activeTab="1" xr2:uid="{00000000-000D-0000-FFFF-FFFF00000000}"/>
  </bookViews>
  <sheets>
    <sheet name="Gerade" sheetId="1" r:id="rId1"/>
    <sheet name="Fiter Data N=20" sheetId="2" r:id="rId2"/>
    <sheet name="Fiter Data N=10" sheetId="3" r:id="rId3"/>
  </sheets>
  <definedNames>
    <definedName name="factor" localSheetId="2">'Fiter Data N=10'!$G$2</definedName>
    <definedName name="factor">'Fiter Data N=20'!$G$2</definedName>
    <definedName name="filter_data_org" localSheetId="2">'Fiter Data N=10'!$A$2:$E$192</definedName>
    <definedName name="filter_data_org" localSheetId="1">'Fiter Data N=20'!$A$2:$E$192</definedName>
    <definedName name="h_0" localSheetId="2">'Fiter Data N=10'!$H$23</definedName>
    <definedName name="h_0">'Fiter Data N=20'!$H$23</definedName>
    <definedName name="h_1" localSheetId="2">'Fiter Data N=10'!$H$22</definedName>
    <definedName name="h_1">'Fiter Data N=20'!$H$22</definedName>
    <definedName name="h_10" localSheetId="2">'Fiter Data N=10'!$H$13</definedName>
    <definedName name="h_10">'Fiter Data N=20'!$H$13</definedName>
    <definedName name="h_11" localSheetId="2">'Fiter Data N=10'!$H$12</definedName>
    <definedName name="h_11">'Fiter Data N=20'!$H$12</definedName>
    <definedName name="h_12" localSheetId="2">'Fiter Data N=10'!$H$11</definedName>
    <definedName name="h_12">'Fiter Data N=20'!$H$11</definedName>
    <definedName name="h_13" localSheetId="2">'Fiter Data N=10'!$H$10</definedName>
    <definedName name="h_13">'Fiter Data N=20'!$H$10</definedName>
    <definedName name="h_14" localSheetId="2">'Fiter Data N=10'!$H$9</definedName>
    <definedName name="h_14">'Fiter Data N=20'!$H$9</definedName>
    <definedName name="h_15" localSheetId="2">'Fiter Data N=10'!$H$8</definedName>
    <definedName name="h_15">'Fiter Data N=20'!$H$8</definedName>
    <definedName name="h_16" localSheetId="2">'Fiter Data N=10'!$H$7</definedName>
    <definedName name="h_16">'Fiter Data N=20'!$H$7</definedName>
    <definedName name="h_17" localSheetId="2">'Fiter Data N=10'!$H$6</definedName>
    <definedName name="h_17">'Fiter Data N=20'!$H$6</definedName>
    <definedName name="h_18" localSheetId="2">'Fiter Data N=10'!$H$5</definedName>
    <definedName name="h_18">'Fiter Data N=20'!$H$5</definedName>
    <definedName name="h_19" localSheetId="2">'Fiter Data N=10'!$H$4</definedName>
    <definedName name="h_19">'Fiter Data N=20'!$H$4</definedName>
    <definedName name="h_2" localSheetId="2">'Fiter Data N=10'!$H$21</definedName>
    <definedName name="h_2">'Fiter Data N=20'!$H$21</definedName>
    <definedName name="h_20" localSheetId="2">'Fiter Data N=10'!$H$3</definedName>
    <definedName name="h_20">'Fiter Data N=20'!$H$3</definedName>
    <definedName name="h_3" localSheetId="2">'Fiter Data N=10'!$H$20</definedName>
    <definedName name="h_3">'Fiter Data N=20'!$H$20</definedName>
    <definedName name="h_4" localSheetId="2">'Fiter Data N=10'!$H$19</definedName>
    <definedName name="h_4">'Fiter Data N=20'!$H$19</definedName>
    <definedName name="h_5" localSheetId="2">'Fiter Data N=10'!$H$18</definedName>
    <definedName name="h_5">'Fiter Data N=20'!$H$18</definedName>
    <definedName name="h_6" localSheetId="2">'Fiter Data N=10'!$H$17</definedName>
    <definedName name="h_6">'Fiter Data N=20'!$H$17</definedName>
    <definedName name="h_7" localSheetId="2">'Fiter Data N=10'!$H$16</definedName>
    <definedName name="h_7">'Fiter Data N=20'!$H$16</definedName>
    <definedName name="h_8" localSheetId="2">'Fiter Data N=10'!$H$15</definedName>
    <definedName name="h_8">'Fiter Data N=20'!$H$15</definedName>
    <definedName name="h_9" localSheetId="2">'Fiter Data N=10'!$H$14</definedName>
    <definedName name="h_9">'Fiter Data N=20'!$H$14</definedName>
    <definedName name="h0" localSheetId="2">'Fiter Data N=10'!$H$23</definedName>
    <definedName name="h0">'Fiter Data N=20'!$H$23</definedName>
    <definedName name="ham_w_t" localSheetId="2">'Fiter Data N=10'!$W$24</definedName>
    <definedName name="ham_w_t">'Fiter Data N=20'!$W$24</definedName>
    <definedName name="HW_N">'Fiter Data N=20'!$X$1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9" i="2" l="1"/>
  <c r="W33" i="2"/>
  <c r="W30" i="2"/>
  <c r="W32" i="2"/>
  <c r="W31" i="2"/>
  <c r="W29" i="2"/>
  <c r="F29" i="2"/>
  <c r="W23" i="2"/>
  <c r="Y23" i="2" s="1"/>
  <c r="W22" i="2"/>
  <c r="Y22" i="2" s="1"/>
  <c r="W21" i="2"/>
  <c r="Y21" i="2" s="1"/>
  <c r="W20" i="2"/>
  <c r="Y20" i="2" s="1"/>
  <c r="W19" i="2"/>
  <c r="Y19" i="2" s="1"/>
  <c r="W18" i="2"/>
  <c r="Y18" i="2" s="1"/>
  <c r="W17" i="2"/>
  <c r="Y17" i="2" s="1"/>
  <c r="W16" i="2"/>
  <c r="Y16" i="2" s="1"/>
  <c r="W15" i="2"/>
  <c r="Y15" i="2" s="1"/>
  <c r="W14" i="2"/>
  <c r="Y14" i="2" s="1"/>
  <c r="W13" i="2"/>
  <c r="Y13" i="2" s="1"/>
  <c r="W12" i="2"/>
  <c r="Y12" i="2" s="1"/>
  <c r="W11" i="2"/>
  <c r="Y11" i="2" s="1"/>
  <c r="W10" i="2"/>
  <c r="Y10" i="2" s="1"/>
  <c r="W9" i="2"/>
  <c r="Y9" i="2" s="1"/>
  <c r="W8" i="2"/>
  <c r="Y8" i="2" s="1"/>
  <c r="W7" i="2"/>
  <c r="Y7" i="2" s="1"/>
  <c r="W6" i="2"/>
  <c r="Y6" i="2" s="1"/>
  <c r="W5" i="2"/>
  <c r="Y5" i="2" s="1"/>
  <c r="W4" i="2"/>
  <c r="Y4" i="2" s="1"/>
  <c r="F11" i="3"/>
  <c r="F9" i="2"/>
  <c r="W3" i="2" l="1"/>
  <c r="Y3" i="2" s="1"/>
  <c r="H24" i="3"/>
  <c r="F199" i="3"/>
  <c r="F87" i="3"/>
  <c r="F200" i="3"/>
  <c r="F192" i="3"/>
  <c r="F184" i="3"/>
  <c r="F176" i="3"/>
  <c r="F168" i="3"/>
  <c r="F162" i="3"/>
  <c r="F160" i="3"/>
  <c r="F158" i="3"/>
  <c r="F154" i="3"/>
  <c r="F152" i="3"/>
  <c r="F150" i="3"/>
  <c r="F146" i="3"/>
  <c r="F144" i="3"/>
  <c r="F142" i="3"/>
  <c r="F138" i="3"/>
  <c r="F136" i="3"/>
  <c r="F134" i="3"/>
  <c r="F130" i="3"/>
  <c r="F128" i="3"/>
  <c r="F126" i="3"/>
  <c r="F122" i="3"/>
  <c r="F120" i="3"/>
  <c r="F118" i="3"/>
  <c r="F114" i="3"/>
  <c r="F112" i="3"/>
  <c r="F110" i="3"/>
  <c r="F106" i="3"/>
  <c r="F104" i="3"/>
  <c r="F102" i="3"/>
  <c r="F98" i="3"/>
  <c r="F96" i="3"/>
  <c r="F94" i="3"/>
  <c r="F90" i="3"/>
  <c r="F88" i="3"/>
  <c r="F86" i="3"/>
  <c r="F82" i="3"/>
  <c r="F80" i="3"/>
  <c r="F78" i="3"/>
  <c r="F74" i="3"/>
  <c r="F72" i="3"/>
  <c r="F70" i="3"/>
  <c r="F66" i="3"/>
  <c r="F64" i="3"/>
  <c r="F62" i="3"/>
  <c r="F58" i="3"/>
  <c r="F56" i="3"/>
  <c r="F54" i="3"/>
  <c r="F50" i="3"/>
  <c r="F48" i="3"/>
  <c r="F46" i="3"/>
  <c r="F42" i="3"/>
  <c r="F40" i="3"/>
  <c r="F39" i="3"/>
  <c r="F38" i="3"/>
  <c r="F36" i="3"/>
  <c r="F34" i="3"/>
  <c r="F32" i="3"/>
  <c r="F31" i="3"/>
  <c r="F30" i="3"/>
  <c r="F28" i="3"/>
  <c r="F26" i="3"/>
  <c r="F24" i="3"/>
  <c r="F23" i="3"/>
  <c r="F22" i="3"/>
  <c r="F20" i="3"/>
  <c r="F18" i="3"/>
  <c r="F16" i="3"/>
  <c r="F15" i="3"/>
  <c r="G15" i="3" s="1"/>
  <c r="F14" i="3"/>
  <c r="W24" i="3"/>
  <c r="X3" i="3"/>
  <c r="W13" i="3"/>
  <c r="W12" i="3"/>
  <c r="W11" i="3"/>
  <c r="W10" i="3"/>
  <c r="W9" i="3"/>
  <c r="W8" i="3"/>
  <c r="W7" i="3"/>
  <c r="W6" i="3"/>
  <c r="W5" i="3"/>
  <c r="W4" i="3"/>
  <c r="W3" i="3"/>
  <c r="H71" i="3"/>
  <c r="H70" i="3"/>
  <c r="H69" i="3"/>
  <c r="H68" i="3"/>
  <c r="H67" i="3"/>
  <c r="H66" i="3"/>
  <c r="H65" i="3"/>
  <c r="H64" i="3"/>
  <c r="H63" i="3"/>
  <c r="H62" i="3"/>
  <c r="H72" i="3" s="1"/>
  <c r="I48" i="3"/>
  <c r="H47" i="3"/>
  <c r="H46" i="3"/>
  <c r="H45" i="3"/>
  <c r="H44" i="3"/>
  <c r="H43" i="3"/>
  <c r="H42" i="3"/>
  <c r="H41" i="3"/>
  <c r="H40" i="3"/>
  <c r="H39" i="3"/>
  <c r="H38" i="3"/>
  <c r="H48" i="3" s="1"/>
  <c r="G2" i="3"/>
  <c r="F10" i="3"/>
  <c r="F9" i="3"/>
  <c r="F8" i="3"/>
  <c r="V7" i="3"/>
  <c r="F7" i="3"/>
  <c r="V6" i="3"/>
  <c r="F6" i="3"/>
  <c r="V5" i="3"/>
  <c r="F5" i="3"/>
  <c r="V4" i="3"/>
  <c r="F4" i="3"/>
  <c r="F3" i="3"/>
  <c r="H72" i="2"/>
  <c r="H71" i="2"/>
  <c r="H70" i="2"/>
  <c r="H69" i="2"/>
  <c r="H68" i="2"/>
  <c r="H67" i="2"/>
  <c r="H66" i="2"/>
  <c r="H65" i="2"/>
  <c r="H64" i="2"/>
  <c r="H63" i="2"/>
  <c r="H62" i="2"/>
  <c r="V4" i="2"/>
  <c r="V5" i="2" s="1"/>
  <c r="F12" i="3" l="1"/>
  <c r="F17" i="3"/>
  <c r="F25" i="3"/>
  <c r="F33" i="3"/>
  <c r="F41" i="3"/>
  <c r="F49" i="3"/>
  <c r="G49" i="3" s="1"/>
  <c r="K49" i="3" s="1"/>
  <c r="F57" i="3"/>
  <c r="G57" i="3" s="1"/>
  <c r="K57" i="3" s="1"/>
  <c r="F65" i="3"/>
  <c r="G65" i="3" s="1"/>
  <c r="K65" i="3" s="1"/>
  <c r="F73" i="3"/>
  <c r="F81" i="3"/>
  <c r="F89" i="3"/>
  <c r="F97" i="3"/>
  <c r="F105" i="3"/>
  <c r="G105" i="3" s="1"/>
  <c r="K105" i="3" s="1"/>
  <c r="F113" i="3"/>
  <c r="G113" i="3" s="1"/>
  <c r="K113" i="3" s="1"/>
  <c r="F121" i="3"/>
  <c r="G121" i="3" s="1"/>
  <c r="K121" i="3" s="1"/>
  <c r="F129" i="3"/>
  <c r="G129" i="3" s="1"/>
  <c r="K129" i="3" s="1"/>
  <c r="F137" i="3"/>
  <c r="F145" i="3"/>
  <c r="F153" i="3"/>
  <c r="F161" i="3"/>
  <c r="F169" i="3"/>
  <c r="F177" i="3"/>
  <c r="G177" i="3" s="1"/>
  <c r="K177" i="3" s="1"/>
  <c r="F185" i="3"/>
  <c r="F193" i="3"/>
  <c r="G193" i="3" s="1"/>
  <c r="K193" i="3" s="1"/>
  <c r="F201" i="3"/>
  <c r="F170" i="3"/>
  <c r="F178" i="3"/>
  <c r="F186" i="3"/>
  <c r="F194" i="3"/>
  <c r="F202" i="3"/>
  <c r="G202" i="3" s="1"/>
  <c r="K202" i="3" s="1"/>
  <c r="F19" i="3"/>
  <c r="G19" i="3" s="1"/>
  <c r="K19" i="3" s="1"/>
  <c r="F27" i="3"/>
  <c r="G27" i="3" s="1"/>
  <c r="K27" i="3" s="1"/>
  <c r="F35" i="3"/>
  <c r="F43" i="3"/>
  <c r="F51" i="3"/>
  <c r="F59" i="3"/>
  <c r="F67" i="3"/>
  <c r="G67" i="3" s="1"/>
  <c r="K67" i="3" s="1"/>
  <c r="F75" i="3"/>
  <c r="F83" i="3"/>
  <c r="G83" i="3" s="1"/>
  <c r="K83" i="3" s="1"/>
  <c r="F91" i="3"/>
  <c r="G91" i="3" s="1"/>
  <c r="K91" i="3" s="1"/>
  <c r="F99" i="3"/>
  <c r="F107" i="3"/>
  <c r="F115" i="3"/>
  <c r="F123" i="3"/>
  <c r="F131" i="3"/>
  <c r="G131" i="3" s="1"/>
  <c r="K131" i="3" s="1"/>
  <c r="F139" i="3"/>
  <c r="G139" i="3" s="1"/>
  <c r="K139" i="3" s="1"/>
  <c r="F147" i="3"/>
  <c r="F155" i="3"/>
  <c r="G155" i="3" s="1"/>
  <c r="K155" i="3" s="1"/>
  <c r="F163" i="3"/>
  <c r="F171" i="3"/>
  <c r="F179" i="3"/>
  <c r="F187" i="3"/>
  <c r="F195" i="3"/>
  <c r="G195" i="3" s="1"/>
  <c r="K195" i="3" s="1"/>
  <c r="F203" i="3"/>
  <c r="G203" i="3" s="1"/>
  <c r="K203" i="3" s="1"/>
  <c r="F44" i="3"/>
  <c r="F52" i="3"/>
  <c r="G52" i="3" s="1"/>
  <c r="K52" i="3" s="1"/>
  <c r="F60" i="3"/>
  <c r="F68" i="3"/>
  <c r="F76" i="3"/>
  <c r="F84" i="3"/>
  <c r="F92" i="3"/>
  <c r="G92" i="3" s="1"/>
  <c r="K92" i="3" s="1"/>
  <c r="F100" i="3"/>
  <c r="G100" i="3" s="1"/>
  <c r="K100" i="3" s="1"/>
  <c r="F108" i="3"/>
  <c r="F116" i="3"/>
  <c r="G116" i="3" s="1"/>
  <c r="K116" i="3" s="1"/>
  <c r="F124" i="3"/>
  <c r="F132" i="3"/>
  <c r="F140" i="3"/>
  <c r="F148" i="3"/>
  <c r="F156" i="3"/>
  <c r="F164" i="3"/>
  <c r="F172" i="3"/>
  <c r="G172" i="3" s="1"/>
  <c r="K172" i="3" s="1"/>
  <c r="F180" i="3"/>
  <c r="G180" i="3" s="1"/>
  <c r="K180" i="3" s="1"/>
  <c r="F188" i="3"/>
  <c r="F196" i="3"/>
  <c r="F204" i="3"/>
  <c r="F13" i="3"/>
  <c r="F21" i="3"/>
  <c r="G21" i="3" s="1"/>
  <c r="K21" i="3" s="1"/>
  <c r="F29" i="3"/>
  <c r="G29" i="3" s="1"/>
  <c r="K29" i="3" s="1"/>
  <c r="F37" i="3"/>
  <c r="G37" i="3" s="1"/>
  <c r="K37" i="3" s="1"/>
  <c r="F45" i="3"/>
  <c r="G45" i="3" s="1"/>
  <c r="K45" i="3" s="1"/>
  <c r="F53" i="3"/>
  <c r="F61" i="3"/>
  <c r="F69" i="3"/>
  <c r="F77" i="3"/>
  <c r="F85" i="3"/>
  <c r="G85" i="3" s="1"/>
  <c r="K85" i="3" s="1"/>
  <c r="F93" i="3"/>
  <c r="G93" i="3" s="1"/>
  <c r="K93" i="3" s="1"/>
  <c r="F101" i="3"/>
  <c r="G101" i="3" s="1"/>
  <c r="K101" i="3" s="1"/>
  <c r="F109" i="3"/>
  <c r="G109" i="3" s="1"/>
  <c r="K109" i="3" s="1"/>
  <c r="F117" i="3"/>
  <c r="F125" i="3"/>
  <c r="F133" i="3"/>
  <c r="F141" i="3"/>
  <c r="F149" i="3"/>
  <c r="G149" i="3" s="1"/>
  <c r="K149" i="3" s="1"/>
  <c r="F157" i="3"/>
  <c r="G157" i="3" s="1"/>
  <c r="K157" i="3" s="1"/>
  <c r="F165" i="3"/>
  <c r="F173" i="3"/>
  <c r="G173" i="3" s="1"/>
  <c r="K173" i="3" s="1"/>
  <c r="F181" i="3"/>
  <c r="G181" i="3" s="1"/>
  <c r="K181" i="3" s="1"/>
  <c r="F189" i="3"/>
  <c r="F197" i="3"/>
  <c r="G197" i="3" s="1"/>
  <c r="K197" i="3" s="1"/>
  <c r="F166" i="3"/>
  <c r="F174" i="3"/>
  <c r="G174" i="3" s="1"/>
  <c r="K174" i="3" s="1"/>
  <c r="F182" i="3"/>
  <c r="G182" i="3" s="1"/>
  <c r="K182" i="3" s="1"/>
  <c r="F190" i="3"/>
  <c r="G190" i="3" s="1"/>
  <c r="K190" i="3" s="1"/>
  <c r="F198" i="3"/>
  <c r="G198" i="3" s="1"/>
  <c r="K198" i="3" s="1"/>
  <c r="F47" i="3"/>
  <c r="G47" i="3" s="1"/>
  <c r="K47" i="3" s="1"/>
  <c r="F55" i="3"/>
  <c r="F63" i="3"/>
  <c r="G63" i="3" s="1"/>
  <c r="K63" i="3" s="1"/>
  <c r="F71" i="3"/>
  <c r="G71" i="3" s="1"/>
  <c r="K71" i="3" s="1"/>
  <c r="F79" i="3"/>
  <c r="G79" i="3" s="1"/>
  <c r="K79" i="3" s="1"/>
  <c r="F95" i="3"/>
  <c r="G95" i="3" s="1"/>
  <c r="K95" i="3" s="1"/>
  <c r="F103" i="3"/>
  <c r="G103" i="3" s="1"/>
  <c r="K103" i="3" s="1"/>
  <c r="F111" i="3"/>
  <c r="G111" i="3" s="1"/>
  <c r="K111" i="3" s="1"/>
  <c r="F119" i="3"/>
  <c r="G119" i="3" s="1"/>
  <c r="K119" i="3" s="1"/>
  <c r="F127" i="3"/>
  <c r="G127" i="3" s="1"/>
  <c r="K127" i="3" s="1"/>
  <c r="F135" i="3"/>
  <c r="G135" i="3" s="1"/>
  <c r="K135" i="3" s="1"/>
  <c r="F143" i="3"/>
  <c r="G143" i="3" s="1"/>
  <c r="K143" i="3" s="1"/>
  <c r="F151" i="3"/>
  <c r="G151" i="3" s="1"/>
  <c r="K151" i="3" s="1"/>
  <c r="F159" i="3"/>
  <c r="G159" i="3" s="1"/>
  <c r="K159" i="3" s="1"/>
  <c r="F167" i="3"/>
  <c r="G167" i="3" s="1"/>
  <c r="K167" i="3" s="1"/>
  <c r="F175" i="3"/>
  <c r="G175" i="3" s="1"/>
  <c r="K175" i="3" s="1"/>
  <c r="F183" i="3"/>
  <c r="G183" i="3" s="1"/>
  <c r="K183" i="3" s="1"/>
  <c r="F191" i="3"/>
  <c r="G58" i="3"/>
  <c r="K58" i="3" s="1"/>
  <c r="G40" i="3"/>
  <c r="K40" i="3" s="1"/>
  <c r="G48" i="3"/>
  <c r="K48" i="3" s="1"/>
  <c r="G17" i="3"/>
  <c r="K17" i="3" s="1"/>
  <c r="G18" i="3"/>
  <c r="K18" i="3" s="1"/>
  <c r="G50" i="3"/>
  <c r="K50" i="3" s="1"/>
  <c r="G12" i="3"/>
  <c r="K12" i="3" s="1"/>
  <c r="G7" i="3"/>
  <c r="K7" i="3" s="1"/>
  <c r="G4" i="3"/>
  <c r="K4" i="3" s="1"/>
  <c r="G25" i="3"/>
  <c r="K25" i="3" s="1"/>
  <c r="G10" i="3"/>
  <c r="K10" i="3" s="1"/>
  <c r="G11" i="3"/>
  <c r="K11" i="3" s="1"/>
  <c r="G20" i="3"/>
  <c r="K20" i="3" s="1"/>
  <c r="G44" i="3"/>
  <c r="K44" i="3" s="1"/>
  <c r="G191" i="3"/>
  <c r="K191" i="3" s="1"/>
  <c r="G87" i="3"/>
  <c r="K87" i="3" s="1"/>
  <c r="G56" i="3"/>
  <c r="K56" i="3" s="1"/>
  <c r="G36" i="3"/>
  <c r="K36" i="3" s="1"/>
  <c r="G28" i="3"/>
  <c r="K28" i="3" s="1"/>
  <c r="G24" i="3"/>
  <c r="K24" i="3" s="1"/>
  <c r="G201" i="3"/>
  <c r="K201" i="3" s="1"/>
  <c r="G166" i="3"/>
  <c r="K166" i="3" s="1"/>
  <c r="G158" i="3"/>
  <c r="K158" i="3" s="1"/>
  <c r="G150" i="3"/>
  <c r="K150" i="3" s="1"/>
  <c r="G142" i="3"/>
  <c r="K142" i="3" s="1"/>
  <c r="G134" i="3"/>
  <c r="K134" i="3" s="1"/>
  <c r="G126" i="3"/>
  <c r="K126" i="3" s="1"/>
  <c r="G118" i="3"/>
  <c r="K118" i="3" s="1"/>
  <c r="G110" i="3"/>
  <c r="K110" i="3" s="1"/>
  <c r="G102" i="3"/>
  <c r="K102" i="3" s="1"/>
  <c r="G94" i="3"/>
  <c r="K94" i="3" s="1"/>
  <c r="G86" i="3"/>
  <c r="K86" i="3" s="1"/>
  <c r="G78" i="3"/>
  <c r="K78" i="3" s="1"/>
  <c r="G187" i="3"/>
  <c r="K187" i="3" s="1"/>
  <c r="G179" i="3"/>
  <c r="K179" i="3" s="1"/>
  <c r="G171" i="3"/>
  <c r="K171" i="3" s="1"/>
  <c r="G163" i="3"/>
  <c r="K163" i="3" s="1"/>
  <c r="G200" i="3"/>
  <c r="K200" i="3" s="1"/>
  <c r="G192" i="3"/>
  <c r="K192" i="3" s="1"/>
  <c r="G184" i="3"/>
  <c r="K184" i="3" s="1"/>
  <c r="G176" i="3"/>
  <c r="K176" i="3" s="1"/>
  <c r="G168" i="3"/>
  <c r="K168" i="3" s="1"/>
  <c r="G160" i="3"/>
  <c r="K160" i="3" s="1"/>
  <c r="G152" i="3"/>
  <c r="K152" i="3" s="1"/>
  <c r="G144" i="3"/>
  <c r="K144" i="3" s="1"/>
  <c r="G136" i="3"/>
  <c r="K136" i="3" s="1"/>
  <c r="G128" i="3"/>
  <c r="K128" i="3" s="1"/>
  <c r="G120" i="3"/>
  <c r="K120" i="3" s="1"/>
  <c r="G112" i="3"/>
  <c r="K112" i="3" s="1"/>
  <c r="G104" i="3"/>
  <c r="K104" i="3" s="1"/>
  <c r="G96" i="3"/>
  <c r="K96" i="3" s="1"/>
  <c r="G88" i="3"/>
  <c r="K88" i="3" s="1"/>
  <c r="G80" i="3"/>
  <c r="K80" i="3" s="1"/>
  <c r="G189" i="3"/>
  <c r="K189" i="3" s="1"/>
  <c r="G165" i="3"/>
  <c r="K165" i="3" s="1"/>
  <c r="G9" i="3"/>
  <c r="K9" i="3" s="1"/>
  <c r="G30" i="3"/>
  <c r="K30" i="3" s="1"/>
  <c r="G43" i="3"/>
  <c r="K43" i="3" s="1"/>
  <c r="G46" i="3"/>
  <c r="K46" i="3" s="1"/>
  <c r="G55" i="3"/>
  <c r="K55" i="3" s="1"/>
  <c r="G76" i="3"/>
  <c r="K76" i="3" s="1"/>
  <c r="G82" i="3"/>
  <c r="K82" i="3" s="1"/>
  <c r="G108" i="3"/>
  <c r="K108" i="3" s="1"/>
  <c r="G114" i="3"/>
  <c r="K114" i="3" s="1"/>
  <c r="G140" i="3"/>
  <c r="K140" i="3" s="1"/>
  <c r="G146" i="3"/>
  <c r="K146" i="3" s="1"/>
  <c r="G178" i="3"/>
  <c r="K178" i="3" s="1"/>
  <c r="G42" i="3"/>
  <c r="K42" i="3" s="1"/>
  <c r="G31" i="3"/>
  <c r="K31" i="3" s="1"/>
  <c r="G61" i="3"/>
  <c r="K61" i="3" s="1"/>
  <c r="G68" i="3"/>
  <c r="K68" i="3" s="1"/>
  <c r="G77" i="3"/>
  <c r="K77" i="3" s="1"/>
  <c r="G89" i="3"/>
  <c r="K89" i="3" s="1"/>
  <c r="G115" i="3"/>
  <c r="K115" i="3" s="1"/>
  <c r="G141" i="3"/>
  <c r="K141" i="3" s="1"/>
  <c r="G147" i="3"/>
  <c r="K147" i="3" s="1"/>
  <c r="G153" i="3"/>
  <c r="K153" i="3" s="1"/>
  <c r="G185" i="3"/>
  <c r="K185" i="3" s="1"/>
  <c r="G13" i="3"/>
  <c r="K13" i="3" s="1"/>
  <c r="G84" i="3"/>
  <c r="K84" i="3" s="1"/>
  <c r="G90" i="3"/>
  <c r="K90" i="3" s="1"/>
  <c r="G122" i="3"/>
  <c r="K122" i="3" s="1"/>
  <c r="G148" i="3"/>
  <c r="K148" i="3" s="1"/>
  <c r="G154" i="3"/>
  <c r="K154" i="3" s="1"/>
  <c r="G186" i="3"/>
  <c r="K186" i="3" s="1"/>
  <c r="G194" i="3"/>
  <c r="K194" i="3" s="1"/>
  <c r="G39" i="3"/>
  <c r="K39" i="3" s="1"/>
  <c r="G54" i="3"/>
  <c r="K54" i="3" s="1"/>
  <c r="G59" i="3"/>
  <c r="K59" i="3" s="1"/>
  <c r="G3" i="3"/>
  <c r="K3" i="3" s="1"/>
  <c r="G16" i="3"/>
  <c r="K16" i="3" s="1"/>
  <c r="G5" i="3"/>
  <c r="K5" i="3" s="1"/>
  <c r="G8" i="3"/>
  <c r="K8" i="3" s="1"/>
  <c r="K15" i="3"/>
  <c r="G32" i="3"/>
  <c r="K32" i="3" s="1"/>
  <c r="G51" i="3"/>
  <c r="K51" i="3" s="1"/>
  <c r="G62" i="3"/>
  <c r="K62" i="3" s="1"/>
  <c r="V8" i="3"/>
  <c r="G41" i="3"/>
  <c r="K41" i="3" s="1"/>
  <c r="G72" i="3"/>
  <c r="K72" i="3" s="1"/>
  <c r="G97" i="3"/>
  <c r="K97" i="3" s="1"/>
  <c r="G117" i="3"/>
  <c r="K117" i="3" s="1"/>
  <c r="G123" i="3"/>
  <c r="K123" i="3" s="1"/>
  <c r="G161" i="3"/>
  <c r="K161" i="3" s="1"/>
  <c r="G23" i="3"/>
  <c r="K23" i="3" s="1"/>
  <c r="G66" i="3"/>
  <c r="K66" i="3" s="1"/>
  <c r="G69" i="3"/>
  <c r="K69" i="3" s="1"/>
  <c r="G98" i="3"/>
  <c r="K98" i="3" s="1"/>
  <c r="G124" i="3"/>
  <c r="K124" i="3" s="1"/>
  <c r="G130" i="3"/>
  <c r="K130" i="3" s="1"/>
  <c r="G156" i="3"/>
  <c r="K156" i="3" s="1"/>
  <c r="G162" i="3"/>
  <c r="K162" i="3" s="1"/>
  <c r="G188" i="3"/>
  <c r="K188" i="3" s="1"/>
  <c r="G196" i="3"/>
  <c r="K196" i="3" s="1"/>
  <c r="G204" i="3"/>
  <c r="K204" i="3" s="1"/>
  <c r="G33" i="3"/>
  <c r="K33" i="3" s="1"/>
  <c r="G38" i="3"/>
  <c r="K38" i="3" s="1"/>
  <c r="G14" i="3"/>
  <c r="K14" i="3" s="1"/>
  <c r="G34" i="3"/>
  <c r="K34" i="3" s="1"/>
  <c r="G53" i="3"/>
  <c r="K53" i="3" s="1"/>
  <c r="G73" i="3"/>
  <c r="K73" i="3" s="1"/>
  <c r="G99" i="3"/>
  <c r="K99" i="3" s="1"/>
  <c r="G125" i="3"/>
  <c r="K125" i="3" s="1"/>
  <c r="G137" i="3"/>
  <c r="K137" i="3" s="1"/>
  <c r="G169" i="3"/>
  <c r="K169" i="3" s="1"/>
  <c r="G70" i="3"/>
  <c r="K70" i="3" s="1"/>
  <c r="G74" i="3"/>
  <c r="K74" i="3" s="1"/>
  <c r="G106" i="3"/>
  <c r="K106" i="3" s="1"/>
  <c r="G132" i="3"/>
  <c r="K132" i="3" s="1"/>
  <c r="G138" i="3"/>
  <c r="K138" i="3" s="1"/>
  <c r="G164" i="3"/>
  <c r="K164" i="3" s="1"/>
  <c r="G170" i="3"/>
  <c r="K170" i="3" s="1"/>
  <c r="G6" i="3"/>
  <c r="K6" i="3" s="1"/>
  <c r="G22" i="3"/>
  <c r="K22" i="3" s="1"/>
  <c r="G26" i="3"/>
  <c r="K26" i="3" s="1"/>
  <c r="G35" i="3"/>
  <c r="K35" i="3" s="1"/>
  <c r="G60" i="3"/>
  <c r="K60" i="3" s="1"/>
  <c r="G64" i="3"/>
  <c r="K64" i="3" s="1"/>
  <c r="G75" i="3"/>
  <c r="K75" i="3" s="1"/>
  <c r="G81" i="3"/>
  <c r="K81" i="3" s="1"/>
  <c r="G107" i="3"/>
  <c r="K107" i="3" s="1"/>
  <c r="G133" i="3"/>
  <c r="K133" i="3" s="1"/>
  <c r="G145" i="3"/>
  <c r="K145" i="3" s="1"/>
  <c r="G199" i="3"/>
  <c r="K199" i="3" s="1"/>
  <c r="V6" i="2"/>
  <c r="F3" i="2"/>
  <c r="I48" i="2"/>
  <c r="H47" i="2"/>
  <c r="H46" i="2"/>
  <c r="H45" i="2"/>
  <c r="H44" i="2"/>
  <c r="H43" i="2"/>
  <c r="H42" i="2"/>
  <c r="H41" i="2"/>
  <c r="H40" i="2"/>
  <c r="H39" i="2"/>
  <c r="H38" i="2"/>
  <c r="H48" i="2" s="1"/>
  <c r="V9" i="3" l="1"/>
  <c r="V7" i="2"/>
  <c r="F35" i="2"/>
  <c r="F51" i="2"/>
  <c r="F21" i="2"/>
  <c r="F5" i="2"/>
  <c r="F16" i="2"/>
  <c r="F43" i="2"/>
  <c r="F4" i="2"/>
  <c r="F20" i="2"/>
  <c r="F7" i="2"/>
  <c r="F13" i="2"/>
  <c r="F27" i="2"/>
  <c r="H24" i="2"/>
  <c r="G2" i="2" s="1"/>
  <c r="G3" i="2" s="1"/>
  <c r="K3" i="2" s="1"/>
  <c r="F12" i="2"/>
  <c r="F30" i="2"/>
  <c r="F38" i="2"/>
  <c r="F46" i="2"/>
  <c r="F54" i="2"/>
  <c r="F62" i="2"/>
  <c r="F70" i="2"/>
  <c r="F78" i="2"/>
  <c r="G78" i="2" s="1"/>
  <c r="K78" i="2" s="1"/>
  <c r="F86" i="2"/>
  <c r="G86" i="2" s="1"/>
  <c r="K86" i="2" s="1"/>
  <c r="F94" i="2"/>
  <c r="F102" i="2"/>
  <c r="F110" i="2"/>
  <c r="F118" i="2"/>
  <c r="F126" i="2"/>
  <c r="F134" i="2"/>
  <c r="F142" i="2"/>
  <c r="G142" i="2" s="1"/>
  <c r="K142" i="2" s="1"/>
  <c r="F150" i="2"/>
  <c r="G150" i="2" s="1"/>
  <c r="K150" i="2" s="1"/>
  <c r="F158" i="2"/>
  <c r="F166" i="2"/>
  <c r="F174" i="2"/>
  <c r="F182" i="2"/>
  <c r="F190" i="2"/>
  <c r="F198" i="2"/>
  <c r="F206" i="2"/>
  <c r="G206" i="2" s="1"/>
  <c r="K206" i="2" s="1"/>
  <c r="F214" i="2"/>
  <c r="G214" i="2" s="1"/>
  <c r="K214" i="2" s="1"/>
  <c r="F17" i="2"/>
  <c r="F39" i="2"/>
  <c r="F63" i="2"/>
  <c r="F71" i="2"/>
  <c r="F79" i="2"/>
  <c r="F87" i="2"/>
  <c r="F95" i="2"/>
  <c r="G95" i="2" s="1"/>
  <c r="K95" i="2" s="1"/>
  <c r="F103" i="2"/>
  <c r="G103" i="2" s="1"/>
  <c r="K103" i="2" s="1"/>
  <c r="F111" i="2"/>
  <c r="F119" i="2"/>
  <c r="F127" i="2"/>
  <c r="F135" i="2"/>
  <c r="F143" i="2"/>
  <c r="F151" i="2"/>
  <c r="F159" i="2"/>
  <c r="G159" i="2" s="1"/>
  <c r="K159" i="2" s="1"/>
  <c r="F167" i="2"/>
  <c r="G167" i="2" s="1"/>
  <c r="K167" i="2" s="1"/>
  <c r="F175" i="2"/>
  <c r="F183" i="2"/>
  <c r="F191" i="2"/>
  <c r="F199" i="2"/>
  <c r="F207" i="2"/>
  <c r="F215" i="2"/>
  <c r="F11" i="2"/>
  <c r="G11" i="2" s="1"/>
  <c r="K11" i="2" s="1"/>
  <c r="F47" i="2"/>
  <c r="G47" i="2" s="1"/>
  <c r="K47" i="2" s="1"/>
  <c r="F18" i="2"/>
  <c r="F10" i="2"/>
  <c r="F24" i="2"/>
  <c r="F32" i="2"/>
  <c r="F40" i="2"/>
  <c r="F48" i="2"/>
  <c r="F56" i="2"/>
  <c r="G56" i="2" s="1"/>
  <c r="K56" i="2" s="1"/>
  <c r="F64" i="2"/>
  <c r="G64" i="2" s="1"/>
  <c r="K64" i="2" s="1"/>
  <c r="F72" i="2"/>
  <c r="F80" i="2"/>
  <c r="F88" i="2"/>
  <c r="F96" i="2"/>
  <c r="F104" i="2"/>
  <c r="F112" i="2"/>
  <c r="F120" i="2"/>
  <c r="G120" i="2" s="1"/>
  <c r="K120" i="2" s="1"/>
  <c r="F128" i="2"/>
  <c r="G128" i="2" s="1"/>
  <c r="K128" i="2" s="1"/>
  <c r="F136" i="2"/>
  <c r="F144" i="2"/>
  <c r="F152" i="2"/>
  <c r="F160" i="2"/>
  <c r="F168" i="2"/>
  <c r="F176" i="2"/>
  <c r="F184" i="2"/>
  <c r="G184" i="2" s="1"/>
  <c r="K184" i="2" s="1"/>
  <c r="F192" i="2"/>
  <c r="G192" i="2" s="1"/>
  <c r="K192" i="2" s="1"/>
  <c r="F200" i="2"/>
  <c r="F208" i="2"/>
  <c r="F31" i="2"/>
  <c r="F55" i="2"/>
  <c r="F19" i="2"/>
  <c r="F25" i="2"/>
  <c r="F33" i="2"/>
  <c r="G33" i="2" s="1"/>
  <c r="K33" i="2" s="1"/>
  <c r="F41" i="2"/>
  <c r="F49" i="2"/>
  <c r="F57" i="2"/>
  <c r="F65" i="2"/>
  <c r="F73" i="2"/>
  <c r="F81" i="2"/>
  <c r="F89" i="2"/>
  <c r="F97" i="2"/>
  <c r="G97" i="2" s="1"/>
  <c r="K97" i="2" s="1"/>
  <c r="F105" i="2"/>
  <c r="F113" i="2"/>
  <c r="F121" i="2"/>
  <c r="F129" i="2"/>
  <c r="F137" i="2"/>
  <c r="F145" i="2"/>
  <c r="F153" i="2"/>
  <c r="F161" i="2"/>
  <c r="G161" i="2" s="1"/>
  <c r="K161" i="2" s="1"/>
  <c r="F169" i="2"/>
  <c r="F177" i="2"/>
  <c r="F185" i="2"/>
  <c r="F193" i="2"/>
  <c r="F201" i="2"/>
  <c r="F209" i="2"/>
  <c r="F8" i="2"/>
  <c r="F26" i="2"/>
  <c r="G26" i="2" s="1"/>
  <c r="K26" i="2" s="1"/>
  <c r="F34" i="2"/>
  <c r="F42" i="2"/>
  <c r="F50" i="2"/>
  <c r="F58" i="2"/>
  <c r="F66" i="2"/>
  <c r="F74" i="2"/>
  <c r="F82" i="2"/>
  <c r="F90" i="2"/>
  <c r="G90" i="2" s="1"/>
  <c r="K90" i="2" s="1"/>
  <c r="F98" i="2"/>
  <c r="F106" i="2"/>
  <c r="F114" i="2"/>
  <c r="F122" i="2"/>
  <c r="F130" i="2"/>
  <c r="F138" i="2"/>
  <c r="F146" i="2"/>
  <c r="F154" i="2"/>
  <c r="G154" i="2" s="1"/>
  <c r="K154" i="2" s="1"/>
  <c r="F162" i="2"/>
  <c r="F170" i="2"/>
  <c r="F178" i="2"/>
  <c r="F186" i="2"/>
  <c r="F194" i="2"/>
  <c r="F202" i="2"/>
  <c r="F210" i="2"/>
  <c r="F75" i="2"/>
  <c r="G75" i="2" s="1"/>
  <c r="K75" i="2" s="1"/>
  <c r="F91" i="2"/>
  <c r="F115" i="2"/>
  <c r="F123" i="2"/>
  <c r="F131" i="2"/>
  <c r="F139" i="2"/>
  <c r="F147" i="2"/>
  <c r="F155" i="2"/>
  <c r="F163" i="2"/>
  <c r="G163" i="2" s="1"/>
  <c r="K163" i="2" s="1"/>
  <c r="F171" i="2"/>
  <c r="F179" i="2"/>
  <c r="F187" i="2"/>
  <c r="F195" i="2"/>
  <c r="F203" i="2"/>
  <c r="F211" i="2"/>
  <c r="F67" i="2"/>
  <c r="F99" i="2"/>
  <c r="G99" i="2" s="1"/>
  <c r="K99" i="2" s="1"/>
  <c r="F14" i="2"/>
  <c r="F22" i="2"/>
  <c r="F6" i="2"/>
  <c r="F28" i="2"/>
  <c r="F36" i="2"/>
  <c r="F44" i="2"/>
  <c r="F52" i="2"/>
  <c r="F60" i="2"/>
  <c r="G60" i="2" s="1"/>
  <c r="K60" i="2" s="1"/>
  <c r="F68" i="2"/>
  <c r="F76" i="2"/>
  <c r="F84" i="2"/>
  <c r="F92" i="2"/>
  <c r="F100" i="2"/>
  <c r="G100" i="2" s="1"/>
  <c r="K100" i="2" s="1"/>
  <c r="F108" i="2"/>
  <c r="F116" i="2"/>
  <c r="F124" i="2"/>
  <c r="G124" i="2" s="1"/>
  <c r="K124" i="2" s="1"/>
  <c r="F132" i="2"/>
  <c r="G132" i="2" s="1"/>
  <c r="K132" i="2" s="1"/>
  <c r="F140" i="2"/>
  <c r="F148" i="2"/>
  <c r="F156" i="2"/>
  <c r="F164" i="2"/>
  <c r="G164" i="2" s="1"/>
  <c r="K164" i="2" s="1"/>
  <c r="F172" i="2"/>
  <c r="F180" i="2"/>
  <c r="F188" i="2"/>
  <c r="G188" i="2" s="1"/>
  <c r="K188" i="2" s="1"/>
  <c r="F196" i="2"/>
  <c r="G196" i="2" s="1"/>
  <c r="K196" i="2" s="1"/>
  <c r="F204" i="2"/>
  <c r="F212" i="2"/>
  <c r="F59" i="2"/>
  <c r="F83" i="2"/>
  <c r="G83" i="2" s="1"/>
  <c r="K83" i="2" s="1"/>
  <c r="F107" i="2"/>
  <c r="F15" i="2"/>
  <c r="F23" i="2"/>
  <c r="G23" i="2" s="1"/>
  <c r="K23" i="2" s="1"/>
  <c r="G29" i="2"/>
  <c r="K29" i="2" s="1"/>
  <c r="F37" i="2"/>
  <c r="F45" i="2"/>
  <c r="F53" i="2"/>
  <c r="F61" i="2"/>
  <c r="G61" i="2" s="1"/>
  <c r="K61" i="2" s="1"/>
  <c r="F69" i="2"/>
  <c r="F77" i="2"/>
  <c r="F85" i="2"/>
  <c r="G85" i="2" s="1"/>
  <c r="K85" i="2" s="1"/>
  <c r="F93" i="2"/>
  <c r="G93" i="2" s="1"/>
  <c r="K93" i="2" s="1"/>
  <c r="F101" i="2"/>
  <c r="F109" i="2"/>
  <c r="F117" i="2"/>
  <c r="F125" i="2"/>
  <c r="G125" i="2" s="1"/>
  <c r="K125" i="2" s="1"/>
  <c r="F133" i="2"/>
  <c r="F141" i="2"/>
  <c r="F149" i="2"/>
  <c r="G149" i="2" s="1"/>
  <c r="K149" i="2" s="1"/>
  <c r="F157" i="2"/>
  <c r="G157" i="2" s="1"/>
  <c r="K157" i="2" s="1"/>
  <c r="F165" i="2"/>
  <c r="F173" i="2"/>
  <c r="F181" i="2"/>
  <c r="F189" i="2"/>
  <c r="G189" i="2" s="1"/>
  <c r="K189" i="2" s="1"/>
  <c r="F197" i="2"/>
  <c r="F205" i="2"/>
  <c r="F213" i="2"/>
  <c r="G213" i="2" s="1"/>
  <c r="K213" i="2" s="1"/>
  <c r="D24" i="1"/>
  <c r="D2" i="1"/>
  <c r="H2" i="1"/>
  <c r="J7" i="1"/>
  <c r="C18" i="1"/>
  <c r="C13" i="1"/>
  <c r="C14" i="1"/>
  <c r="B24" i="1"/>
  <c r="C24" i="1" s="1"/>
  <c r="B21" i="1"/>
  <c r="B22" i="1" s="1"/>
  <c r="H17" i="1"/>
  <c r="G17" i="1"/>
  <c r="F17" i="1"/>
  <c r="H16" i="1"/>
  <c r="G16" i="1"/>
  <c r="F16" i="1"/>
  <c r="H15" i="1"/>
  <c r="G15" i="1"/>
  <c r="J19" i="1" s="1"/>
  <c r="F15" i="1"/>
  <c r="J18" i="1" s="1"/>
  <c r="F2" i="1"/>
  <c r="E17" i="1"/>
  <c r="D17" i="1"/>
  <c r="E16" i="1"/>
  <c r="D16" i="1"/>
  <c r="E15" i="1"/>
  <c r="D15" i="1"/>
  <c r="J20" i="1"/>
  <c r="J16" i="1"/>
  <c r="J15" i="1"/>
  <c r="J6" i="1"/>
  <c r="G4" i="1"/>
  <c r="G3" i="1"/>
  <c r="G2" i="1"/>
  <c r="E2" i="1"/>
  <c r="E4" i="1"/>
  <c r="E3" i="1"/>
  <c r="J3" i="1"/>
  <c r="J2" i="1"/>
  <c r="D4" i="1" s="1"/>
  <c r="G203" i="2" l="1"/>
  <c r="K203" i="2" s="1"/>
  <c r="G141" i="2"/>
  <c r="K141" i="2" s="1"/>
  <c r="G77" i="2"/>
  <c r="K77" i="2" s="1"/>
  <c r="G15" i="2"/>
  <c r="K15" i="2" s="1"/>
  <c r="G180" i="2"/>
  <c r="K180" i="2" s="1"/>
  <c r="G116" i="2"/>
  <c r="K116" i="2" s="1"/>
  <c r="G52" i="2"/>
  <c r="K52" i="2" s="1"/>
  <c r="G67" i="2"/>
  <c r="K67" i="2" s="1"/>
  <c r="G155" i="2"/>
  <c r="K155" i="2" s="1"/>
  <c r="G210" i="2"/>
  <c r="K210" i="2" s="1"/>
  <c r="G146" i="2"/>
  <c r="K146" i="2" s="1"/>
  <c r="G82" i="2"/>
  <c r="K82" i="2" s="1"/>
  <c r="G8" i="2"/>
  <c r="K8" i="2" s="1"/>
  <c r="G153" i="2"/>
  <c r="K153" i="2" s="1"/>
  <c r="G89" i="2"/>
  <c r="K89" i="2" s="1"/>
  <c r="G25" i="2"/>
  <c r="K25" i="2" s="1"/>
  <c r="G205" i="2"/>
  <c r="K205" i="2" s="1"/>
  <c r="G139" i="2"/>
  <c r="K139" i="2" s="1"/>
  <c r="G36" i="2"/>
  <c r="K36" i="2" s="1"/>
  <c r="G194" i="2"/>
  <c r="K194" i="2" s="1"/>
  <c r="G173" i="2"/>
  <c r="K173" i="2" s="1"/>
  <c r="G109" i="2"/>
  <c r="K109" i="2" s="1"/>
  <c r="G45" i="2"/>
  <c r="K45" i="2" s="1"/>
  <c r="G212" i="2"/>
  <c r="K212" i="2" s="1"/>
  <c r="G68" i="2"/>
  <c r="K68" i="2" s="1"/>
  <c r="G14" i="2"/>
  <c r="K14" i="2" s="1"/>
  <c r="G171" i="2"/>
  <c r="K171" i="2" s="1"/>
  <c r="G91" i="2"/>
  <c r="K91" i="2" s="1"/>
  <c r="G162" i="2"/>
  <c r="K162" i="2" s="1"/>
  <c r="G98" i="2"/>
  <c r="K98" i="2" s="1"/>
  <c r="G34" i="2"/>
  <c r="K34" i="2" s="1"/>
  <c r="G169" i="2"/>
  <c r="K169" i="2" s="1"/>
  <c r="G105" i="2"/>
  <c r="K105" i="2" s="1"/>
  <c r="G41" i="2"/>
  <c r="K41" i="2" s="1"/>
  <c r="G200" i="2"/>
  <c r="K200" i="2" s="1"/>
  <c r="G136" i="2"/>
  <c r="K136" i="2" s="1"/>
  <c r="G72" i="2"/>
  <c r="K72" i="2" s="1"/>
  <c r="G18" i="2"/>
  <c r="K18" i="2" s="1"/>
  <c r="G175" i="2"/>
  <c r="K175" i="2" s="1"/>
  <c r="G111" i="2"/>
  <c r="K111" i="2" s="1"/>
  <c r="G17" i="2"/>
  <c r="K17" i="2" s="1"/>
  <c r="G158" i="2"/>
  <c r="K158" i="2" s="1"/>
  <c r="G94" i="2"/>
  <c r="K94" i="2" s="1"/>
  <c r="G30" i="2"/>
  <c r="K30" i="2" s="1"/>
  <c r="G197" i="2"/>
  <c r="K197" i="2" s="1"/>
  <c r="G133" i="2"/>
  <c r="K133" i="2" s="1"/>
  <c r="G69" i="2"/>
  <c r="K69" i="2" s="1"/>
  <c r="G107" i="2"/>
  <c r="K107" i="2" s="1"/>
  <c r="G172" i="2"/>
  <c r="K172" i="2" s="1"/>
  <c r="G108" i="2"/>
  <c r="K108" i="2" s="1"/>
  <c r="G44" i="2"/>
  <c r="K44" i="2" s="1"/>
  <c r="G211" i="2"/>
  <c r="K211" i="2" s="1"/>
  <c r="G147" i="2"/>
  <c r="K147" i="2" s="1"/>
  <c r="G202" i="2"/>
  <c r="K202" i="2" s="1"/>
  <c r="G138" i="2"/>
  <c r="K138" i="2" s="1"/>
  <c r="G74" i="2"/>
  <c r="K74" i="2" s="1"/>
  <c r="G209" i="2"/>
  <c r="K209" i="2" s="1"/>
  <c r="G145" i="2"/>
  <c r="K145" i="2" s="1"/>
  <c r="G81" i="2"/>
  <c r="K81" i="2" s="1"/>
  <c r="G9" i="2"/>
  <c r="K9" i="2" s="1"/>
  <c r="G176" i="2"/>
  <c r="K176" i="2" s="1"/>
  <c r="G112" i="2"/>
  <c r="K112" i="2" s="1"/>
  <c r="G48" i="2"/>
  <c r="K48" i="2" s="1"/>
  <c r="G215" i="2"/>
  <c r="K215" i="2" s="1"/>
  <c r="G151" i="2"/>
  <c r="K151" i="2" s="1"/>
  <c r="G87" i="2"/>
  <c r="K87" i="2" s="1"/>
  <c r="G198" i="2"/>
  <c r="K198" i="2" s="1"/>
  <c r="G134" i="2"/>
  <c r="K134" i="2" s="1"/>
  <c r="G70" i="2"/>
  <c r="K70" i="2" s="1"/>
  <c r="G27" i="2"/>
  <c r="K27" i="2" s="1"/>
  <c r="G66" i="2"/>
  <c r="K66" i="2" s="1"/>
  <c r="G137" i="2"/>
  <c r="K137" i="2" s="1"/>
  <c r="G19" i="2"/>
  <c r="K19" i="2" s="1"/>
  <c r="G168" i="2"/>
  <c r="K168" i="2" s="1"/>
  <c r="G104" i="2"/>
  <c r="K104" i="2" s="1"/>
  <c r="G40" i="2"/>
  <c r="K40" i="2" s="1"/>
  <c r="G207" i="2"/>
  <c r="K207" i="2" s="1"/>
  <c r="G143" i="2"/>
  <c r="K143" i="2" s="1"/>
  <c r="G79" i="2"/>
  <c r="K79" i="2" s="1"/>
  <c r="G190" i="2"/>
  <c r="K190" i="2" s="1"/>
  <c r="G126" i="2"/>
  <c r="K126" i="2" s="1"/>
  <c r="G130" i="2"/>
  <c r="K130" i="2" s="1"/>
  <c r="G201" i="2"/>
  <c r="K201" i="2" s="1"/>
  <c r="G73" i="2"/>
  <c r="K73" i="2" s="1"/>
  <c r="G181" i="2"/>
  <c r="K181" i="2" s="1"/>
  <c r="G117" i="2"/>
  <c r="K117" i="2" s="1"/>
  <c r="G53" i="2"/>
  <c r="K53" i="2" s="1"/>
  <c r="G59" i="2"/>
  <c r="K59" i="2" s="1"/>
  <c r="G156" i="2"/>
  <c r="K156" i="2" s="1"/>
  <c r="G92" i="2"/>
  <c r="K92" i="2" s="1"/>
  <c r="G28" i="2"/>
  <c r="K28" i="2" s="1"/>
  <c r="G195" i="2"/>
  <c r="K195" i="2" s="1"/>
  <c r="G131" i="2"/>
  <c r="K131" i="2" s="1"/>
  <c r="G186" i="2"/>
  <c r="K186" i="2" s="1"/>
  <c r="G122" i="2"/>
  <c r="K122" i="2" s="1"/>
  <c r="G58" i="2"/>
  <c r="K58" i="2" s="1"/>
  <c r="G193" i="2"/>
  <c r="K193" i="2" s="1"/>
  <c r="G129" i="2"/>
  <c r="K129" i="2" s="1"/>
  <c r="G65" i="2"/>
  <c r="K65" i="2" s="1"/>
  <c r="G55" i="2"/>
  <c r="K55" i="2" s="1"/>
  <c r="G160" i="2"/>
  <c r="K160" i="2" s="1"/>
  <c r="G96" i="2"/>
  <c r="K96" i="2" s="1"/>
  <c r="G32" i="2"/>
  <c r="K32" i="2" s="1"/>
  <c r="G199" i="2"/>
  <c r="K199" i="2" s="1"/>
  <c r="G135" i="2"/>
  <c r="K135" i="2" s="1"/>
  <c r="G71" i="2"/>
  <c r="K71" i="2" s="1"/>
  <c r="G182" i="2"/>
  <c r="K182" i="2" s="1"/>
  <c r="G118" i="2"/>
  <c r="K118" i="2" s="1"/>
  <c r="G54" i="2"/>
  <c r="K54" i="2" s="1"/>
  <c r="G84" i="2"/>
  <c r="K84" i="2" s="1"/>
  <c r="G123" i="2"/>
  <c r="K123" i="2" s="1"/>
  <c r="G114" i="2"/>
  <c r="K114" i="2" s="1"/>
  <c r="G50" i="2"/>
  <c r="K50" i="2" s="1"/>
  <c r="G185" i="2"/>
  <c r="K185" i="2" s="1"/>
  <c r="G121" i="2"/>
  <c r="K121" i="2" s="1"/>
  <c r="G57" i="2"/>
  <c r="K57" i="2" s="1"/>
  <c r="G31" i="2"/>
  <c r="K31" i="2" s="1"/>
  <c r="G152" i="2"/>
  <c r="K152" i="2" s="1"/>
  <c r="G88" i="2"/>
  <c r="K88" i="2" s="1"/>
  <c r="G24" i="2"/>
  <c r="K24" i="2" s="1"/>
  <c r="G191" i="2"/>
  <c r="K191" i="2" s="1"/>
  <c r="G127" i="2"/>
  <c r="K127" i="2" s="1"/>
  <c r="G63" i="2"/>
  <c r="K63" i="2" s="1"/>
  <c r="G174" i="2"/>
  <c r="K174" i="2" s="1"/>
  <c r="G110" i="2"/>
  <c r="K110" i="2" s="1"/>
  <c r="G46" i="2"/>
  <c r="K46" i="2" s="1"/>
  <c r="G148" i="2"/>
  <c r="K148" i="2" s="1"/>
  <c r="G6" i="2"/>
  <c r="K6" i="2" s="1"/>
  <c r="G187" i="2"/>
  <c r="K187" i="2" s="1"/>
  <c r="G178" i="2"/>
  <c r="K178" i="2" s="1"/>
  <c r="G165" i="2"/>
  <c r="K165" i="2" s="1"/>
  <c r="G101" i="2"/>
  <c r="K101" i="2" s="1"/>
  <c r="G37" i="2"/>
  <c r="K37" i="2" s="1"/>
  <c r="G204" i="2"/>
  <c r="K204" i="2" s="1"/>
  <c r="G140" i="2"/>
  <c r="K140" i="2" s="1"/>
  <c r="G76" i="2"/>
  <c r="K76" i="2" s="1"/>
  <c r="G22" i="2"/>
  <c r="K22" i="2" s="1"/>
  <c r="G179" i="2"/>
  <c r="K179" i="2" s="1"/>
  <c r="G115" i="2"/>
  <c r="K115" i="2" s="1"/>
  <c r="G170" i="2"/>
  <c r="K170" i="2" s="1"/>
  <c r="G106" i="2"/>
  <c r="K106" i="2" s="1"/>
  <c r="G42" i="2"/>
  <c r="K42" i="2" s="1"/>
  <c r="G177" i="2"/>
  <c r="K177" i="2" s="1"/>
  <c r="G113" i="2"/>
  <c r="K113" i="2" s="1"/>
  <c r="G49" i="2"/>
  <c r="K49" i="2" s="1"/>
  <c r="G208" i="2"/>
  <c r="K208" i="2" s="1"/>
  <c r="G144" i="2"/>
  <c r="K144" i="2" s="1"/>
  <c r="G80" i="2"/>
  <c r="K80" i="2" s="1"/>
  <c r="G10" i="2"/>
  <c r="K10" i="2" s="1"/>
  <c r="G183" i="2"/>
  <c r="K183" i="2" s="1"/>
  <c r="G119" i="2"/>
  <c r="K119" i="2" s="1"/>
  <c r="G39" i="2"/>
  <c r="K39" i="2" s="1"/>
  <c r="G166" i="2"/>
  <c r="K166" i="2" s="1"/>
  <c r="G102" i="2"/>
  <c r="K102" i="2" s="1"/>
  <c r="V10" i="3"/>
  <c r="G38" i="2"/>
  <c r="K38" i="2" s="1"/>
  <c r="G4" i="2"/>
  <c r="K4" i="2" s="1"/>
  <c r="V8" i="2"/>
  <c r="G43" i="2"/>
  <c r="K43" i="2" s="1"/>
  <c r="G12" i="2"/>
  <c r="K12" i="2" s="1"/>
  <c r="G16" i="2"/>
  <c r="K16" i="2" s="1"/>
  <c r="G5" i="2"/>
  <c r="K5" i="2" s="1"/>
  <c r="G21" i="2"/>
  <c r="K21" i="2" s="1"/>
  <c r="G62" i="2"/>
  <c r="K62" i="2" s="1"/>
  <c r="G13" i="2"/>
  <c r="K13" i="2" s="1"/>
  <c r="G51" i="2"/>
  <c r="K51" i="2" s="1"/>
  <c r="G7" i="2"/>
  <c r="K7" i="2" s="1"/>
  <c r="G35" i="2"/>
  <c r="K35" i="2" s="1"/>
  <c r="G20" i="2"/>
  <c r="K20" i="2" s="1"/>
  <c r="H4" i="1"/>
  <c r="F4" i="1"/>
  <c r="D3" i="1"/>
  <c r="V11" i="3" l="1"/>
  <c r="V9" i="2"/>
  <c r="F3" i="1"/>
  <c r="J5" i="1" s="1"/>
  <c r="H3" i="1"/>
  <c r="V12" i="3" l="1"/>
  <c r="V10" i="2"/>
  <c r="B8" i="1"/>
  <c r="V13" i="3" l="1"/>
  <c r="V11" i="2"/>
  <c r="B9" i="1"/>
  <c r="C6" i="1" s="1"/>
  <c r="B11" i="1"/>
  <c r="C11" i="1" s="1"/>
  <c r="V12" i="2" l="1"/>
  <c r="C5" i="1"/>
  <c r="V13" i="2" l="1"/>
  <c r="V14" i="2" l="1"/>
  <c r="V15" i="2" l="1"/>
  <c r="V16" i="2" l="1"/>
  <c r="V17" i="2" l="1"/>
  <c r="V18" i="2" l="1"/>
  <c r="V19" i="2" l="1"/>
  <c r="V20" i="2" l="1"/>
  <c r="V21" i="2" l="1"/>
  <c r="V22" i="2" l="1"/>
  <c r="X5" i="3" l="1"/>
  <c r="I5" i="3" s="1"/>
  <c r="X7" i="3"/>
  <c r="I7" i="3" s="1"/>
  <c r="X6" i="3"/>
  <c r="I6" i="3" s="1"/>
  <c r="X4" i="3"/>
  <c r="I4" i="3" s="1"/>
  <c r="X8" i="3"/>
  <c r="I8" i="3" s="1"/>
  <c r="X9" i="3"/>
  <c r="I9" i="3" s="1"/>
  <c r="X10" i="3"/>
  <c r="I10" i="3" s="1"/>
  <c r="X11" i="3"/>
  <c r="I11" i="3" s="1"/>
  <c r="X12" i="3"/>
  <c r="I12" i="3" s="1"/>
  <c r="X13" i="3"/>
  <c r="I13" i="3" s="1"/>
  <c r="V23" i="2"/>
  <c r="I3" i="3" l="1"/>
  <c r="W24" i="2"/>
  <c r="X23" i="2" l="1"/>
  <c r="I23" i="2" s="1"/>
  <c r="X3" i="2"/>
  <c r="I3" i="2" s="1"/>
  <c r="X4" i="2"/>
  <c r="I4" i="2" s="1"/>
  <c r="X5" i="2"/>
  <c r="I5" i="2" s="1"/>
  <c r="X6" i="2"/>
  <c r="I6" i="2" s="1"/>
  <c r="X7" i="2"/>
  <c r="I7" i="2" s="1"/>
  <c r="X8" i="2"/>
  <c r="I8" i="2" s="1"/>
  <c r="X9" i="2"/>
  <c r="I9" i="2" s="1"/>
  <c r="X10" i="2"/>
  <c r="I10" i="2" s="1"/>
  <c r="X11" i="2"/>
  <c r="I11" i="2" s="1"/>
  <c r="X12" i="2"/>
  <c r="I12" i="2" s="1"/>
  <c r="X13" i="2"/>
  <c r="I13" i="2" s="1"/>
  <c r="X14" i="2"/>
  <c r="I14" i="2" s="1"/>
  <c r="X15" i="2"/>
  <c r="I15" i="2" s="1"/>
  <c r="X16" i="2"/>
  <c r="I16" i="2" s="1"/>
  <c r="X17" i="2"/>
  <c r="I17" i="2" s="1"/>
  <c r="X18" i="2"/>
  <c r="I18" i="2" s="1"/>
  <c r="X19" i="2"/>
  <c r="I19" i="2" s="1"/>
  <c r="X20" i="2"/>
  <c r="I20" i="2" s="1"/>
  <c r="X21" i="2"/>
  <c r="I21" i="2" s="1"/>
  <c r="X22" i="2"/>
  <c r="I22" i="2" s="1"/>
  <c r="X24" i="2" l="1"/>
  <c r="I2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CF6FCC-78E8-456A-8E0B-1C20ADED3573}" name="filter_data_org" type="6" refreshedVersion="6" background="1" saveData="1">
    <textPr fileType="dos" sourceFile="C:\Users\achil\Documents\Arduino\libraries\TFT_eTouch\docs\filter_data_org.txt" decimal="," thousands=" " tab="0" comma="1">
      <textFields count="5">
        <textField/>
        <textField/>
        <textField/>
        <textField/>
        <textField/>
      </textFields>
    </textPr>
  </connection>
  <connection id="2" xr16:uid="{2D3D8D23-00A6-4B86-9A23-9B150DFC93FF}" name="filter_data_org1" type="6" refreshedVersion="6" background="1" saveData="1">
    <textPr fileType="dos" sourceFile="C:\Users\achil\Documents\Arduino\libraries\TFT_eTouch\docs\filter_data_org.txt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<sst xmlns="http://schemas.openxmlformats.org/spreadsheetml/2006/main" count="57" uniqueCount="30">
  <si>
    <t>x</t>
  </si>
  <si>
    <t>y</t>
  </si>
  <si>
    <t>qx</t>
  </si>
  <si>
    <t>dx</t>
  </si>
  <si>
    <t>dy</t>
  </si>
  <si>
    <t>qy</t>
  </si>
  <si>
    <t>qxy</t>
  </si>
  <si>
    <t>m</t>
  </si>
  <si>
    <t>b</t>
  </si>
  <si>
    <t>y=m*x+b</t>
  </si>
  <si>
    <t>alpha</t>
  </si>
  <si>
    <t>dmx</t>
  </si>
  <si>
    <t>dmy</t>
  </si>
  <si>
    <t>Filter</t>
  </si>
  <si>
    <t>raw data</t>
  </si>
  <si>
    <t>z1</t>
  </si>
  <si>
    <t>z2</t>
  </si>
  <si>
    <t>rz</t>
  </si>
  <si>
    <t>xf</t>
  </si>
  <si>
    <t>qoeffs</t>
  </si>
  <si>
    <t>in</t>
  </si>
  <si>
    <t>out</t>
  </si>
  <si>
    <t>w[n] =</t>
  </si>
  <si>
    <t>Hamming Window</t>
  </si>
  <si>
    <t>0.54 - 0.46*cos(2*PI*n/N)</t>
  </si>
  <si>
    <t>N=10</t>
  </si>
  <si>
    <t>Hamming Window N=</t>
  </si>
  <si>
    <t>0&lt;= n &lt;= N</t>
  </si>
  <si>
    <t>N</t>
  </si>
  <si>
    <t>Divisor korrektur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</si>
</sst>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Gerade!$C$1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Gerade!$B$2:$B$6</c:f>
              <c:numCache>
                <c:formatCode>General</c:formatCode>
                <c:ptCount val="5"/>
                <c:pt idx="0">
                  <c:v>500</c:v>
                </c:pt>
                <c:pt idx="1">
                  <c:v>751</c:v>
                </c:pt>
                <c:pt idx="2">
                  <c:v>1000</c:v>
                </c:pt>
                <c:pt idx="3">
                  <c:v>158</c:v>
                </c:pt>
                <c:pt idx="4">
                  <c:v>0</c:v>
                </c:pt>
              </c:numCache>
            </c:numRef>
          </c:xVal>
          <c:yVal>
            <c:numRef>
              <c:f>Gerade!$C$2:$C$6</c:f>
              <c:numCache>
                <c:formatCode>General</c:formatCode>
                <c:ptCount val="5"/>
                <c:pt idx="0">
                  <c:v>1200</c:v>
                </c:pt>
                <c:pt idx="1">
                  <c:v>2200</c:v>
                </c:pt>
                <c:pt idx="2">
                  <c:v>3000</c:v>
                </c:pt>
                <c:pt idx="3">
                  <c:v>0.62879664641786803</c:v>
                </c:pt>
                <c:pt idx="4">
                  <c:v>-568.25243598700808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B-4FF1-91BD-D5F03CB2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94928"/>
        <c:axId val="451988368"/>
      </c:scatterChart>
      <c:valAx>
        <c:axId val="4519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988368"/>
        <c:crosses val="autoZero"/>
        <c:crossBetween val="midCat"/>
      </c:valAx>
      <c:valAx>
        <c:axId val="4519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99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Gerade!$B$13:$B$17</c:f>
              <c:numCache>
                <c:formatCode>General</c:formatCode>
                <c:ptCount val="5"/>
                <c:pt idx="0">
                  <c:v>1500</c:v>
                </c:pt>
                <c:pt idx="1">
                  <c:v>1343</c:v>
                </c:pt>
                <c:pt idx="2">
                  <c:v>1000</c:v>
                </c:pt>
                <c:pt idx="3">
                  <c:v>751</c:v>
                </c:pt>
                <c:pt idx="4">
                  <c:v>500</c:v>
                </c:pt>
              </c:numCache>
            </c:numRef>
          </c:xVal>
          <c:yVal>
            <c:numRef>
              <c:f>Gerade!$C$13:$C$17</c:f>
              <c:numCache>
                <c:formatCode>General</c:formatCode>
                <c:ptCount val="5"/>
                <c:pt idx="0">
                  <c:v>-565.05245305358403</c:v>
                </c:pt>
                <c:pt idx="1">
                  <c:v>6.0799675734415359E-2</c:v>
                </c:pt>
                <c:pt idx="2">
                  <c:v>1200</c:v>
                </c:pt>
                <c:pt idx="3">
                  <c:v>2200</c:v>
                </c:pt>
                <c:pt idx="4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1-4F99-B3B1-E6E58A3E9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38256"/>
        <c:axId val="546938584"/>
      </c:scatterChart>
      <c:valAx>
        <c:axId val="5469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938584"/>
        <c:crosses val="autoZero"/>
        <c:crossBetween val="midCat"/>
      </c:valAx>
      <c:valAx>
        <c:axId val="54693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93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'Fiter Data N=20'!$A$2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'Fiter Data N=20'!$A$3:$A$192</c:f>
              <c:numCache>
                <c:formatCode>General</c:formatCode>
                <c:ptCount val="190"/>
                <c:pt idx="0">
                  <c:v>1460</c:v>
                </c:pt>
                <c:pt idx="1">
                  <c:v>1423</c:v>
                </c:pt>
                <c:pt idx="2">
                  <c:v>1472</c:v>
                </c:pt>
                <c:pt idx="3">
                  <c:v>1459</c:v>
                </c:pt>
                <c:pt idx="4">
                  <c:v>1451</c:v>
                </c:pt>
                <c:pt idx="5">
                  <c:v>1441</c:v>
                </c:pt>
                <c:pt idx="6">
                  <c:v>1447</c:v>
                </c:pt>
                <c:pt idx="7">
                  <c:v>1448</c:v>
                </c:pt>
                <c:pt idx="8">
                  <c:v>1443</c:v>
                </c:pt>
                <c:pt idx="9">
                  <c:v>1449</c:v>
                </c:pt>
                <c:pt idx="10">
                  <c:v>1448</c:v>
                </c:pt>
                <c:pt idx="11">
                  <c:v>1472</c:v>
                </c:pt>
                <c:pt idx="12">
                  <c:v>1461</c:v>
                </c:pt>
                <c:pt idx="13">
                  <c:v>1468</c:v>
                </c:pt>
                <c:pt idx="14">
                  <c:v>1450</c:v>
                </c:pt>
                <c:pt idx="15">
                  <c:v>1456</c:v>
                </c:pt>
                <c:pt idx="16">
                  <c:v>1444</c:v>
                </c:pt>
                <c:pt idx="17">
                  <c:v>1451</c:v>
                </c:pt>
                <c:pt idx="18">
                  <c:v>1443</c:v>
                </c:pt>
                <c:pt idx="19">
                  <c:v>1637</c:v>
                </c:pt>
                <c:pt idx="20">
                  <c:v>1452</c:v>
                </c:pt>
                <c:pt idx="21">
                  <c:v>1456</c:v>
                </c:pt>
                <c:pt idx="22">
                  <c:v>1483</c:v>
                </c:pt>
                <c:pt idx="23">
                  <c:v>1448</c:v>
                </c:pt>
                <c:pt idx="24">
                  <c:v>1448</c:v>
                </c:pt>
                <c:pt idx="25">
                  <c:v>1261</c:v>
                </c:pt>
                <c:pt idx="26">
                  <c:v>1451</c:v>
                </c:pt>
                <c:pt idx="27">
                  <c:v>1464</c:v>
                </c:pt>
                <c:pt idx="28">
                  <c:v>1493</c:v>
                </c:pt>
                <c:pt idx="29">
                  <c:v>1452</c:v>
                </c:pt>
                <c:pt idx="30">
                  <c:v>1448</c:v>
                </c:pt>
                <c:pt idx="31">
                  <c:v>1437</c:v>
                </c:pt>
                <c:pt idx="32">
                  <c:v>1448</c:v>
                </c:pt>
                <c:pt idx="33">
                  <c:v>1455</c:v>
                </c:pt>
                <c:pt idx="34">
                  <c:v>1471</c:v>
                </c:pt>
                <c:pt idx="35">
                  <c:v>1441</c:v>
                </c:pt>
                <c:pt idx="36">
                  <c:v>1456</c:v>
                </c:pt>
                <c:pt idx="37">
                  <c:v>1415</c:v>
                </c:pt>
                <c:pt idx="38">
                  <c:v>1451</c:v>
                </c:pt>
                <c:pt idx="39">
                  <c:v>1448</c:v>
                </c:pt>
                <c:pt idx="40">
                  <c:v>1435</c:v>
                </c:pt>
                <c:pt idx="41">
                  <c:v>1454</c:v>
                </c:pt>
                <c:pt idx="42">
                  <c:v>1460</c:v>
                </c:pt>
                <c:pt idx="43">
                  <c:v>1483</c:v>
                </c:pt>
                <c:pt idx="44">
                  <c:v>1452</c:v>
                </c:pt>
                <c:pt idx="45">
                  <c:v>1445</c:v>
                </c:pt>
                <c:pt idx="46">
                  <c:v>1450</c:v>
                </c:pt>
                <c:pt idx="47">
                  <c:v>1465</c:v>
                </c:pt>
                <c:pt idx="48">
                  <c:v>1465</c:v>
                </c:pt>
                <c:pt idx="49">
                  <c:v>1472</c:v>
                </c:pt>
                <c:pt idx="50">
                  <c:v>1464</c:v>
                </c:pt>
                <c:pt idx="51">
                  <c:v>1487</c:v>
                </c:pt>
                <c:pt idx="52">
                  <c:v>1464</c:v>
                </c:pt>
                <c:pt idx="53">
                  <c:v>1472</c:v>
                </c:pt>
                <c:pt idx="54">
                  <c:v>1496</c:v>
                </c:pt>
                <c:pt idx="55">
                  <c:v>1477</c:v>
                </c:pt>
                <c:pt idx="56">
                  <c:v>1484</c:v>
                </c:pt>
                <c:pt idx="57">
                  <c:v>1468</c:v>
                </c:pt>
                <c:pt idx="58">
                  <c:v>1463</c:v>
                </c:pt>
                <c:pt idx="59">
                  <c:v>1456</c:v>
                </c:pt>
                <c:pt idx="60">
                  <c:v>1477</c:v>
                </c:pt>
                <c:pt idx="61">
                  <c:v>1471</c:v>
                </c:pt>
                <c:pt idx="62">
                  <c:v>1480</c:v>
                </c:pt>
                <c:pt idx="63">
                  <c:v>1464</c:v>
                </c:pt>
                <c:pt idx="64">
                  <c:v>1284</c:v>
                </c:pt>
                <c:pt idx="65">
                  <c:v>1464</c:v>
                </c:pt>
                <c:pt idx="66">
                  <c:v>1464</c:v>
                </c:pt>
                <c:pt idx="67">
                  <c:v>1472</c:v>
                </c:pt>
                <c:pt idx="68">
                  <c:v>1457</c:v>
                </c:pt>
                <c:pt idx="69">
                  <c:v>1512</c:v>
                </c:pt>
                <c:pt idx="70">
                  <c:v>1466</c:v>
                </c:pt>
                <c:pt idx="71">
                  <c:v>1465</c:v>
                </c:pt>
                <c:pt idx="72">
                  <c:v>1456</c:v>
                </c:pt>
                <c:pt idx="73">
                  <c:v>1479</c:v>
                </c:pt>
                <c:pt idx="74">
                  <c:v>1655</c:v>
                </c:pt>
                <c:pt idx="75">
                  <c:v>1464</c:v>
                </c:pt>
                <c:pt idx="76">
                  <c:v>1459</c:v>
                </c:pt>
                <c:pt idx="77">
                  <c:v>1432</c:v>
                </c:pt>
                <c:pt idx="78">
                  <c:v>1464</c:v>
                </c:pt>
                <c:pt idx="79">
                  <c:v>1471</c:v>
                </c:pt>
                <c:pt idx="80">
                  <c:v>1651</c:v>
                </c:pt>
                <c:pt idx="81">
                  <c:v>1464</c:v>
                </c:pt>
                <c:pt idx="82">
                  <c:v>1480</c:v>
                </c:pt>
                <c:pt idx="83">
                  <c:v>1458</c:v>
                </c:pt>
                <c:pt idx="84">
                  <c:v>1473</c:v>
                </c:pt>
                <c:pt idx="85">
                  <c:v>1463</c:v>
                </c:pt>
                <c:pt idx="86">
                  <c:v>1488</c:v>
                </c:pt>
                <c:pt idx="87">
                  <c:v>1464</c:v>
                </c:pt>
                <c:pt idx="88">
                  <c:v>1496</c:v>
                </c:pt>
                <c:pt idx="89">
                  <c:v>1468</c:v>
                </c:pt>
                <c:pt idx="90">
                  <c:v>1463</c:v>
                </c:pt>
                <c:pt idx="91">
                  <c:v>1472</c:v>
                </c:pt>
                <c:pt idx="92">
                  <c:v>1456</c:v>
                </c:pt>
                <c:pt idx="93">
                  <c:v>1384</c:v>
                </c:pt>
                <c:pt idx="94">
                  <c:v>1464</c:v>
                </c:pt>
                <c:pt idx="95">
                  <c:v>1470</c:v>
                </c:pt>
                <c:pt idx="96">
                  <c:v>1497</c:v>
                </c:pt>
                <c:pt idx="97">
                  <c:v>1464</c:v>
                </c:pt>
                <c:pt idx="98">
                  <c:v>1459</c:v>
                </c:pt>
                <c:pt idx="99">
                  <c:v>1453</c:v>
                </c:pt>
                <c:pt idx="100">
                  <c:v>1473</c:v>
                </c:pt>
                <c:pt idx="101">
                  <c:v>1460</c:v>
                </c:pt>
                <c:pt idx="102">
                  <c:v>1476</c:v>
                </c:pt>
                <c:pt idx="103">
                  <c:v>1464</c:v>
                </c:pt>
                <c:pt idx="104">
                  <c:v>1487</c:v>
                </c:pt>
                <c:pt idx="105">
                  <c:v>1463</c:v>
                </c:pt>
                <c:pt idx="106">
                  <c:v>1472</c:v>
                </c:pt>
                <c:pt idx="107">
                  <c:v>1495</c:v>
                </c:pt>
                <c:pt idx="108">
                  <c:v>1469</c:v>
                </c:pt>
                <c:pt idx="109">
                  <c:v>1463</c:v>
                </c:pt>
                <c:pt idx="110">
                  <c:v>1456</c:v>
                </c:pt>
                <c:pt idx="111">
                  <c:v>1474</c:v>
                </c:pt>
                <c:pt idx="112">
                  <c:v>1436</c:v>
                </c:pt>
                <c:pt idx="113">
                  <c:v>1466</c:v>
                </c:pt>
                <c:pt idx="114">
                  <c:v>1459</c:v>
                </c:pt>
                <c:pt idx="115">
                  <c:v>1494</c:v>
                </c:pt>
                <c:pt idx="116">
                  <c:v>1475</c:v>
                </c:pt>
                <c:pt idx="117">
                  <c:v>1448</c:v>
                </c:pt>
                <c:pt idx="118">
                  <c:v>1468</c:v>
                </c:pt>
                <c:pt idx="119">
                  <c:v>1472</c:v>
                </c:pt>
                <c:pt idx="120">
                  <c:v>1497</c:v>
                </c:pt>
                <c:pt idx="121">
                  <c:v>1466</c:v>
                </c:pt>
                <c:pt idx="122">
                  <c:v>1458</c:v>
                </c:pt>
                <c:pt idx="123">
                  <c:v>1456</c:v>
                </c:pt>
                <c:pt idx="124">
                  <c:v>1467</c:v>
                </c:pt>
                <c:pt idx="125">
                  <c:v>1459</c:v>
                </c:pt>
                <c:pt idx="126">
                  <c:v>1464</c:v>
                </c:pt>
                <c:pt idx="127">
                  <c:v>1462</c:v>
                </c:pt>
                <c:pt idx="128">
                  <c:v>1456</c:v>
                </c:pt>
                <c:pt idx="129">
                  <c:v>1468</c:v>
                </c:pt>
                <c:pt idx="130">
                  <c:v>1457</c:v>
                </c:pt>
                <c:pt idx="131">
                  <c:v>1462</c:v>
                </c:pt>
                <c:pt idx="132">
                  <c:v>1472</c:v>
                </c:pt>
                <c:pt idx="133">
                  <c:v>1480</c:v>
                </c:pt>
                <c:pt idx="134">
                  <c:v>1464</c:v>
                </c:pt>
                <c:pt idx="135">
                  <c:v>1441</c:v>
                </c:pt>
                <c:pt idx="136">
                  <c:v>1467</c:v>
                </c:pt>
                <c:pt idx="137">
                  <c:v>1461</c:v>
                </c:pt>
                <c:pt idx="138">
                  <c:v>1463</c:v>
                </c:pt>
                <c:pt idx="139">
                  <c:v>1463</c:v>
                </c:pt>
                <c:pt idx="140">
                  <c:v>1488</c:v>
                </c:pt>
                <c:pt idx="141">
                  <c:v>1464</c:v>
                </c:pt>
                <c:pt idx="142">
                  <c:v>1344</c:v>
                </c:pt>
                <c:pt idx="143">
                  <c:v>1463</c:v>
                </c:pt>
                <c:pt idx="144">
                  <c:v>1472</c:v>
                </c:pt>
                <c:pt idx="145">
                  <c:v>1480</c:v>
                </c:pt>
                <c:pt idx="146">
                  <c:v>1466</c:v>
                </c:pt>
                <c:pt idx="147">
                  <c:v>1487</c:v>
                </c:pt>
                <c:pt idx="148">
                  <c:v>1468</c:v>
                </c:pt>
                <c:pt idx="149">
                  <c:v>1472</c:v>
                </c:pt>
                <c:pt idx="150">
                  <c:v>1456</c:v>
                </c:pt>
                <c:pt idx="151">
                  <c:v>1474</c:v>
                </c:pt>
                <c:pt idx="152">
                  <c:v>1643</c:v>
                </c:pt>
                <c:pt idx="153">
                  <c:v>1472</c:v>
                </c:pt>
                <c:pt idx="154">
                  <c:v>1455</c:v>
                </c:pt>
                <c:pt idx="155">
                  <c:v>1467</c:v>
                </c:pt>
                <c:pt idx="156">
                  <c:v>1472</c:v>
                </c:pt>
                <c:pt idx="157">
                  <c:v>1458</c:v>
                </c:pt>
                <c:pt idx="158">
                  <c:v>1471</c:v>
                </c:pt>
                <c:pt idx="159">
                  <c:v>1497</c:v>
                </c:pt>
                <c:pt idx="160">
                  <c:v>1466</c:v>
                </c:pt>
                <c:pt idx="161">
                  <c:v>1458</c:v>
                </c:pt>
                <c:pt idx="162">
                  <c:v>1458</c:v>
                </c:pt>
                <c:pt idx="163">
                  <c:v>1471</c:v>
                </c:pt>
                <c:pt idx="164">
                  <c:v>1457</c:v>
                </c:pt>
                <c:pt idx="165">
                  <c:v>1475</c:v>
                </c:pt>
                <c:pt idx="166">
                  <c:v>1471</c:v>
                </c:pt>
                <c:pt idx="167">
                  <c:v>1467</c:v>
                </c:pt>
                <c:pt idx="168">
                  <c:v>1459</c:v>
                </c:pt>
                <c:pt idx="169">
                  <c:v>1384</c:v>
                </c:pt>
                <c:pt idx="170">
                  <c:v>1463</c:v>
                </c:pt>
                <c:pt idx="171">
                  <c:v>1472</c:v>
                </c:pt>
                <c:pt idx="172">
                  <c:v>1499</c:v>
                </c:pt>
                <c:pt idx="173">
                  <c:v>1472</c:v>
                </c:pt>
                <c:pt idx="174">
                  <c:v>1475</c:v>
                </c:pt>
                <c:pt idx="175">
                  <c:v>1465</c:v>
                </c:pt>
                <c:pt idx="176">
                  <c:v>1487</c:v>
                </c:pt>
                <c:pt idx="177">
                  <c:v>1513</c:v>
                </c:pt>
                <c:pt idx="178">
                  <c:v>1485</c:v>
                </c:pt>
                <c:pt idx="179">
                  <c:v>1475</c:v>
                </c:pt>
                <c:pt idx="180">
                  <c:v>1474</c:v>
                </c:pt>
                <c:pt idx="181">
                  <c:v>1483</c:v>
                </c:pt>
                <c:pt idx="182">
                  <c:v>1460</c:v>
                </c:pt>
                <c:pt idx="183">
                  <c:v>1485</c:v>
                </c:pt>
                <c:pt idx="184">
                  <c:v>1475</c:v>
                </c:pt>
                <c:pt idx="185">
                  <c:v>1527</c:v>
                </c:pt>
                <c:pt idx="186">
                  <c:v>1491</c:v>
                </c:pt>
                <c:pt idx="187">
                  <c:v>1583</c:v>
                </c:pt>
                <c:pt idx="188">
                  <c:v>1489</c:v>
                </c:pt>
                <c:pt idx="189">
                  <c:v>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B-4478-BF76-5CC3B3326CE6}"/>
            </c:ext>
          </c:extLst>
        </c:ser>
        <c:ser>
          <c:idx val="1"/>
          <c:order val="1"/>
          <c:tx>
            <c:strRef>
              <c:f>'Fiter Data N=20'!$B$2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'Fiter Data N=20'!$B$3:$B$192</c:f>
              <c:numCache>
                <c:formatCode>General</c:formatCode>
                <c:ptCount val="190"/>
                <c:pt idx="0">
                  <c:v>717</c:v>
                </c:pt>
                <c:pt idx="1">
                  <c:v>722</c:v>
                </c:pt>
                <c:pt idx="2">
                  <c:v>720</c:v>
                </c:pt>
                <c:pt idx="3">
                  <c:v>728</c:v>
                </c:pt>
                <c:pt idx="4">
                  <c:v>742</c:v>
                </c:pt>
                <c:pt idx="5">
                  <c:v>720</c:v>
                </c:pt>
                <c:pt idx="6">
                  <c:v>722</c:v>
                </c:pt>
                <c:pt idx="7">
                  <c:v>715</c:v>
                </c:pt>
                <c:pt idx="8">
                  <c:v>720</c:v>
                </c:pt>
                <c:pt idx="9">
                  <c:v>724</c:v>
                </c:pt>
                <c:pt idx="10">
                  <c:v>729</c:v>
                </c:pt>
                <c:pt idx="11">
                  <c:v>723</c:v>
                </c:pt>
                <c:pt idx="12">
                  <c:v>717</c:v>
                </c:pt>
                <c:pt idx="13">
                  <c:v>725</c:v>
                </c:pt>
                <c:pt idx="14">
                  <c:v>724</c:v>
                </c:pt>
                <c:pt idx="15">
                  <c:v>723</c:v>
                </c:pt>
                <c:pt idx="16">
                  <c:v>721</c:v>
                </c:pt>
                <c:pt idx="17">
                  <c:v>724</c:v>
                </c:pt>
                <c:pt idx="18">
                  <c:v>720</c:v>
                </c:pt>
                <c:pt idx="19">
                  <c:v>722</c:v>
                </c:pt>
                <c:pt idx="20">
                  <c:v>725</c:v>
                </c:pt>
                <c:pt idx="21">
                  <c:v>723</c:v>
                </c:pt>
                <c:pt idx="22">
                  <c:v>720</c:v>
                </c:pt>
                <c:pt idx="23">
                  <c:v>727</c:v>
                </c:pt>
                <c:pt idx="24">
                  <c:v>720</c:v>
                </c:pt>
                <c:pt idx="25">
                  <c:v>728</c:v>
                </c:pt>
                <c:pt idx="26">
                  <c:v>724</c:v>
                </c:pt>
                <c:pt idx="27">
                  <c:v>719</c:v>
                </c:pt>
                <c:pt idx="28">
                  <c:v>720</c:v>
                </c:pt>
                <c:pt idx="29">
                  <c:v>721</c:v>
                </c:pt>
                <c:pt idx="30">
                  <c:v>716</c:v>
                </c:pt>
                <c:pt idx="31">
                  <c:v>720</c:v>
                </c:pt>
                <c:pt idx="32">
                  <c:v>724</c:v>
                </c:pt>
                <c:pt idx="33">
                  <c:v>718</c:v>
                </c:pt>
                <c:pt idx="34">
                  <c:v>726</c:v>
                </c:pt>
                <c:pt idx="35">
                  <c:v>720</c:v>
                </c:pt>
                <c:pt idx="36">
                  <c:v>718</c:v>
                </c:pt>
                <c:pt idx="37">
                  <c:v>731</c:v>
                </c:pt>
                <c:pt idx="38">
                  <c:v>721</c:v>
                </c:pt>
                <c:pt idx="39">
                  <c:v>722</c:v>
                </c:pt>
                <c:pt idx="40">
                  <c:v>725</c:v>
                </c:pt>
                <c:pt idx="41">
                  <c:v>725</c:v>
                </c:pt>
                <c:pt idx="42">
                  <c:v>721</c:v>
                </c:pt>
                <c:pt idx="43">
                  <c:v>720</c:v>
                </c:pt>
                <c:pt idx="44">
                  <c:v>722</c:v>
                </c:pt>
                <c:pt idx="45">
                  <c:v>720</c:v>
                </c:pt>
                <c:pt idx="46">
                  <c:v>721</c:v>
                </c:pt>
                <c:pt idx="47">
                  <c:v>722</c:v>
                </c:pt>
                <c:pt idx="48">
                  <c:v>743</c:v>
                </c:pt>
                <c:pt idx="49">
                  <c:v>724</c:v>
                </c:pt>
                <c:pt idx="50">
                  <c:v>728</c:v>
                </c:pt>
                <c:pt idx="51">
                  <c:v>731</c:v>
                </c:pt>
                <c:pt idx="52">
                  <c:v>731</c:v>
                </c:pt>
                <c:pt idx="53">
                  <c:v>734</c:v>
                </c:pt>
                <c:pt idx="54">
                  <c:v>727</c:v>
                </c:pt>
                <c:pt idx="55">
                  <c:v>721</c:v>
                </c:pt>
                <c:pt idx="56">
                  <c:v>729</c:v>
                </c:pt>
                <c:pt idx="57">
                  <c:v>729</c:v>
                </c:pt>
                <c:pt idx="58">
                  <c:v>733</c:v>
                </c:pt>
                <c:pt idx="59">
                  <c:v>723</c:v>
                </c:pt>
                <c:pt idx="60">
                  <c:v>721</c:v>
                </c:pt>
                <c:pt idx="61">
                  <c:v>728</c:v>
                </c:pt>
                <c:pt idx="62">
                  <c:v>724</c:v>
                </c:pt>
                <c:pt idx="63">
                  <c:v>728</c:v>
                </c:pt>
                <c:pt idx="64">
                  <c:v>728</c:v>
                </c:pt>
                <c:pt idx="65">
                  <c:v>728</c:v>
                </c:pt>
                <c:pt idx="66">
                  <c:v>733</c:v>
                </c:pt>
                <c:pt idx="67">
                  <c:v>723</c:v>
                </c:pt>
                <c:pt idx="68">
                  <c:v>722</c:v>
                </c:pt>
                <c:pt idx="69">
                  <c:v>722</c:v>
                </c:pt>
                <c:pt idx="70">
                  <c:v>724</c:v>
                </c:pt>
                <c:pt idx="71">
                  <c:v>752</c:v>
                </c:pt>
                <c:pt idx="72">
                  <c:v>723</c:v>
                </c:pt>
                <c:pt idx="73">
                  <c:v>722</c:v>
                </c:pt>
                <c:pt idx="74">
                  <c:v>726</c:v>
                </c:pt>
                <c:pt idx="75">
                  <c:v>730</c:v>
                </c:pt>
                <c:pt idx="76">
                  <c:v>725</c:v>
                </c:pt>
                <c:pt idx="77">
                  <c:v>728</c:v>
                </c:pt>
                <c:pt idx="78">
                  <c:v>729</c:v>
                </c:pt>
                <c:pt idx="79">
                  <c:v>721</c:v>
                </c:pt>
                <c:pt idx="80">
                  <c:v>724</c:v>
                </c:pt>
                <c:pt idx="81">
                  <c:v>729</c:v>
                </c:pt>
                <c:pt idx="82">
                  <c:v>727</c:v>
                </c:pt>
                <c:pt idx="83">
                  <c:v>723</c:v>
                </c:pt>
                <c:pt idx="84">
                  <c:v>722</c:v>
                </c:pt>
                <c:pt idx="85">
                  <c:v>715</c:v>
                </c:pt>
                <c:pt idx="86">
                  <c:v>726</c:v>
                </c:pt>
                <c:pt idx="87">
                  <c:v>728</c:v>
                </c:pt>
                <c:pt idx="88">
                  <c:v>724</c:v>
                </c:pt>
                <c:pt idx="89">
                  <c:v>724</c:v>
                </c:pt>
                <c:pt idx="90">
                  <c:v>750</c:v>
                </c:pt>
                <c:pt idx="91">
                  <c:v>723</c:v>
                </c:pt>
                <c:pt idx="92">
                  <c:v>724</c:v>
                </c:pt>
                <c:pt idx="93">
                  <c:v>728</c:v>
                </c:pt>
                <c:pt idx="94">
                  <c:v>731</c:v>
                </c:pt>
                <c:pt idx="95">
                  <c:v>723</c:v>
                </c:pt>
                <c:pt idx="96">
                  <c:v>722</c:v>
                </c:pt>
                <c:pt idx="97">
                  <c:v>729</c:v>
                </c:pt>
                <c:pt idx="98">
                  <c:v>727</c:v>
                </c:pt>
                <c:pt idx="99">
                  <c:v>723</c:v>
                </c:pt>
                <c:pt idx="100">
                  <c:v>722</c:v>
                </c:pt>
                <c:pt idx="101">
                  <c:v>733</c:v>
                </c:pt>
                <c:pt idx="102">
                  <c:v>724</c:v>
                </c:pt>
                <c:pt idx="103">
                  <c:v>728</c:v>
                </c:pt>
                <c:pt idx="104">
                  <c:v>731</c:v>
                </c:pt>
                <c:pt idx="105">
                  <c:v>728</c:v>
                </c:pt>
                <c:pt idx="106">
                  <c:v>727</c:v>
                </c:pt>
                <c:pt idx="107">
                  <c:v>722</c:v>
                </c:pt>
                <c:pt idx="108">
                  <c:v>722</c:v>
                </c:pt>
                <c:pt idx="109">
                  <c:v>718</c:v>
                </c:pt>
                <c:pt idx="110">
                  <c:v>726</c:v>
                </c:pt>
                <c:pt idx="111">
                  <c:v>729</c:v>
                </c:pt>
                <c:pt idx="112">
                  <c:v>735</c:v>
                </c:pt>
                <c:pt idx="113">
                  <c:v>728</c:v>
                </c:pt>
                <c:pt idx="114">
                  <c:v>725</c:v>
                </c:pt>
                <c:pt idx="115">
                  <c:v>723</c:v>
                </c:pt>
                <c:pt idx="116">
                  <c:v>730</c:v>
                </c:pt>
                <c:pt idx="117">
                  <c:v>735</c:v>
                </c:pt>
                <c:pt idx="118">
                  <c:v>729</c:v>
                </c:pt>
                <c:pt idx="119">
                  <c:v>727</c:v>
                </c:pt>
                <c:pt idx="120">
                  <c:v>722</c:v>
                </c:pt>
                <c:pt idx="121">
                  <c:v>724</c:v>
                </c:pt>
                <c:pt idx="122">
                  <c:v>723</c:v>
                </c:pt>
                <c:pt idx="123">
                  <c:v>724</c:v>
                </c:pt>
                <c:pt idx="124">
                  <c:v>723</c:v>
                </c:pt>
                <c:pt idx="125">
                  <c:v>734</c:v>
                </c:pt>
                <c:pt idx="126">
                  <c:v>729</c:v>
                </c:pt>
                <c:pt idx="127">
                  <c:v>719</c:v>
                </c:pt>
                <c:pt idx="128">
                  <c:v>727</c:v>
                </c:pt>
                <c:pt idx="129">
                  <c:v>728</c:v>
                </c:pt>
                <c:pt idx="130">
                  <c:v>734</c:v>
                </c:pt>
                <c:pt idx="131">
                  <c:v>728</c:v>
                </c:pt>
                <c:pt idx="132">
                  <c:v>733</c:v>
                </c:pt>
                <c:pt idx="133">
                  <c:v>726</c:v>
                </c:pt>
                <c:pt idx="134">
                  <c:v>728</c:v>
                </c:pt>
                <c:pt idx="135">
                  <c:v>732</c:v>
                </c:pt>
                <c:pt idx="136">
                  <c:v>728</c:v>
                </c:pt>
                <c:pt idx="137">
                  <c:v>733</c:v>
                </c:pt>
                <c:pt idx="138">
                  <c:v>726</c:v>
                </c:pt>
                <c:pt idx="139">
                  <c:v>731</c:v>
                </c:pt>
                <c:pt idx="140">
                  <c:v>727</c:v>
                </c:pt>
                <c:pt idx="141">
                  <c:v>728</c:v>
                </c:pt>
                <c:pt idx="142">
                  <c:v>728</c:v>
                </c:pt>
                <c:pt idx="143">
                  <c:v>728</c:v>
                </c:pt>
                <c:pt idx="144">
                  <c:v>733</c:v>
                </c:pt>
                <c:pt idx="145">
                  <c:v>726</c:v>
                </c:pt>
                <c:pt idx="146">
                  <c:v>728</c:v>
                </c:pt>
                <c:pt idx="147">
                  <c:v>731</c:v>
                </c:pt>
                <c:pt idx="148">
                  <c:v>729</c:v>
                </c:pt>
                <c:pt idx="149">
                  <c:v>734</c:v>
                </c:pt>
                <c:pt idx="150">
                  <c:v>725</c:v>
                </c:pt>
                <c:pt idx="151">
                  <c:v>723</c:v>
                </c:pt>
                <c:pt idx="152">
                  <c:v>728</c:v>
                </c:pt>
                <c:pt idx="153">
                  <c:v>727</c:v>
                </c:pt>
                <c:pt idx="154">
                  <c:v>741</c:v>
                </c:pt>
                <c:pt idx="155">
                  <c:v>729</c:v>
                </c:pt>
                <c:pt idx="156">
                  <c:v>734</c:v>
                </c:pt>
                <c:pt idx="157">
                  <c:v>724</c:v>
                </c:pt>
                <c:pt idx="158">
                  <c:v>723</c:v>
                </c:pt>
                <c:pt idx="159">
                  <c:v>722</c:v>
                </c:pt>
                <c:pt idx="160">
                  <c:v>724</c:v>
                </c:pt>
                <c:pt idx="161">
                  <c:v>724</c:v>
                </c:pt>
                <c:pt idx="162">
                  <c:v>724</c:v>
                </c:pt>
                <c:pt idx="163">
                  <c:v>722</c:v>
                </c:pt>
                <c:pt idx="164">
                  <c:v>724</c:v>
                </c:pt>
                <c:pt idx="165">
                  <c:v>724</c:v>
                </c:pt>
                <c:pt idx="166">
                  <c:v>729</c:v>
                </c:pt>
                <c:pt idx="167">
                  <c:v>728</c:v>
                </c:pt>
                <c:pt idx="168">
                  <c:v>724</c:v>
                </c:pt>
                <c:pt idx="169">
                  <c:v>728</c:v>
                </c:pt>
                <c:pt idx="170">
                  <c:v>728</c:v>
                </c:pt>
                <c:pt idx="171">
                  <c:v>727</c:v>
                </c:pt>
                <c:pt idx="172">
                  <c:v>724</c:v>
                </c:pt>
                <c:pt idx="173">
                  <c:v>727</c:v>
                </c:pt>
                <c:pt idx="174">
                  <c:v>748</c:v>
                </c:pt>
                <c:pt idx="175">
                  <c:v>728</c:v>
                </c:pt>
                <c:pt idx="176">
                  <c:v>728</c:v>
                </c:pt>
                <c:pt idx="177">
                  <c:v>730</c:v>
                </c:pt>
                <c:pt idx="178">
                  <c:v>732</c:v>
                </c:pt>
                <c:pt idx="179">
                  <c:v>701</c:v>
                </c:pt>
                <c:pt idx="180">
                  <c:v>732</c:v>
                </c:pt>
                <c:pt idx="181">
                  <c:v>732</c:v>
                </c:pt>
                <c:pt idx="182">
                  <c:v>743</c:v>
                </c:pt>
                <c:pt idx="183">
                  <c:v>736</c:v>
                </c:pt>
                <c:pt idx="184">
                  <c:v>731</c:v>
                </c:pt>
                <c:pt idx="185">
                  <c:v>731</c:v>
                </c:pt>
                <c:pt idx="186">
                  <c:v>735</c:v>
                </c:pt>
                <c:pt idx="187">
                  <c:v>736</c:v>
                </c:pt>
                <c:pt idx="188">
                  <c:v>717</c:v>
                </c:pt>
                <c:pt idx="189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B-4478-BF76-5CC3B3326CE6}"/>
            </c:ext>
          </c:extLst>
        </c:ser>
        <c:ser>
          <c:idx val="2"/>
          <c:order val="2"/>
          <c:tx>
            <c:strRef>
              <c:f>'Fiter Data N=20'!$C$2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'Fiter Data N=20'!$C$3:$C$192</c:f>
              <c:numCache>
                <c:formatCode>General</c:formatCode>
                <c:ptCount val="190"/>
                <c:pt idx="0">
                  <c:v>456</c:v>
                </c:pt>
                <c:pt idx="1">
                  <c:v>456</c:v>
                </c:pt>
                <c:pt idx="2">
                  <c:v>462</c:v>
                </c:pt>
                <c:pt idx="3">
                  <c:v>456</c:v>
                </c:pt>
                <c:pt idx="4">
                  <c:v>458</c:v>
                </c:pt>
                <c:pt idx="5">
                  <c:v>456</c:v>
                </c:pt>
                <c:pt idx="6">
                  <c:v>464</c:v>
                </c:pt>
                <c:pt idx="7">
                  <c:v>459</c:v>
                </c:pt>
                <c:pt idx="8">
                  <c:v>456</c:v>
                </c:pt>
                <c:pt idx="9">
                  <c:v>461</c:v>
                </c:pt>
                <c:pt idx="10">
                  <c:v>459</c:v>
                </c:pt>
                <c:pt idx="11">
                  <c:v>459</c:v>
                </c:pt>
                <c:pt idx="12">
                  <c:v>457</c:v>
                </c:pt>
                <c:pt idx="13">
                  <c:v>456</c:v>
                </c:pt>
                <c:pt idx="14">
                  <c:v>469</c:v>
                </c:pt>
                <c:pt idx="15">
                  <c:v>457</c:v>
                </c:pt>
                <c:pt idx="16">
                  <c:v>464</c:v>
                </c:pt>
                <c:pt idx="17">
                  <c:v>466</c:v>
                </c:pt>
                <c:pt idx="18">
                  <c:v>457</c:v>
                </c:pt>
                <c:pt idx="19">
                  <c:v>456</c:v>
                </c:pt>
                <c:pt idx="20">
                  <c:v>468</c:v>
                </c:pt>
                <c:pt idx="21">
                  <c:v>458</c:v>
                </c:pt>
                <c:pt idx="22">
                  <c:v>456</c:v>
                </c:pt>
                <c:pt idx="23">
                  <c:v>463</c:v>
                </c:pt>
                <c:pt idx="24">
                  <c:v>456</c:v>
                </c:pt>
                <c:pt idx="25">
                  <c:v>460</c:v>
                </c:pt>
                <c:pt idx="26">
                  <c:v>456</c:v>
                </c:pt>
                <c:pt idx="27">
                  <c:v>456</c:v>
                </c:pt>
                <c:pt idx="28">
                  <c:v>456</c:v>
                </c:pt>
                <c:pt idx="29">
                  <c:v>458</c:v>
                </c:pt>
                <c:pt idx="30">
                  <c:v>458</c:v>
                </c:pt>
                <c:pt idx="31">
                  <c:v>456</c:v>
                </c:pt>
                <c:pt idx="32">
                  <c:v>463</c:v>
                </c:pt>
                <c:pt idx="33">
                  <c:v>456</c:v>
                </c:pt>
                <c:pt idx="34">
                  <c:v>456</c:v>
                </c:pt>
                <c:pt idx="35">
                  <c:v>456</c:v>
                </c:pt>
                <c:pt idx="36">
                  <c:v>457</c:v>
                </c:pt>
                <c:pt idx="37">
                  <c:v>457</c:v>
                </c:pt>
                <c:pt idx="38">
                  <c:v>462</c:v>
                </c:pt>
                <c:pt idx="39">
                  <c:v>458</c:v>
                </c:pt>
                <c:pt idx="40">
                  <c:v>456</c:v>
                </c:pt>
                <c:pt idx="41">
                  <c:v>466</c:v>
                </c:pt>
                <c:pt idx="42">
                  <c:v>456</c:v>
                </c:pt>
                <c:pt idx="43">
                  <c:v>456</c:v>
                </c:pt>
                <c:pt idx="44">
                  <c:v>462</c:v>
                </c:pt>
                <c:pt idx="45">
                  <c:v>459</c:v>
                </c:pt>
                <c:pt idx="46">
                  <c:v>456</c:v>
                </c:pt>
                <c:pt idx="47">
                  <c:v>458</c:v>
                </c:pt>
                <c:pt idx="48">
                  <c:v>460</c:v>
                </c:pt>
                <c:pt idx="49">
                  <c:v>463</c:v>
                </c:pt>
                <c:pt idx="50">
                  <c:v>458</c:v>
                </c:pt>
                <c:pt idx="51">
                  <c:v>457</c:v>
                </c:pt>
                <c:pt idx="52">
                  <c:v>461</c:v>
                </c:pt>
                <c:pt idx="53">
                  <c:v>461</c:v>
                </c:pt>
                <c:pt idx="54">
                  <c:v>461</c:v>
                </c:pt>
                <c:pt idx="55">
                  <c:v>460</c:v>
                </c:pt>
                <c:pt idx="56">
                  <c:v>460</c:v>
                </c:pt>
                <c:pt idx="57">
                  <c:v>460</c:v>
                </c:pt>
                <c:pt idx="58">
                  <c:v>461</c:v>
                </c:pt>
                <c:pt idx="59">
                  <c:v>461</c:v>
                </c:pt>
                <c:pt idx="60">
                  <c:v>461</c:v>
                </c:pt>
                <c:pt idx="61">
                  <c:v>460</c:v>
                </c:pt>
                <c:pt idx="62">
                  <c:v>466</c:v>
                </c:pt>
                <c:pt idx="63">
                  <c:v>461</c:v>
                </c:pt>
                <c:pt idx="64">
                  <c:v>464</c:v>
                </c:pt>
                <c:pt idx="65">
                  <c:v>465</c:v>
                </c:pt>
                <c:pt idx="66">
                  <c:v>464</c:v>
                </c:pt>
                <c:pt idx="67">
                  <c:v>466</c:v>
                </c:pt>
                <c:pt idx="68">
                  <c:v>460</c:v>
                </c:pt>
                <c:pt idx="69">
                  <c:v>460</c:v>
                </c:pt>
                <c:pt idx="70">
                  <c:v>462</c:v>
                </c:pt>
                <c:pt idx="71">
                  <c:v>462</c:v>
                </c:pt>
                <c:pt idx="72">
                  <c:v>458</c:v>
                </c:pt>
                <c:pt idx="73">
                  <c:v>460</c:v>
                </c:pt>
                <c:pt idx="74">
                  <c:v>458</c:v>
                </c:pt>
                <c:pt idx="75">
                  <c:v>462</c:v>
                </c:pt>
                <c:pt idx="76">
                  <c:v>459</c:v>
                </c:pt>
                <c:pt idx="77">
                  <c:v>464</c:v>
                </c:pt>
                <c:pt idx="78">
                  <c:v>466</c:v>
                </c:pt>
                <c:pt idx="79">
                  <c:v>460</c:v>
                </c:pt>
                <c:pt idx="80">
                  <c:v>459</c:v>
                </c:pt>
                <c:pt idx="81">
                  <c:v>461</c:v>
                </c:pt>
                <c:pt idx="82">
                  <c:v>461</c:v>
                </c:pt>
                <c:pt idx="83">
                  <c:v>459</c:v>
                </c:pt>
                <c:pt idx="84">
                  <c:v>460</c:v>
                </c:pt>
                <c:pt idx="85">
                  <c:v>460</c:v>
                </c:pt>
                <c:pt idx="86">
                  <c:v>463</c:v>
                </c:pt>
                <c:pt idx="87">
                  <c:v>459</c:v>
                </c:pt>
                <c:pt idx="88">
                  <c:v>464</c:v>
                </c:pt>
                <c:pt idx="89">
                  <c:v>464</c:v>
                </c:pt>
                <c:pt idx="90">
                  <c:v>462</c:v>
                </c:pt>
                <c:pt idx="91">
                  <c:v>466</c:v>
                </c:pt>
                <c:pt idx="92">
                  <c:v>460</c:v>
                </c:pt>
                <c:pt idx="93">
                  <c:v>459</c:v>
                </c:pt>
                <c:pt idx="94">
                  <c:v>464</c:v>
                </c:pt>
                <c:pt idx="95">
                  <c:v>460</c:v>
                </c:pt>
                <c:pt idx="96">
                  <c:v>460</c:v>
                </c:pt>
                <c:pt idx="97">
                  <c:v>467</c:v>
                </c:pt>
                <c:pt idx="98">
                  <c:v>460</c:v>
                </c:pt>
                <c:pt idx="99">
                  <c:v>460</c:v>
                </c:pt>
                <c:pt idx="100">
                  <c:v>460</c:v>
                </c:pt>
                <c:pt idx="101">
                  <c:v>464</c:v>
                </c:pt>
                <c:pt idx="102">
                  <c:v>466</c:v>
                </c:pt>
                <c:pt idx="103">
                  <c:v>459</c:v>
                </c:pt>
                <c:pt idx="104">
                  <c:v>458</c:v>
                </c:pt>
                <c:pt idx="105">
                  <c:v>456</c:v>
                </c:pt>
                <c:pt idx="106">
                  <c:v>461</c:v>
                </c:pt>
                <c:pt idx="107">
                  <c:v>459</c:v>
                </c:pt>
                <c:pt idx="108">
                  <c:v>464</c:v>
                </c:pt>
                <c:pt idx="109">
                  <c:v>461</c:v>
                </c:pt>
                <c:pt idx="110">
                  <c:v>463</c:v>
                </c:pt>
                <c:pt idx="111">
                  <c:v>459</c:v>
                </c:pt>
                <c:pt idx="112">
                  <c:v>463</c:v>
                </c:pt>
                <c:pt idx="113">
                  <c:v>466</c:v>
                </c:pt>
                <c:pt idx="114">
                  <c:v>460</c:v>
                </c:pt>
                <c:pt idx="115">
                  <c:v>459</c:v>
                </c:pt>
                <c:pt idx="116">
                  <c:v>460</c:v>
                </c:pt>
                <c:pt idx="117">
                  <c:v>463</c:v>
                </c:pt>
                <c:pt idx="118">
                  <c:v>468</c:v>
                </c:pt>
                <c:pt idx="119">
                  <c:v>461</c:v>
                </c:pt>
                <c:pt idx="120">
                  <c:v>460</c:v>
                </c:pt>
                <c:pt idx="121">
                  <c:v>462</c:v>
                </c:pt>
                <c:pt idx="122">
                  <c:v>464</c:v>
                </c:pt>
                <c:pt idx="123">
                  <c:v>459</c:v>
                </c:pt>
                <c:pt idx="124">
                  <c:v>461</c:v>
                </c:pt>
                <c:pt idx="125">
                  <c:v>464</c:v>
                </c:pt>
                <c:pt idx="126">
                  <c:v>467</c:v>
                </c:pt>
                <c:pt idx="127">
                  <c:v>464</c:v>
                </c:pt>
                <c:pt idx="128">
                  <c:v>463</c:v>
                </c:pt>
                <c:pt idx="129">
                  <c:v>459</c:v>
                </c:pt>
                <c:pt idx="130">
                  <c:v>463</c:v>
                </c:pt>
                <c:pt idx="131">
                  <c:v>468</c:v>
                </c:pt>
                <c:pt idx="132">
                  <c:v>464</c:v>
                </c:pt>
                <c:pt idx="133">
                  <c:v>463</c:v>
                </c:pt>
                <c:pt idx="134">
                  <c:v>461</c:v>
                </c:pt>
                <c:pt idx="135">
                  <c:v>465</c:v>
                </c:pt>
                <c:pt idx="136">
                  <c:v>460</c:v>
                </c:pt>
                <c:pt idx="137">
                  <c:v>465</c:v>
                </c:pt>
                <c:pt idx="138">
                  <c:v>475</c:v>
                </c:pt>
                <c:pt idx="139">
                  <c:v>461</c:v>
                </c:pt>
                <c:pt idx="140">
                  <c:v>463</c:v>
                </c:pt>
                <c:pt idx="141">
                  <c:v>461</c:v>
                </c:pt>
                <c:pt idx="142">
                  <c:v>464</c:v>
                </c:pt>
                <c:pt idx="143">
                  <c:v>464</c:v>
                </c:pt>
                <c:pt idx="144">
                  <c:v>465</c:v>
                </c:pt>
                <c:pt idx="145">
                  <c:v>463</c:v>
                </c:pt>
                <c:pt idx="146">
                  <c:v>459</c:v>
                </c:pt>
                <c:pt idx="147">
                  <c:v>460</c:v>
                </c:pt>
                <c:pt idx="148">
                  <c:v>474</c:v>
                </c:pt>
                <c:pt idx="149">
                  <c:v>464</c:v>
                </c:pt>
                <c:pt idx="150">
                  <c:v>463</c:v>
                </c:pt>
                <c:pt idx="151">
                  <c:v>460</c:v>
                </c:pt>
                <c:pt idx="152">
                  <c:v>459</c:v>
                </c:pt>
                <c:pt idx="153">
                  <c:v>460</c:v>
                </c:pt>
                <c:pt idx="154">
                  <c:v>460</c:v>
                </c:pt>
                <c:pt idx="155">
                  <c:v>460</c:v>
                </c:pt>
                <c:pt idx="156">
                  <c:v>464</c:v>
                </c:pt>
                <c:pt idx="157">
                  <c:v>458</c:v>
                </c:pt>
                <c:pt idx="158">
                  <c:v>461</c:v>
                </c:pt>
                <c:pt idx="159">
                  <c:v>460</c:v>
                </c:pt>
                <c:pt idx="160">
                  <c:v>464</c:v>
                </c:pt>
                <c:pt idx="161">
                  <c:v>464</c:v>
                </c:pt>
                <c:pt idx="162">
                  <c:v>460</c:v>
                </c:pt>
                <c:pt idx="163">
                  <c:v>461</c:v>
                </c:pt>
                <c:pt idx="164">
                  <c:v>464</c:v>
                </c:pt>
                <c:pt idx="165">
                  <c:v>464</c:v>
                </c:pt>
                <c:pt idx="166">
                  <c:v>460</c:v>
                </c:pt>
                <c:pt idx="167">
                  <c:v>460</c:v>
                </c:pt>
                <c:pt idx="168">
                  <c:v>461</c:v>
                </c:pt>
                <c:pt idx="169">
                  <c:v>464</c:v>
                </c:pt>
                <c:pt idx="170">
                  <c:v>468</c:v>
                </c:pt>
                <c:pt idx="171">
                  <c:v>462</c:v>
                </c:pt>
                <c:pt idx="172">
                  <c:v>461</c:v>
                </c:pt>
                <c:pt idx="173">
                  <c:v>464</c:v>
                </c:pt>
                <c:pt idx="174">
                  <c:v>466</c:v>
                </c:pt>
                <c:pt idx="175">
                  <c:v>462</c:v>
                </c:pt>
                <c:pt idx="176">
                  <c:v>462</c:v>
                </c:pt>
                <c:pt idx="177">
                  <c:v>461</c:v>
                </c:pt>
                <c:pt idx="178">
                  <c:v>464</c:v>
                </c:pt>
                <c:pt idx="179">
                  <c:v>465</c:v>
                </c:pt>
                <c:pt idx="180">
                  <c:v>460</c:v>
                </c:pt>
                <c:pt idx="181">
                  <c:v>463</c:v>
                </c:pt>
                <c:pt idx="182">
                  <c:v>467</c:v>
                </c:pt>
                <c:pt idx="183">
                  <c:v>472</c:v>
                </c:pt>
                <c:pt idx="184">
                  <c:v>465</c:v>
                </c:pt>
                <c:pt idx="185">
                  <c:v>462</c:v>
                </c:pt>
                <c:pt idx="186">
                  <c:v>460</c:v>
                </c:pt>
                <c:pt idx="187">
                  <c:v>464</c:v>
                </c:pt>
                <c:pt idx="188">
                  <c:v>467</c:v>
                </c:pt>
                <c:pt idx="189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B-4478-BF76-5CC3B3326CE6}"/>
            </c:ext>
          </c:extLst>
        </c:ser>
        <c:ser>
          <c:idx val="3"/>
          <c:order val="3"/>
          <c:tx>
            <c:strRef>
              <c:f>'Fiter Data N=20'!$D$2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'Fiter Data N=20'!$D$3:$D$192</c:f>
              <c:numCache>
                <c:formatCode>General</c:formatCode>
                <c:ptCount val="190"/>
                <c:pt idx="0">
                  <c:v>2195</c:v>
                </c:pt>
                <c:pt idx="1">
                  <c:v>2208</c:v>
                </c:pt>
                <c:pt idx="2">
                  <c:v>2209</c:v>
                </c:pt>
                <c:pt idx="3">
                  <c:v>2200</c:v>
                </c:pt>
                <c:pt idx="4">
                  <c:v>2187</c:v>
                </c:pt>
                <c:pt idx="5">
                  <c:v>2221</c:v>
                </c:pt>
                <c:pt idx="6">
                  <c:v>2187</c:v>
                </c:pt>
                <c:pt idx="7">
                  <c:v>2195</c:v>
                </c:pt>
                <c:pt idx="8">
                  <c:v>2219</c:v>
                </c:pt>
                <c:pt idx="9">
                  <c:v>2192</c:v>
                </c:pt>
                <c:pt idx="10">
                  <c:v>2192</c:v>
                </c:pt>
                <c:pt idx="11">
                  <c:v>2188</c:v>
                </c:pt>
                <c:pt idx="12">
                  <c:v>2192</c:v>
                </c:pt>
                <c:pt idx="13">
                  <c:v>2192</c:v>
                </c:pt>
                <c:pt idx="14">
                  <c:v>2192</c:v>
                </c:pt>
                <c:pt idx="15">
                  <c:v>2196</c:v>
                </c:pt>
                <c:pt idx="16">
                  <c:v>2191</c:v>
                </c:pt>
                <c:pt idx="17">
                  <c:v>2192</c:v>
                </c:pt>
                <c:pt idx="18">
                  <c:v>2209</c:v>
                </c:pt>
                <c:pt idx="19">
                  <c:v>2193</c:v>
                </c:pt>
                <c:pt idx="20">
                  <c:v>2208</c:v>
                </c:pt>
                <c:pt idx="21">
                  <c:v>2204</c:v>
                </c:pt>
                <c:pt idx="22">
                  <c:v>2175</c:v>
                </c:pt>
                <c:pt idx="23">
                  <c:v>2196</c:v>
                </c:pt>
                <c:pt idx="24">
                  <c:v>2211</c:v>
                </c:pt>
                <c:pt idx="25">
                  <c:v>2195</c:v>
                </c:pt>
                <c:pt idx="26">
                  <c:v>2208</c:v>
                </c:pt>
                <c:pt idx="27">
                  <c:v>2213</c:v>
                </c:pt>
                <c:pt idx="28">
                  <c:v>2191</c:v>
                </c:pt>
                <c:pt idx="29">
                  <c:v>2195</c:v>
                </c:pt>
                <c:pt idx="30">
                  <c:v>2199</c:v>
                </c:pt>
                <c:pt idx="31">
                  <c:v>2223</c:v>
                </c:pt>
                <c:pt idx="32">
                  <c:v>2192</c:v>
                </c:pt>
                <c:pt idx="33">
                  <c:v>2211</c:v>
                </c:pt>
                <c:pt idx="34">
                  <c:v>2192</c:v>
                </c:pt>
                <c:pt idx="35">
                  <c:v>2227</c:v>
                </c:pt>
                <c:pt idx="36">
                  <c:v>2199</c:v>
                </c:pt>
                <c:pt idx="37">
                  <c:v>2193</c:v>
                </c:pt>
                <c:pt idx="38">
                  <c:v>2215</c:v>
                </c:pt>
                <c:pt idx="39">
                  <c:v>2208</c:v>
                </c:pt>
                <c:pt idx="40">
                  <c:v>2196</c:v>
                </c:pt>
                <c:pt idx="41">
                  <c:v>2208</c:v>
                </c:pt>
                <c:pt idx="42">
                  <c:v>2206</c:v>
                </c:pt>
                <c:pt idx="43">
                  <c:v>2175</c:v>
                </c:pt>
                <c:pt idx="44">
                  <c:v>2195</c:v>
                </c:pt>
                <c:pt idx="45">
                  <c:v>2215</c:v>
                </c:pt>
                <c:pt idx="46">
                  <c:v>2233</c:v>
                </c:pt>
                <c:pt idx="47">
                  <c:v>2215</c:v>
                </c:pt>
                <c:pt idx="48">
                  <c:v>2208</c:v>
                </c:pt>
                <c:pt idx="49">
                  <c:v>2217</c:v>
                </c:pt>
                <c:pt idx="50">
                  <c:v>2216</c:v>
                </c:pt>
                <c:pt idx="51">
                  <c:v>2208</c:v>
                </c:pt>
                <c:pt idx="52">
                  <c:v>2208</c:v>
                </c:pt>
                <c:pt idx="53">
                  <c:v>2208</c:v>
                </c:pt>
                <c:pt idx="54">
                  <c:v>2196</c:v>
                </c:pt>
                <c:pt idx="55">
                  <c:v>2204</c:v>
                </c:pt>
                <c:pt idx="56">
                  <c:v>2208</c:v>
                </c:pt>
                <c:pt idx="57">
                  <c:v>2208</c:v>
                </c:pt>
                <c:pt idx="58">
                  <c:v>2209</c:v>
                </c:pt>
                <c:pt idx="59">
                  <c:v>2272</c:v>
                </c:pt>
                <c:pt idx="60">
                  <c:v>2201</c:v>
                </c:pt>
                <c:pt idx="61">
                  <c:v>2208</c:v>
                </c:pt>
                <c:pt idx="62">
                  <c:v>2211</c:v>
                </c:pt>
                <c:pt idx="63">
                  <c:v>2212</c:v>
                </c:pt>
                <c:pt idx="64">
                  <c:v>2199</c:v>
                </c:pt>
                <c:pt idx="65">
                  <c:v>2201</c:v>
                </c:pt>
                <c:pt idx="66">
                  <c:v>2193</c:v>
                </c:pt>
                <c:pt idx="67">
                  <c:v>2215</c:v>
                </c:pt>
                <c:pt idx="68">
                  <c:v>2219</c:v>
                </c:pt>
                <c:pt idx="69">
                  <c:v>2223</c:v>
                </c:pt>
                <c:pt idx="70">
                  <c:v>2199</c:v>
                </c:pt>
                <c:pt idx="71">
                  <c:v>2195</c:v>
                </c:pt>
                <c:pt idx="72">
                  <c:v>2231</c:v>
                </c:pt>
                <c:pt idx="73">
                  <c:v>2215</c:v>
                </c:pt>
                <c:pt idx="74">
                  <c:v>2203</c:v>
                </c:pt>
                <c:pt idx="75">
                  <c:v>2208</c:v>
                </c:pt>
                <c:pt idx="76">
                  <c:v>2218</c:v>
                </c:pt>
                <c:pt idx="77">
                  <c:v>2191</c:v>
                </c:pt>
                <c:pt idx="78">
                  <c:v>2208</c:v>
                </c:pt>
                <c:pt idx="79">
                  <c:v>2215</c:v>
                </c:pt>
                <c:pt idx="80">
                  <c:v>2203</c:v>
                </c:pt>
                <c:pt idx="81">
                  <c:v>2208</c:v>
                </c:pt>
                <c:pt idx="82">
                  <c:v>2208</c:v>
                </c:pt>
                <c:pt idx="83">
                  <c:v>2231</c:v>
                </c:pt>
                <c:pt idx="84">
                  <c:v>2207</c:v>
                </c:pt>
                <c:pt idx="85">
                  <c:v>2224</c:v>
                </c:pt>
                <c:pt idx="86">
                  <c:v>2236</c:v>
                </c:pt>
                <c:pt idx="87">
                  <c:v>2208</c:v>
                </c:pt>
                <c:pt idx="88">
                  <c:v>2207</c:v>
                </c:pt>
                <c:pt idx="89">
                  <c:v>2199</c:v>
                </c:pt>
                <c:pt idx="90">
                  <c:v>2195</c:v>
                </c:pt>
                <c:pt idx="91">
                  <c:v>2215</c:v>
                </c:pt>
                <c:pt idx="92">
                  <c:v>2216</c:v>
                </c:pt>
                <c:pt idx="93">
                  <c:v>2207</c:v>
                </c:pt>
                <c:pt idx="94">
                  <c:v>2208</c:v>
                </c:pt>
                <c:pt idx="95">
                  <c:v>2212</c:v>
                </c:pt>
                <c:pt idx="96">
                  <c:v>2191</c:v>
                </c:pt>
                <c:pt idx="97">
                  <c:v>2200</c:v>
                </c:pt>
                <c:pt idx="98">
                  <c:v>2212</c:v>
                </c:pt>
                <c:pt idx="99">
                  <c:v>2232</c:v>
                </c:pt>
                <c:pt idx="100">
                  <c:v>2204</c:v>
                </c:pt>
                <c:pt idx="101">
                  <c:v>2193</c:v>
                </c:pt>
                <c:pt idx="102">
                  <c:v>2211</c:v>
                </c:pt>
                <c:pt idx="103">
                  <c:v>2208</c:v>
                </c:pt>
                <c:pt idx="104">
                  <c:v>2208</c:v>
                </c:pt>
                <c:pt idx="105">
                  <c:v>2224</c:v>
                </c:pt>
                <c:pt idx="106">
                  <c:v>2212</c:v>
                </c:pt>
                <c:pt idx="107">
                  <c:v>2200</c:v>
                </c:pt>
                <c:pt idx="108">
                  <c:v>2207</c:v>
                </c:pt>
                <c:pt idx="109">
                  <c:v>2216</c:v>
                </c:pt>
                <c:pt idx="110">
                  <c:v>2254</c:v>
                </c:pt>
                <c:pt idx="111">
                  <c:v>2200</c:v>
                </c:pt>
                <c:pt idx="112">
                  <c:v>2196</c:v>
                </c:pt>
                <c:pt idx="113">
                  <c:v>2200</c:v>
                </c:pt>
                <c:pt idx="114">
                  <c:v>2216</c:v>
                </c:pt>
                <c:pt idx="115">
                  <c:v>2201</c:v>
                </c:pt>
                <c:pt idx="116">
                  <c:v>2201</c:v>
                </c:pt>
                <c:pt idx="117">
                  <c:v>2194</c:v>
                </c:pt>
                <c:pt idx="118">
                  <c:v>2208</c:v>
                </c:pt>
                <c:pt idx="119">
                  <c:v>2204</c:v>
                </c:pt>
                <c:pt idx="120">
                  <c:v>2190</c:v>
                </c:pt>
                <c:pt idx="121">
                  <c:v>2195</c:v>
                </c:pt>
                <c:pt idx="122">
                  <c:v>2207</c:v>
                </c:pt>
                <c:pt idx="123">
                  <c:v>2227</c:v>
                </c:pt>
                <c:pt idx="124">
                  <c:v>2208</c:v>
                </c:pt>
                <c:pt idx="125">
                  <c:v>2193</c:v>
                </c:pt>
                <c:pt idx="126">
                  <c:v>2200</c:v>
                </c:pt>
                <c:pt idx="127">
                  <c:v>2203</c:v>
                </c:pt>
                <c:pt idx="128">
                  <c:v>2230</c:v>
                </c:pt>
                <c:pt idx="129">
                  <c:v>2203</c:v>
                </c:pt>
                <c:pt idx="130">
                  <c:v>2193</c:v>
                </c:pt>
                <c:pt idx="131">
                  <c:v>2193</c:v>
                </c:pt>
                <c:pt idx="132">
                  <c:v>2200</c:v>
                </c:pt>
                <c:pt idx="133">
                  <c:v>2248</c:v>
                </c:pt>
                <c:pt idx="134">
                  <c:v>2206</c:v>
                </c:pt>
                <c:pt idx="135">
                  <c:v>2193</c:v>
                </c:pt>
                <c:pt idx="136">
                  <c:v>2208</c:v>
                </c:pt>
                <c:pt idx="137">
                  <c:v>2192</c:v>
                </c:pt>
                <c:pt idx="138">
                  <c:v>2206</c:v>
                </c:pt>
                <c:pt idx="139">
                  <c:v>2204</c:v>
                </c:pt>
                <c:pt idx="140">
                  <c:v>2196</c:v>
                </c:pt>
                <c:pt idx="141">
                  <c:v>2206</c:v>
                </c:pt>
                <c:pt idx="142">
                  <c:v>2199</c:v>
                </c:pt>
                <c:pt idx="143">
                  <c:v>2195</c:v>
                </c:pt>
                <c:pt idx="144">
                  <c:v>2192</c:v>
                </c:pt>
                <c:pt idx="145">
                  <c:v>2224</c:v>
                </c:pt>
                <c:pt idx="146">
                  <c:v>2204</c:v>
                </c:pt>
                <c:pt idx="147">
                  <c:v>2208</c:v>
                </c:pt>
                <c:pt idx="148">
                  <c:v>2208</c:v>
                </c:pt>
                <c:pt idx="149">
                  <c:v>2196</c:v>
                </c:pt>
                <c:pt idx="150">
                  <c:v>2255</c:v>
                </c:pt>
                <c:pt idx="151">
                  <c:v>2200</c:v>
                </c:pt>
                <c:pt idx="152">
                  <c:v>2201</c:v>
                </c:pt>
                <c:pt idx="153">
                  <c:v>2206</c:v>
                </c:pt>
                <c:pt idx="154">
                  <c:v>2216</c:v>
                </c:pt>
                <c:pt idx="155">
                  <c:v>2208</c:v>
                </c:pt>
                <c:pt idx="156">
                  <c:v>2200</c:v>
                </c:pt>
                <c:pt idx="157">
                  <c:v>2227</c:v>
                </c:pt>
                <c:pt idx="158">
                  <c:v>2215</c:v>
                </c:pt>
                <c:pt idx="159">
                  <c:v>2190</c:v>
                </c:pt>
                <c:pt idx="160">
                  <c:v>2195</c:v>
                </c:pt>
                <c:pt idx="161">
                  <c:v>2207</c:v>
                </c:pt>
                <c:pt idx="162">
                  <c:v>2227</c:v>
                </c:pt>
                <c:pt idx="163">
                  <c:v>2211</c:v>
                </c:pt>
                <c:pt idx="164">
                  <c:v>2207</c:v>
                </c:pt>
                <c:pt idx="165">
                  <c:v>2204</c:v>
                </c:pt>
                <c:pt idx="166">
                  <c:v>2208</c:v>
                </c:pt>
                <c:pt idx="167">
                  <c:v>2216</c:v>
                </c:pt>
                <c:pt idx="168">
                  <c:v>2219</c:v>
                </c:pt>
                <c:pt idx="169">
                  <c:v>2207</c:v>
                </c:pt>
                <c:pt idx="170">
                  <c:v>2195</c:v>
                </c:pt>
                <c:pt idx="171">
                  <c:v>2204</c:v>
                </c:pt>
                <c:pt idx="172">
                  <c:v>2189</c:v>
                </c:pt>
                <c:pt idx="173">
                  <c:v>2199</c:v>
                </c:pt>
                <c:pt idx="174">
                  <c:v>2190</c:v>
                </c:pt>
                <c:pt idx="175">
                  <c:v>2239</c:v>
                </c:pt>
                <c:pt idx="176">
                  <c:v>2227</c:v>
                </c:pt>
                <c:pt idx="177">
                  <c:v>2206</c:v>
                </c:pt>
                <c:pt idx="178">
                  <c:v>2223</c:v>
                </c:pt>
                <c:pt idx="179">
                  <c:v>2236</c:v>
                </c:pt>
                <c:pt idx="180">
                  <c:v>2255</c:v>
                </c:pt>
                <c:pt idx="181">
                  <c:v>2228</c:v>
                </c:pt>
                <c:pt idx="182">
                  <c:v>2210</c:v>
                </c:pt>
                <c:pt idx="183">
                  <c:v>2216</c:v>
                </c:pt>
                <c:pt idx="184">
                  <c:v>2222</c:v>
                </c:pt>
                <c:pt idx="185">
                  <c:v>2236</c:v>
                </c:pt>
                <c:pt idx="186">
                  <c:v>2230</c:v>
                </c:pt>
                <c:pt idx="187">
                  <c:v>2214</c:v>
                </c:pt>
                <c:pt idx="188">
                  <c:v>2243</c:v>
                </c:pt>
                <c:pt idx="189">
                  <c:v>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B-4478-BF76-5CC3B3326CE6}"/>
            </c:ext>
          </c:extLst>
        </c:ser>
        <c:ser>
          <c:idx val="4"/>
          <c:order val="4"/>
          <c:tx>
            <c:strRef>
              <c:f>'Fiter Data N=20'!$E$2</c:f>
              <c:strCache>
                <c:ptCount val="1"/>
                <c:pt idx="0">
                  <c:v>rz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'Fiter Data N=20'!$E$3:$E$192</c:f>
              <c:numCache>
                <c:formatCode>General</c:formatCode>
                <c:ptCount val="190"/>
                <c:pt idx="0">
                  <c:v>452</c:v>
                </c:pt>
                <c:pt idx="1">
                  <c:v>444</c:v>
                </c:pt>
                <c:pt idx="2">
                  <c:v>452</c:v>
                </c:pt>
                <c:pt idx="3">
                  <c:v>453</c:v>
                </c:pt>
                <c:pt idx="4">
                  <c:v>445</c:v>
                </c:pt>
                <c:pt idx="5">
                  <c:v>453</c:v>
                </c:pt>
                <c:pt idx="6">
                  <c:v>436</c:v>
                </c:pt>
                <c:pt idx="7">
                  <c:v>445</c:v>
                </c:pt>
                <c:pt idx="8">
                  <c:v>453</c:v>
                </c:pt>
                <c:pt idx="9">
                  <c:v>442</c:v>
                </c:pt>
                <c:pt idx="10">
                  <c:v>444</c:v>
                </c:pt>
                <c:pt idx="11">
                  <c:v>450</c:v>
                </c:pt>
                <c:pt idx="12">
                  <c:v>450</c:v>
                </c:pt>
                <c:pt idx="13">
                  <c:v>454</c:v>
                </c:pt>
                <c:pt idx="14">
                  <c:v>432</c:v>
                </c:pt>
                <c:pt idx="15">
                  <c:v>450</c:v>
                </c:pt>
                <c:pt idx="16">
                  <c:v>436</c:v>
                </c:pt>
                <c:pt idx="17">
                  <c:v>436</c:v>
                </c:pt>
                <c:pt idx="18">
                  <c:v>449</c:v>
                </c:pt>
                <c:pt idx="19">
                  <c:v>506</c:v>
                </c:pt>
                <c:pt idx="20">
                  <c:v>438</c:v>
                </c:pt>
                <c:pt idx="21">
                  <c:v>451</c:v>
                </c:pt>
                <c:pt idx="22">
                  <c:v>454</c:v>
                </c:pt>
                <c:pt idx="23">
                  <c:v>440</c:v>
                </c:pt>
                <c:pt idx="24">
                  <c:v>452</c:v>
                </c:pt>
                <c:pt idx="25">
                  <c:v>386</c:v>
                </c:pt>
                <c:pt idx="26">
                  <c:v>453</c:v>
                </c:pt>
                <c:pt idx="27">
                  <c:v>458</c:v>
                </c:pt>
                <c:pt idx="28">
                  <c:v>461</c:v>
                </c:pt>
                <c:pt idx="29">
                  <c:v>447</c:v>
                </c:pt>
                <c:pt idx="30">
                  <c:v>447</c:v>
                </c:pt>
                <c:pt idx="31">
                  <c:v>452</c:v>
                </c:pt>
                <c:pt idx="32">
                  <c:v>439</c:v>
                </c:pt>
                <c:pt idx="33">
                  <c:v>455</c:v>
                </c:pt>
                <c:pt idx="34">
                  <c:v>455</c:v>
                </c:pt>
                <c:pt idx="35">
                  <c:v>454</c:v>
                </c:pt>
                <c:pt idx="36">
                  <c:v>451</c:v>
                </c:pt>
                <c:pt idx="37">
                  <c:v>436</c:v>
                </c:pt>
                <c:pt idx="38">
                  <c:v>447</c:v>
                </c:pt>
                <c:pt idx="39">
                  <c:v>449</c:v>
                </c:pt>
                <c:pt idx="40">
                  <c:v>444</c:v>
                </c:pt>
                <c:pt idx="41">
                  <c:v>441</c:v>
                </c:pt>
                <c:pt idx="42">
                  <c:v>455</c:v>
                </c:pt>
                <c:pt idx="43">
                  <c:v>454</c:v>
                </c:pt>
                <c:pt idx="44">
                  <c:v>442</c:v>
                </c:pt>
                <c:pt idx="45">
                  <c:v>449</c:v>
                </c:pt>
                <c:pt idx="46">
                  <c:v>459</c:v>
                </c:pt>
                <c:pt idx="47">
                  <c:v>456</c:v>
                </c:pt>
                <c:pt idx="48">
                  <c:v>452</c:v>
                </c:pt>
                <c:pt idx="49">
                  <c:v>453</c:v>
                </c:pt>
                <c:pt idx="50">
                  <c:v>456</c:v>
                </c:pt>
                <c:pt idx="51">
                  <c:v>462</c:v>
                </c:pt>
                <c:pt idx="52">
                  <c:v>450</c:v>
                </c:pt>
                <c:pt idx="53">
                  <c:v>453</c:v>
                </c:pt>
                <c:pt idx="54">
                  <c:v>457</c:v>
                </c:pt>
                <c:pt idx="55">
                  <c:v>455</c:v>
                </c:pt>
                <c:pt idx="56">
                  <c:v>458</c:v>
                </c:pt>
                <c:pt idx="57">
                  <c:v>453</c:v>
                </c:pt>
                <c:pt idx="58">
                  <c:v>450</c:v>
                </c:pt>
                <c:pt idx="59">
                  <c:v>464</c:v>
                </c:pt>
                <c:pt idx="60">
                  <c:v>452</c:v>
                </c:pt>
                <c:pt idx="61">
                  <c:v>454</c:v>
                </c:pt>
                <c:pt idx="62">
                  <c:v>450</c:v>
                </c:pt>
                <c:pt idx="63">
                  <c:v>451</c:v>
                </c:pt>
                <c:pt idx="64">
                  <c:v>390</c:v>
                </c:pt>
                <c:pt idx="65">
                  <c:v>444</c:v>
                </c:pt>
                <c:pt idx="66">
                  <c:v>443</c:v>
                </c:pt>
                <c:pt idx="67">
                  <c:v>448</c:v>
                </c:pt>
                <c:pt idx="68">
                  <c:v>452</c:v>
                </c:pt>
                <c:pt idx="69">
                  <c:v>471</c:v>
                </c:pt>
                <c:pt idx="70">
                  <c:v>447</c:v>
                </c:pt>
                <c:pt idx="71">
                  <c:v>446</c:v>
                </c:pt>
                <c:pt idx="72">
                  <c:v>458</c:v>
                </c:pt>
                <c:pt idx="73">
                  <c:v>458</c:v>
                </c:pt>
                <c:pt idx="74">
                  <c:v>512</c:v>
                </c:pt>
                <c:pt idx="75">
                  <c:v>449</c:v>
                </c:pt>
                <c:pt idx="76">
                  <c:v>454</c:v>
                </c:pt>
                <c:pt idx="77">
                  <c:v>433</c:v>
                </c:pt>
                <c:pt idx="78">
                  <c:v>444</c:v>
                </c:pt>
                <c:pt idx="79">
                  <c:v>456</c:v>
                </c:pt>
                <c:pt idx="80">
                  <c:v>509</c:v>
                </c:pt>
                <c:pt idx="81">
                  <c:v>450</c:v>
                </c:pt>
                <c:pt idx="82">
                  <c:v>455</c:v>
                </c:pt>
                <c:pt idx="83">
                  <c:v>457</c:v>
                </c:pt>
                <c:pt idx="84">
                  <c:v>454</c:v>
                </c:pt>
                <c:pt idx="85">
                  <c:v>455</c:v>
                </c:pt>
                <c:pt idx="86">
                  <c:v>463</c:v>
                </c:pt>
                <c:pt idx="87">
                  <c:v>453</c:v>
                </c:pt>
                <c:pt idx="88">
                  <c:v>456</c:v>
                </c:pt>
                <c:pt idx="89">
                  <c:v>446</c:v>
                </c:pt>
                <c:pt idx="90">
                  <c:v>446</c:v>
                </c:pt>
                <c:pt idx="91">
                  <c:v>448</c:v>
                </c:pt>
                <c:pt idx="92">
                  <c:v>451</c:v>
                </c:pt>
                <c:pt idx="93">
                  <c:v>428</c:v>
                </c:pt>
                <c:pt idx="94">
                  <c:v>447</c:v>
                </c:pt>
                <c:pt idx="95">
                  <c:v>455</c:v>
                </c:pt>
                <c:pt idx="96">
                  <c:v>457</c:v>
                </c:pt>
                <c:pt idx="97">
                  <c:v>441</c:v>
                </c:pt>
                <c:pt idx="98">
                  <c:v>451</c:v>
                </c:pt>
                <c:pt idx="99">
                  <c:v>454</c:v>
                </c:pt>
                <c:pt idx="100">
                  <c:v>453</c:v>
                </c:pt>
                <c:pt idx="101">
                  <c:v>441</c:v>
                </c:pt>
                <c:pt idx="102">
                  <c:v>448</c:v>
                </c:pt>
                <c:pt idx="103">
                  <c:v>453</c:v>
                </c:pt>
                <c:pt idx="104">
                  <c:v>461</c:v>
                </c:pt>
                <c:pt idx="105">
                  <c:v>461</c:v>
                </c:pt>
                <c:pt idx="106">
                  <c:v>454</c:v>
                </c:pt>
                <c:pt idx="107">
                  <c:v>460</c:v>
                </c:pt>
                <c:pt idx="108">
                  <c:v>448</c:v>
                </c:pt>
                <c:pt idx="109">
                  <c:v>452</c:v>
                </c:pt>
                <c:pt idx="110">
                  <c:v>457</c:v>
                </c:pt>
                <c:pt idx="111">
                  <c:v>454</c:v>
                </c:pt>
                <c:pt idx="112">
                  <c:v>436</c:v>
                </c:pt>
                <c:pt idx="113">
                  <c:v>443</c:v>
                </c:pt>
                <c:pt idx="114">
                  <c:v>452</c:v>
                </c:pt>
                <c:pt idx="115">
                  <c:v>460</c:v>
                </c:pt>
                <c:pt idx="116">
                  <c:v>453</c:v>
                </c:pt>
                <c:pt idx="117">
                  <c:v>439</c:v>
                </c:pt>
                <c:pt idx="118">
                  <c:v>443</c:v>
                </c:pt>
                <c:pt idx="119">
                  <c:v>452</c:v>
                </c:pt>
                <c:pt idx="120">
                  <c:v>457</c:v>
                </c:pt>
                <c:pt idx="121">
                  <c:v>447</c:v>
                </c:pt>
                <c:pt idx="122">
                  <c:v>444</c:v>
                </c:pt>
                <c:pt idx="123">
                  <c:v>455</c:v>
                </c:pt>
                <c:pt idx="124">
                  <c:v>451</c:v>
                </c:pt>
                <c:pt idx="125">
                  <c:v>441</c:v>
                </c:pt>
                <c:pt idx="126">
                  <c:v>441</c:v>
                </c:pt>
                <c:pt idx="127">
                  <c:v>445</c:v>
                </c:pt>
                <c:pt idx="128">
                  <c:v>451</c:v>
                </c:pt>
                <c:pt idx="129">
                  <c:v>453</c:v>
                </c:pt>
                <c:pt idx="130">
                  <c:v>442</c:v>
                </c:pt>
                <c:pt idx="131">
                  <c:v>437</c:v>
                </c:pt>
                <c:pt idx="132">
                  <c:v>447</c:v>
                </c:pt>
                <c:pt idx="133">
                  <c:v>463</c:v>
                </c:pt>
                <c:pt idx="134">
                  <c:v>450</c:v>
                </c:pt>
                <c:pt idx="135">
                  <c:v>435</c:v>
                </c:pt>
                <c:pt idx="136">
                  <c:v>453</c:v>
                </c:pt>
                <c:pt idx="137">
                  <c:v>440</c:v>
                </c:pt>
                <c:pt idx="138">
                  <c:v>433</c:v>
                </c:pt>
                <c:pt idx="139">
                  <c:v>449</c:v>
                </c:pt>
                <c:pt idx="140">
                  <c:v>452</c:v>
                </c:pt>
                <c:pt idx="141">
                  <c:v>450</c:v>
                </c:pt>
                <c:pt idx="142">
                  <c:v>408</c:v>
                </c:pt>
                <c:pt idx="143">
                  <c:v>443</c:v>
                </c:pt>
                <c:pt idx="144">
                  <c:v>444</c:v>
                </c:pt>
                <c:pt idx="145">
                  <c:v>457</c:v>
                </c:pt>
                <c:pt idx="146">
                  <c:v>452</c:v>
                </c:pt>
                <c:pt idx="147">
                  <c:v>459</c:v>
                </c:pt>
                <c:pt idx="148">
                  <c:v>436</c:v>
                </c:pt>
                <c:pt idx="149">
                  <c:v>446</c:v>
                </c:pt>
                <c:pt idx="150">
                  <c:v>457</c:v>
                </c:pt>
                <c:pt idx="151">
                  <c:v>453</c:v>
                </c:pt>
                <c:pt idx="152">
                  <c:v>506</c:v>
                </c:pt>
                <c:pt idx="153">
                  <c:v>453</c:v>
                </c:pt>
                <c:pt idx="154">
                  <c:v>451</c:v>
                </c:pt>
                <c:pt idx="155">
                  <c:v>453</c:v>
                </c:pt>
                <c:pt idx="156">
                  <c:v>447</c:v>
                </c:pt>
                <c:pt idx="157">
                  <c:v>457</c:v>
                </c:pt>
                <c:pt idx="158">
                  <c:v>454</c:v>
                </c:pt>
                <c:pt idx="159">
                  <c:v>457</c:v>
                </c:pt>
                <c:pt idx="160">
                  <c:v>444</c:v>
                </c:pt>
                <c:pt idx="161">
                  <c:v>444</c:v>
                </c:pt>
                <c:pt idx="162">
                  <c:v>455</c:v>
                </c:pt>
                <c:pt idx="163">
                  <c:v>453</c:v>
                </c:pt>
                <c:pt idx="164">
                  <c:v>444</c:v>
                </c:pt>
                <c:pt idx="165">
                  <c:v>449</c:v>
                </c:pt>
                <c:pt idx="166">
                  <c:v>454</c:v>
                </c:pt>
                <c:pt idx="167">
                  <c:v>455</c:v>
                </c:pt>
                <c:pt idx="168">
                  <c:v>452</c:v>
                </c:pt>
                <c:pt idx="169">
                  <c:v>422</c:v>
                </c:pt>
                <c:pt idx="170">
                  <c:v>438</c:v>
                </c:pt>
                <c:pt idx="171">
                  <c:v>451</c:v>
                </c:pt>
                <c:pt idx="172">
                  <c:v>456</c:v>
                </c:pt>
                <c:pt idx="173">
                  <c:v>447</c:v>
                </c:pt>
                <c:pt idx="174">
                  <c:v>443</c:v>
                </c:pt>
                <c:pt idx="175">
                  <c:v>457</c:v>
                </c:pt>
                <c:pt idx="176">
                  <c:v>461</c:v>
                </c:pt>
                <c:pt idx="177">
                  <c:v>465</c:v>
                </c:pt>
                <c:pt idx="178">
                  <c:v>457</c:v>
                </c:pt>
                <c:pt idx="179">
                  <c:v>456</c:v>
                </c:pt>
                <c:pt idx="180">
                  <c:v>467</c:v>
                </c:pt>
                <c:pt idx="181">
                  <c:v>459</c:v>
                </c:pt>
                <c:pt idx="182">
                  <c:v>442</c:v>
                </c:pt>
                <c:pt idx="183">
                  <c:v>445</c:v>
                </c:pt>
                <c:pt idx="184">
                  <c:v>453</c:v>
                </c:pt>
                <c:pt idx="185">
                  <c:v>476</c:v>
                </c:pt>
                <c:pt idx="186">
                  <c:v>466</c:v>
                </c:pt>
                <c:pt idx="187">
                  <c:v>485</c:v>
                </c:pt>
                <c:pt idx="188">
                  <c:v>460</c:v>
                </c:pt>
                <c:pt idx="189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AB-4478-BF76-5CC3B332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03616"/>
        <c:axId val="434701976"/>
      </c:lineChart>
      <c:catAx>
        <c:axId val="4347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701976"/>
        <c:crosses val="autoZero"/>
        <c:auto val="1"/>
        <c:lblAlgn val="ctr"/>
        <c:lblOffset val="100"/>
        <c:noMultiLvlLbl val="0"/>
      </c:catAx>
      <c:valAx>
        <c:axId val="43470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7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'Fiter Data N=20'!$J$2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'Fiter Data N=20'!$J$3:$J$213</c:f>
              <c:numCache>
                <c:formatCode>General</c:formatCode>
                <c:ptCount val="211"/>
                <c:pt idx="0">
                  <c:v>1460</c:v>
                </c:pt>
                <c:pt idx="1">
                  <c:v>1423</c:v>
                </c:pt>
                <c:pt idx="2">
                  <c:v>1472</c:v>
                </c:pt>
                <c:pt idx="3">
                  <c:v>1459</c:v>
                </c:pt>
                <c:pt idx="4">
                  <c:v>1451</c:v>
                </c:pt>
                <c:pt idx="5">
                  <c:v>1441</c:v>
                </c:pt>
                <c:pt idx="6">
                  <c:v>1447</c:v>
                </c:pt>
                <c:pt idx="7">
                  <c:v>1448</c:v>
                </c:pt>
                <c:pt idx="8">
                  <c:v>1443</c:v>
                </c:pt>
                <c:pt idx="9">
                  <c:v>1449</c:v>
                </c:pt>
                <c:pt idx="10">
                  <c:v>1448</c:v>
                </c:pt>
                <c:pt idx="11">
                  <c:v>1472</c:v>
                </c:pt>
                <c:pt idx="12">
                  <c:v>1461</c:v>
                </c:pt>
                <c:pt idx="13">
                  <c:v>1468</c:v>
                </c:pt>
                <c:pt idx="14">
                  <c:v>1450</c:v>
                </c:pt>
                <c:pt idx="15">
                  <c:v>1456</c:v>
                </c:pt>
                <c:pt idx="16">
                  <c:v>1444</c:v>
                </c:pt>
                <c:pt idx="17">
                  <c:v>1451</c:v>
                </c:pt>
                <c:pt idx="18">
                  <c:v>1443</c:v>
                </c:pt>
                <c:pt idx="19">
                  <c:v>1637</c:v>
                </c:pt>
                <c:pt idx="20">
                  <c:v>1452</c:v>
                </c:pt>
                <c:pt idx="21">
                  <c:v>1456</c:v>
                </c:pt>
                <c:pt idx="22">
                  <c:v>1483</c:v>
                </c:pt>
                <c:pt idx="23">
                  <c:v>1448</c:v>
                </c:pt>
                <c:pt idx="24">
                  <c:v>1448</c:v>
                </c:pt>
                <c:pt idx="25">
                  <c:v>1261</c:v>
                </c:pt>
                <c:pt idx="26">
                  <c:v>1451</c:v>
                </c:pt>
                <c:pt idx="27">
                  <c:v>1464</c:v>
                </c:pt>
                <c:pt idx="28">
                  <c:v>1493</c:v>
                </c:pt>
                <c:pt idx="29">
                  <c:v>1452</c:v>
                </c:pt>
                <c:pt idx="30">
                  <c:v>1448</c:v>
                </c:pt>
                <c:pt idx="31">
                  <c:v>1437</c:v>
                </c:pt>
                <c:pt idx="32">
                  <c:v>1448</c:v>
                </c:pt>
                <c:pt idx="33">
                  <c:v>1455</c:v>
                </c:pt>
                <c:pt idx="34">
                  <c:v>1471</c:v>
                </c:pt>
                <c:pt idx="35">
                  <c:v>1441</c:v>
                </c:pt>
                <c:pt idx="36">
                  <c:v>1456</c:v>
                </c:pt>
                <c:pt idx="37">
                  <c:v>1415</c:v>
                </c:pt>
                <c:pt idx="38">
                  <c:v>1451</c:v>
                </c:pt>
                <c:pt idx="39">
                  <c:v>1448</c:v>
                </c:pt>
                <c:pt idx="40">
                  <c:v>1435</c:v>
                </c:pt>
                <c:pt idx="41">
                  <c:v>1454</c:v>
                </c:pt>
                <c:pt idx="42">
                  <c:v>1460</c:v>
                </c:pt>
                <c:pt idx="43">
                  <c:v>1483</c:v>
                </c:pt>
                <c:pt idx="44">
                  <c:v>1452</c:v>
                </c:pt>
                <c:pt idx="45">
                  <c:v>1445</c:v>
                </c:pt>
                <c:pt idx="46">
                  <c:v>1450</c:v>
                </c:pt>
                <c:pt idx="47">
                  <c:v>1465</c:v>
                </c:pt>
                <c:pt idx="48">
                  <c:v>1465</c:v>
                </c:pt>
                <c:pt idx="49">
                  <c:v>1472</c:v>
                </c:pt>
                <c:pt idx="50">
                  <c:v>1464</c:v>
                </c:pt>
                <c:pt idx="51">
                  <c:v>1487</c:v>
                </c:pt>
                <c:pt idx="52">
                  <c:v>1464</c:v>
                </c:pt>
                <c:pt idx="53">
                  <c:v>1472</c:v>
                </c:pt>
                <c:pt idx="54">
                  <c:v>1496</c:v>
                </c:pt>
                <c:pt idx="55">
                  <c:v>1477</c:v>
                </c:pt>
                <c:pt idx="56">
                  <c:v>1484</c:v>
                </c:pt>
                <c:pt idx="57">
                  <c:v>1468</c:v>
                </c:pt>
                <c:pt idx="58">
                  <c:v>1463</c:v>
                </c:pt>
                <c:pt idx="59">
                  <c:v>1456</c:v>
                </c:pt>
                <c:pt idx="60">
                  <c:v>1477</c:v>
                </c:pt>
                <c:pt idx="61">
                  <c:v>1471</c:v>
                </c:pt>
                <c:pt idx="62">
                  <c:v>1480</c:v>
                </c:pt>
                <c:pt idx="63">
                  <c:v>1464</c:v>
                </c:pt>
                <c:pt idx="64">
                  <c:v>1284</c:v>
                </c:pt>
                <c:pt idx="65">
                  <c:v>1464</c:v>
                </c:pt>
                <c:pt idx="66">
                  <c:v>1464</c:v>
                </c:pt>
                <c:pt idx="67">
                  <c:v>1472</c:v>
                </c:pt>
                <c:pt idx="68">
                  <c:v>1457</c:v>
                </c:pt>
                <c:pt idx="69">
                  <c:v>1512</c:v>
                </c:pt>
                <c:pt idx="70">
                  <c:v>1466</c:v>
                </c:pt>
                <c:pt idx="71">
                  <c:v>1465</c:v>
                </c:pt>
                <c:pt idx="72">
                  <c:v>1456</c:v>
                </c:pt>
                <c:pt idx="73">
                  <c:v>1479</c:v>
                </c:pt>
                <c:pt idx="74">
                  <c:v>1655</c:v>
                </c:pt>
                <c:pt idx="75">
                  <c:v>1464</c:v>
                </c:pt>
                <c:pt idx="76">
                  <c:v>1459</c:v>
                </c:pt>
                <c:pt idx="77">
                  <c:v>1432</c:v>
                </c:pt>
                <c:pt idx="78">
                  <c:v>1464</c:v>
                </c:pt>
                <c:pt idx="79">
                  <c:v>1471</c:v>
                </c:pt>
                <c:pt idx="80">
                  <c:v>1651</c:v>
                </c:pt>
                <c:pt idx="81">
                  <c:v>1464</c:v>
                </c:pt>
                <c:pt idx="82">
                  <c:v>1480</c:v>
                </c:pt>
                <c:pt idx="83">
                  <c:v>1458</c:v>
                </c:pt>
                <c:pt idx="84">
                  <c:v>1473</c:v>
                </c:pt>
                <c:pt idx="85">
                  <c:v>1463</c:v>
                </c:pt>
                <c:pt idx="86">
                  <c:v>1488</c:v>
                </c:pt>
                <c:pt idx="87">
                  <c:v>1464</c:v>
                </c:pt>
                <c:pt idx="88">
                  <c:v>1496</c:v>
                </c:pt>
                <c:pt idx="89">
                  <c:v>1468</c:v>
                </c:pt>
                <c:pt idx="90">
                  <c:v>1463</c:v>
                </c:pt>
                <c:pt idx="91">
                  <c:v>1472</c:v>
                </c:pt>
                <c:pt idx="92">
                  <c:v>1456</c:v>
                </c:pt>
                <c:pt idx="93">
                  <c:v>1384</c:v>
                </c:pt>
                <c:pt idx="94">
                  <c:v>1464</c:v>
                </c:pt>
                <c:pt idx="95">
                  <c:v>1470</c:v>
                </c:pt>
                <c:pt idx="96">
                  <c:v>1497</c:v>
                </c:pt>
                <c:pt idx="97">
                  <c:v>1464</c:v>
                </c:pt>
                <c:pt idx="98">
                  <c:v>1459</c:v>
                </c:pt>
                <c:pt idx="99">
                  <c:v>1453</c:v>
                </c:pt>
                <c:pt idx="100">
                  <c:v>1473</c:v>
                </c:pt>
                <c:pt idx="101">
                  <c:v>1460</c:v>
                </c:pt>
                <c:pt idx="102">
                  <c:v>1476</c:v>
                </c:pt>
                <c:pt idx="103">
                  <c:v>1464</c:v>
                </c:pt>
                <c:pt idx="104">
                  <c:v>1487</c:v>
                </c:pt>
                <c:pt idx="105">
                  <c:v>1463</c:v>
                </c:pt>
                <c:pt idx="106">
                  <c:v>1472</c:v>
                </c:pt>
                <c:pt idx="107">
                  <c:v>1495</c:v>
                </c:pt>
                <c:pt idx="108">
                  <c:v>1469</c:v>
                </c:pt>
                <c:pt idx="109">
                  <c:v>1463</c:v>
                </c:pt>
                <c:pt idx="110">
                  <c:v>1456</c:v>
                </c:pt>
                <c:pt idx="111">
                  <c:v>1474</c:v>
                </c:pt>
                <c:pt idx="112">
                  <c:v>1436</c:v>
                </c:pt>
                <c:pt idx="113">
                  <c:v>1466</c:v>
                </c:pt>
                <c:pt idx="114">
                  <c:v>1459</c:v>
                </c:pt>
                <c:pt idx="115">
                  <c:v>1494</c:v>
                </c:pt>
                <c:pt idx="116">
                  <c:v>1475</c:v>
                </c:pt>
                <c:pt idx="117">
                  <c:v>1448</c:v>
                </c:pt>
                <c:pt idx="118">
                  <c:v>1468</c:v>
                </c:pt>
                <c:pt idx="119">
                  <c:v>1472</c:v>
                </c:pt>
                <c:pt idx="120">
                  <c:v>1497</c:v>
                </c:pt>
                <c:pt idx="121">
                  <c:v>1466</c:v>
                </c:pt>
                <c:pt idx="122">
                  <c:v>1458</c:v>
                </c:pt>
                <c:pt idx="123">
                  <c:v>1456</c:v>
                </c:pt>
                <c:pt idx="124">
                  <c:v>1467</c:v>
                </c:pt>
                <c:pt idx="125">
                  <c:v>1459</c:v>
                </c:pt>
                <c:pt idx="126">
                  <c:v>1464</c:v>
                </c:pt>
                <c:pt idx="127">
                  <c:v>1462</c:v>
                </c:pt>
                <c:pt idx="128">
                  <c:v>1456</c:v>
                </c:pt>
                <c:pt idx="129">
                  <c:v>1468</c:v>
                </c:pt>
                <c:pt idx="130">
                  <c:v>1457</c:v>
                </c:pt>
                <c:pt idx="131">
                  <c:v>1462</c:v>
                </c:pt>
                <c:pt idx="132">
                  <c:v>1472</c:v>
                </c:pt>
                <c:pt idx="133">
                  <c:v>1480</c:v>
                </c:pt>
                <c:pt idx="134">
                  <c:v>1464</c:v>
                </c:pt>
                <c:pt idx="135">
                  <c:v>1441</c:v>
                </c:pt>
                <c:pt idx="136">
                  <c:v>1467</c:v>
                </c:pt>
                <c:pt idx="137">
                  <c:v>1461</c:v>
                </c:pt>
                <c:pt idx="138">
                  <c:v>1463</c:v>
                </c:pt>
                <c:pt idx="139">
                  <c:v>1463</c:v>
                </c:pt>
                <c:pt idx="140">
                  <c:v>1488</c:v>
                </c:pt>
                <c:pt idx="141">
                  <c:v>1464</c:v>
                </c:pt>
                <c:pt idx="142">
                  <c:v>1344</c:v>
                </c:pt>
                <c:pt idx="143">
                  <c:v>1463</c:v>
                </c:pt>
                <c:pt idx="144">
                  <c:v>1472</c:v>
                </c:pt>
                <c:pt idx="145">
                  <c:v>1480</c:v>
                </c:pt>
                <c:pt idx="146">
                  <c:v>1466</c:v>
                </c:pt>
                <c:pt idx="147">
                  <c:v>1487</c:v>
                </c:pt>
                <c:pt idx="148">
                  <c:v>1468</c:v>
                </c:pt>
                <c:pt idx="149">
                  <c:v>1472</c:v>
                </c:pt>
                <c:pt idx="150">
                  <c:v>1456</c:v>
                </c:pt>
                <c:pt idx="151">
                  <c:v>1474</c:v>
                </c:pt>
                <c:pt idx="152">
                  <c:v>1643</c:v>
                </c:pt>
                <c:pt idx="153">
                  <c:v>1472</c:v>
                </c:pt>
                <c:pt idx="154">
                  <c:v>1455</c:v>
                </c:pt>
                <c:pt idx="155">
                  <c:v>1467</c:v>
                </c:pt>
                <c:pt idx="156">
                  <c:v>1472</c:v>
                </c:pt>
                <c:pt idx="157">
                  <c:v>1458</c:v>
                </c:pt>
                <c:pt idx="158">
                  <c:v>1471</c:v>
                </c:pt>
                <c:pt idx="159">
                  <c:v>1497</c:v>
                </c:pt>
                <c:pt idx="160">
                  <c:v>1466</c:v>
                </c:pt>
                <c:pt idx="161">
                  <c:v>1458</c:v>
                </c:pt>
                <c:pt idx="162">
                  <c:v>1458</c:v>
                </c:pt>
                <c:pt idx="163">
                  <c:v>1471</c:v>
                </c:pt>
                <c:pt idx="164">
                  <c:v>1457</c:v>
                </c:pt>
                <c:pt idx="165">
                  <c:v>1475</c:v>
                </c:pt>
                <c:pt idx="166">
                  <c:v>1471</c:v>
                </c:pt>
                <c:pt idx="167">
                  <c:v>1467</c:v>
                </c:pt>
                <c:pt idx="168">
                  <c:v>1459</c:v>
                </c:pt>
                <c:pt idx="169">
                  <c:v>1384</c:v>
                </c:pt>
                <c:pt idx="170">
                  <c:v>1463</c:v>
                </c:pt>
                <c:pt idx="171">
                  <c:v>1472</c:v>
                </c:pt>
                <c:pt idx="172">
                  <c:v>1499</c:v>
                </c:pt>
                <c:pt idx="173">
                  <c:v>1472</c:v>
                </c:pt>
                <c:pt idx="174">
                  <c:v>1475</c:v>
                </c:pt>
                <c:pt idx="175">
                  <c:v>1465</c:v>
                </c:pt>
                <c:pt idx="176">
                  <c:v>1487</c:v>
                </c:pt>
                <c:pt idx="177">
                  <c:v>1513</c:v>
                </c:pt>
                <c:pt idx="178">
                  <c:v>1485</c:v>
                </c:pt>
                <c:pt idx="179">
                  <c:v>1475</c:v>
                </c:pt>
                <c:pt idx="180">
                  <c:v>1474</c:v>
                </c:pt>
                <c:pt idx="181">
                  <c:v>1483</c:v>
                </c:pt>
                <c:pt idx="182">
                  <c:v>1460</c:v>
                </c:pt>
                <c:pt idx="183">
                  <c:v>1485</c:v>
                </c:pt>
                <c:pt idx="184">
                  <c:v>1475</c:v>
                </c:pt>
                <c:pt idx="185">
                  <c:v>1527</c:v>
                </c:pt>
                <c:pt idx="186">
                  <c:v>1491</c:v>
                </c:pt>
                <c:pt idx="187">
                  <c:v>1583</c:v>
                </c:pt>
                <c:pt idx="188">
                  <c:v>1489</c:v>
                </c:pt>
                <c:pt idx="189">
                  <c:v>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2-4D71-BF2C-9128B7DAB809}"/>
            </c:ext>
          </c:extLst>
        </c:ser>
        <c:ser>
          <c:idx val="1"/>
          <c:order val="1"/>
          <c:tx>
            <c:strRef>
              <c:f>'Fiter Data N=20'!$K$2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'Fiter Data N=20'!$K$3:$K$213</c:f>
              <c:numCache>
                <c:formatCode>General</c:formatCode>
                <c:ptCount val="211"/>
                <c:pt idx="0">
                  <c:v>10.522522522522523</c:v>
                </c:pt>
                <c:pt idx="1">
                  <c:v>23.935135135135134</c:v>
                </c:pt>
                <c:pt idx="2">
                  <c:v>46.565045045045046</c:v>
                </c:pt>
                <c:pt idx="3">
                  <c:v>82.659819819819816</c:v>
                </c:pt>
                <c:pt idx="4">
                  <c:v>135.45837837837837</c:v>
                </c:pt>
                <c:pt idx="5">
                  <c:v>207.58702702702703</c:v>
                </c:pt>
                <c:pt idx="6">
                  <c:v>298.57873873873876</c:v>
                </c:pt>
                <c:pt idx="7">
                  <c:v>406.84</c:v>
                </c:pt>
                <c:pt idx="8">
                  <c:v>528.61981981981978</c:v>
                </c:pt>
                <c:pt idx="9">
                  <c:v>658.75783783783788</c:v>
                </c:pt>
                <c:pt idx="10">
                  <c:v>791.96036036036037</c:v>
                </c:pt>
                <c:pt idx="11">
                  <c:v>922.11423423423423</c:v>
                </c:pt>
                <c:pt idx="12">
                  <c:v>1043.8234234234235</c:v>
                </c:pt>
                <c:pt idx="13">
                  <c:v>1152.043963963964</c:v>
                </c:pt>
                <c:pt idx="14">
                  <c:v>1243.0342342342342</c:v>
                </c:pt>
                <c:pt idx="15">
                  <c:v>1315.4054054054054</c:v>
                </c:pt>
                <c:pt idx="16">
                  <c:v>1368.501981981982</c:v>
                </c:pt>
                <c:pt idx="17">
                  <c:v>1405.0500900900902</c:v>
                </c:pt>
                <c:pt idx="18">
                  <c:v>1427.996036036036</c:v>
                </c:pt>
                <c:pt idx="19">
                  <c:v>1443.4569369369369</c:v>
                </c:pt>
                <c:pt idx="20">
                  <c:v>1454.7772972972973</c:v>
                </c:pt>
                <c:pt idx="21">
                  <c:v>1456.207927927928</c:v>
                </c:pt>
                <c:pt idx="22">
                  <c:v>1458.5855855855855</c:v>
                </c:pt>
                <c:pt idx="23">
                  <c:v>1460.73009009009</c:v>
                </c:pt>
                <c:pt idx="24">
                  <c:v>1463.2464864864864</c:v>
                </c:pt>
                <c:pt idx="25">
                  <c:v>1464.3041441441442</c:v>
                </c:pt>
                <c:pt idx="26">
                  <c:v>1466.0987387387388</c:v>
                </c:pt>
                <c:pt idx="27">
                  <c:v>1466.6872072072072</c:v>
                </c:pt>
                <c:pt idx="28">
                  <c:v>1466.1909909909909</c:v>
                </c:pt>
                <c:pt idx="29">
                  <c:v>1464.512072072072</c:v>
                </c:pt>
                <c:pt idx="30">
                  <c:v>1461.8727927927928</c:v>
                </c:pt>
                <c:pt idx="31">
                  <c:v>1458.7733333333333</c:v>
                </c:pt>
                <c:pt idx="32">
                  <c:v>1455.2381981981982</c:v>
                </c:pt>
                <c:pt idx="33">
                  <c:v>1451.7985585585586</c:v>
                </c:pt>
                <c:pt idx="34">
                  <c:v>1448.7495495495496</c:v>
                </c:pt>
                <c:pt idx="35">
                  <c:v>1446.0421621621622</c:v>
                </c:pt>
                <c:pt idx="36">
                  <c:v>1444.3434234234235</c:v>
                </c:pt>
                <c:pt idx="37">
                  <c:v>1443.3120720720722</c:v>
                </c:pt>
                <c:pt idx="38">
                  <c:v>1443.5290090090091</c:v>
                </c:pt>
                <c:pt idx="39">
                  <c:v>1444.7610810810811</c:v>
                </c:pt>
                <c:pt idx="40">
                  <c:v>1444.9181981981983</c:v>
                </c:pt>
                <c:pt idx="41">
                  <c:v>1446.4709909909909</c:v>
                </c:pt>
                <c:pt idx="42">
                  <c:v>1447.5884684684684</c:v>
                </c:pt>
                <c:pt idx="43">
                  <c:v>1448.2547747747749</c:v>
                </c:pt>
                <c:pt idx="44">
                  <c:v>1448.4389189189189</c:v>
                </c:pt>
                <c:pt idx="45">
                  <c:v>1448.1106306306306</c:v>
                </c:pt>
                <c:pt idx="46">
                  <c:v>1449.110990990991</c:v>
                </c:pt>
                <c:pt idx="47">
                  <c:v>1449.1913513513514</c:v>
                </c:pt>
                <c:pt idx="48">
                  <c:v>1449.5754954954955</c:v>
                </c:pt>
                <c:pt idx="49">
                  <c:v>1450.0753153153153</c:v>
                </c:pt>
                <c:pt idx="50">
                  <c:v>1451.0147747747749</c:v>
                </c:pt>
                <c:pt idx="51">
                  <c:v>1452.3531531531532</c:v>
                </c:pt>
                <c:pt idx="52">
                  <c:v>1453.8032432432433</c:v>
                </c:pt>
                <c:pt idx="53">
                  <c:v>1455.4976576576576</c:v>
                </c:pt>
                <c:pt idx="54">
                  <c:v>1457.458018018018</c:v>
                </c:pt>
                <c:pt idx="55">
                  <c:v>1459.258018018018</c:v>
                </c:pt>
                <c:pt idx="56">
                  <c:v>1461.3736936936937</c:v>
                </c:pt>
                <c:pt idx="57">
                  <c:v>1463.2378378378378</c:v>
                </c:pt>
                <c:pt idx="58">
                  <c:v>1465.3535135135135</c:v>
                </c:pt>
                <c:pt idx="59">
                  <c:v>1467.1160360360361</c:v>
                </c:pt>
                <c:pt idx="60">
                  <c:v>1468.8688288288288</c:v>
                </c:pt>
                <c:pt idx="61">
                  <c:v>1470.4587387387387</c:v>
                </c:pt>
                <c:pt idx="62">
                  <c:v>1471.7286486486487</c:v>
                </c:pt>
                <c:pt idx="63">
                  <c:v>1472.5823423423424</c:v>
                </c:pt>
                <c:pt idx="64">
                  <c:v>1471.6331531531532</c:v>
                </c:pt>
                <c:pt idx="65">
                  <c:v>1471.4100900900901</c:v>
                </c:pt>
                <c:pt idx="66">
                  <c:v>1470.1891891891892</c:v>
                </c:pt>
                <c:pt idx="67">
                  <c:v>1468.1448648648648</c:v>
                </c:pt>
                <c:pt idx="68">
                  <c:v>1465.3466666666666</c:v>
                </c:pt>
                <c:pt idx="69">
                  <c:v>1462.5153153153153</c:v>
                </c:pt>
                <c:pt idx="70">
                  <c:v>1459.4104504504505</c:v>
                </c:pt>
                <c:pt idx="71">
                  <c:v>1456.7628828828829</c:v>
                </c:pt>
                <c:pt idx="72">
                  <c:v>1454.5571171171171</c:v>
                </c:pt>
                <c:pt idx="73">
                  <c:v>1453.4911711711711</c:v>
                </c:pt>
                <c:pt idx="74">
                  <c:v>1454.5034234234233</c:v>
                </c:pt>
                <c:pt idx="75">
                  <c:v>1455.2727927927929</c:v>
                </c:pt>
                <c:pt idx="76">
                  <c:v>1457.5693693693693</c:v>
                </c:pt>
                <c:pt idx="77">
                  <c:v>1460.8111711711713</c:v>
                </c:pt>
                <c:pt idx="78">
                  <c:v>1465.032072072072</c:v>
                </c:pt>
                <c:pt idx="79">
                  <c:v>1469.6093693693695</c:v>
                </c:pt>
                <c:pt idx="80">
                  <c:v>1475.3045045045044</c:v>
                </c:pt>
                <c:pt idx="81">
                  <c:v>1479.2421621621622</c:v>
                </c:pt>
                <c:pt idx="82">
                  <c:v>1483.0533333333333</c:v>
                </c:pt>
                <c:pt idx="83">
                  <c:v>1485.9300900900901</c:v>
                </c:pt>
                <c:pt idx="84">
                  <c:v>1488.0634234234235</c:v>
                </c:pt>
                <c:pt idx="85">
                  <c:v>1490.645045045045</c:v>
                </c:pt>
                <c:pt idx="86">
                  <c:v>1491.5899099099099</c:v>
                </c:pt>
                <c:pt idx="87">
                  <c:v>1491.7704504504504</c:v>
                </c:pt>
                <c:pt idx="88">
                  <c:v>1491.5344144144144</c:v>
                </c:pt>
                <c:pt idx="89">
                  <c:v>1490.7423423423425</c:v>
                </c:pt>
                <c:pt idx="90">
                  <c:v>1489.1459459459459</c:v>
                </c:pt>
                <c:pt idx="91">
                  <c:v>1487.6659459459459</c:v>
                </c:pt>
                <c:pt idx="92">
                  <c:v>1485.8763963963963</c:v>
                </c:pt>
                <c:pt idx="93">
                  <c:v>1483.5794594594595</c:v>
                </c:pt>
                <c:pt idx="94">
                  <c:v>1481.6288288288288</c:v>
                </c:pt>
                <c:pt idx="95">
                  <c:v>1478.0544144144144</c:v>
                </c:pt>
                <c:pt idx="96">
                  <c:v>1475.4054054054054</c:v>
                </c:pt>
                <c:pt idx="97">
                  <c:v>1472.4147747747747</c:v>
                </c:pt>
                <c:pt idx="98">
                  <c:v>1469.7088288288289</c:v>
                </c:pt>
                <c:pt idx="99">
                  <c:v>1467.2778378378378</c:v>
                </c:pt>
                <c:pt idx="100">
                  <c:v>1465.6454054054054</c:v>
                </c:pt>
                <c:pt idx="101">
                  <c:v>1463.1491891891892</c:v>
                </c:pt>
                <c:pt idx="102">
                  <c:v>1462.3221621621622</c:v>
                </c:pt>
                <c:pt idx="103">
                  <c:v>1461.583063063063</c:v>
                </c:pt>
                <c:pt idx="104">
                  <c:v>1461.5034234234233</c:v>
                </c:pt>
                <c:pt idx="105">
                  <c:v>1461.5553153153153</c:v>
                </c:pt>
                <c:pt idx="106">
                  <c:v>1462.1978378378378</c:v>
                </c:pt>
                <c:pt idx="107">
                  <c:v>1463.1787387387387</c:v>
                </c:pt>
                <c:pt idx="108">
                  <c:v>1464.4263063063063</c:v>
                </c:pt>
                <c:pt idx="109">
                  <c:v>1465.6043243243244</c:v>
                </c:pt>
                <c:pt idx="110">
                  <c:v>1466.8558558558559</c:v>
                </c:pt>
                <c:pt idx="111">
                  <c:v>1468.1077477477477</c:v>
                </c:pt>
                <c:pt idx="112">
                  <c:v>1468.7333333333333</c:v>
                </c:pt>
                <c:pt idx="113">
                  <c:v>1469.2515315315316</c:v>
                </c:pt>
                <c:pt idx="114">
                  <c:v>1469.8900900900901</c:v>
                </c:pt>
                <c:pt idx="115">
                  <c:v>1469.9927927927929</c:v>
                </c:pt>
                <c:pt idx="116">
                  <c:v>1469.7805405405406</c:v>
                </c:pt>
                <c:pt idx="117">
                  <c:v>1469.0594594594595</c:v>
                </c:pt>
                <c:pt idx="118">
                  <c:v>1468.5596396396397</c:v>
                </c:pt>
                <c:pt idx="119">
                  <c:v>1468.0014414414413</c:v>
                </c:pt>
                <c:pt idx="120">
                  <c:v>1467.660900900901</c:v>
                </c:pt>
                <c:pt idx="121">
                  <c:v>1467.1261261261261</c:v>
                </c:pt>
                <c:pt idx="122">
                  <c:v>1466.8652252252252</c:v>
                </c:pt>
                <c:pt idx="123">
                  <c:v>1466.7427027027027</c:v>
                </c:pt>
                <c:pt idx="124">
                  <c:v>1466.9718918918918</c:v>
                </c:pt>
                <c:pt idx="125">
                  <c:v>1467.129009009009</c:v>
                </c:pt>
                <c:pt idx="126">
                  <c:v>1467.5311711711711</c:v>
                </c:pt>
                <c:pt idx="127">
                  <c:v>1467.8263063063064</c:v>
                </c:pt>
                <c:pt idx="128">
                  <c:v>1467.7837837837837</c:v>
                </c:pt>
                <c:pt idx="129">
                  <c:v>1467.7228828828829</c:v>
                </c:pt>
                <c:pt idx="130">
                  <c:v>1467.3758558558559</c:v>
                </c:pt>
                <c:pt idx="131">
                  <c:v>1466.8774774774774</c:v>
                </c:pt>
                <c:pt idx="132">
                  <c:v>1466.136936936937</c:v>
                </c:pt>
                <c:pt idx="133">
                  <c:v>1465.6371171171172</c:v>
                </c:pt>
                <c:pt idx="134">
                  <c:v>1464.9023423423423</c:v>
                </c:pt>
                <c:pt idx="135">
                  <c:v>1464.2652252252253</c:v>
                </c:pt>
                <c:pt idx="136">
                  <c:v>1463.7250450450451</c:v>
                </c:pt>
                <c:pt idx="137">
                  <c:v>1463.3603603603603</c:v>
                </c:pt>
                <c:pt idx="138">
                  <c:v>1463.3077477477477</c:v>
                </c:pt>
                <c:pt idx="139">
                  <c:v>1463.2533333333333</c:v>
                </c:pt>
                <c:pt idx="140">
                  <c:v>1463.4446846846847</c:v>
                </c:pt>
                <c:pt idx="141">
                  <c:v>1463.3722522522523</c:v>
                </c:pt>
                <c:pt idx="142">
                  <c:v>1462.6738738738738</c:v>
                </c:pt>
                <c:pt idx="143">
                  <c:v>1462.6547747747748</c:v>
                </c:pt>
                <c:pt idx="144">
                  <c:v>1462.2663063063062</c:v>
                </c:pt>
                <c:pt idx="145">
                  <c:v>1461.4972972972973</c:v>
                </c:pt>
                <c:pt idx="146">
                  <c:v>1460.4825225225225</c:v>
                </c:pt>
                <c:pt idx="147">
                  <c:v>1459.4331531531532</c:v>
                </c:pt>
                <c:pt idx="148">
                  <c:v>1458.3992792792792</c:v>
                </c:pt>
                <c:pt idx="149">
                  <c:v>1457.6825225225225</c:v>
                </c:pt>
                <c:pt idx="150">
                  <c:v>1457.1758558558558</c:v>
                </c:pt>
                <c:pt idx="151">
                  <c:v>1457.332972972973</c:v>
                </c:pt>
                <c:pt idx="152">
                  <c:v>1459.0954954954955</c:v>
                </c:pt>
                <c:pt idx="153">
                  <c:v>1460.3762162162161</c:v>
                </c:pt>
                <c:pt idx="154">
                  <c:v>1462.454054054054</c:v>
                </c:pt>
                <c:pt idx="155">
                  <c:v>1465.4897297297298</c:v>
                </c:pt>
                <c:pt idx="156">
                  <c:v>1469.1711711711712</c:v>
                </c:pt>
                <c:pt idx="157">
                  <c:v>1472.8612612612612</c:v>
                </c:pt>
                <c:pt idx="158">
                  <c:v>1476.5113513513513</c:v>
                </c:pt>
                <c:pt idx="159">
                  <c:v>1479.8198198198197</c:v>
                </c:pt>
                <c:pt idx="160">
                  <c:v>1482.2176576576576</c:v>
                </c:pt>
                <c:pt idx="161">
                  <c:v>1483.4446846846847</c:v>
                </c:pt>
                <c:pt idx="162">
                  <c:v>1483.781981981982</c:v>
                </c:pt>
                <c:pt idx="163">
                  <c:v>1484.1077477477477</c:v>
                </c:pt>
                <c:pt idx="164">
                  <c:v>1482.9376576576576</c:v>
                </c:pt>
                <c:pt idx="165">
                  <c:v>1481.261981981982</c:v>
                </c:pt>
                <c:pt idx="166">
                  <c:v>1479.1048648648648</c:v>
                </c:pt>
                <c:pt idx="167">
                  <c:v>1476.8544144144144</c:v>
                </c:pt>
                <c:pt idx="168">
                  <c:v>1474.3499099099099</c:v>
                </c:pt>
                <c:pt idx="169">
                  <c:v>1471.6900900900901</c:v>
                </c:pt>
                <c:pt idx="170">
                  <c:v>1469.7001801801803</c:v>
                </c:pt>
                <c:pt idx="171">
                  <c:v>1468.0598198198197</c:v>
                </c:pt>
                <c:pt idx="172">
                  <c:v>1466.8612612612612</c:v>
                </c:pt>
                <c:pt idx="173">
                  <c:v>1464.498018018018</c:v>
                </c:pt>
                <c:pt idx="174">
                  <c:v>1463.3585585585586</c:v>
                </c:pt>
                <c:pt idx="175">
                  <c:v>1462.4616216216216</c:v>
                </c:pt>
                <c:pt idx="176">
                  <c:v>1461.9286486486487</c:v>
                </c:pt>
                <c:pt idx="177">
                  <c:v>1461.9614414414414</c:v>
                </c:pt>
                <c:pt idx="178">
                  <c:v>1462.4691891891891</c:v>
                </c:pt>
                <c:pt idx="179">
                  <c:v>1463.4699099099098</c:v>
                </c:pt>
                <c:pt idx="180">
                  <c:v>1464.852972972973</c:v>
                </c:pt>
                <c:pt idx="181">
                  <c:v>1466.8727927927928</c:v>
                </c:pt>
                <c:pt idx="182">
                  <c:v>1469.0972972972972</c:v>
                </c:pt>
                <c:pt idx="183">
                  <c:v>1471.6072072072072</c:v>
                </c:pt>
                <c:pt idx="184">
                  <c:v>1473.867027027027</c:v>
                </c:pt>
                <c:pt idx="185">
                  <c:v>1476.3747747747748</c:v>
                </c:pt>
                <c:pt idx="186">
                  <c:v>1478.1758558558558</c:v>
                </c:pt>
                <c:pt idx="187">
                  <c:v>1480.3855855855857</c:v>
                </c:pt>
                <c:pt idx="188">
                  <c:v>1481.8093693693693</c:v>
                </c:pt>
                <c:pt idx="189">
                  <c:v>1483.3005405405406</c:v>
                </c:pt>
                <c:pt idx="190">
                  <c:v>1474.7769369369369</c:v>
                </c:pt>
                <c:pt idx="191">
                  <c:v>1462.727927927928</c:v>
                </c:pt>
                <c:pt idx="192">
                  <c:v>1441.7571171171171</c:v>
                </c:pt>
                <c:pt idx="193">
                  <c:v>1406.6547747747748</c:v>
                </c:pt>
                <c:pt idx="194">
                  <c:v>1354.4464864864865</c:v>
                </c:pt>
                <c:pt idx="195">
                  <c:v>1282.1113513513515</c:v>
                </c:pt>
                <c:pt idx="196">
                  <c:v>1190.1574774774774</c:v>
                </c:pt>
                <c:pt idx="197">
                  <c:v>1079.9733333333334</c:v>
                </c:pt>
                <c:pt idx="198">
                  <c:v>955.10486486486491</c:v>
                </c:pt>
                <c:pt idx="199">
                  <c:v>821.25693693693688</c:v>
                </c:pt>
                <c:pt idx="200">
                  <c:v>683.71135135135137</c:v>
                </c:pt>
                <c:pt idx="201">
                  <c:v>548.96252252252248</c:v>
                </c:pt>
                <c:pt idx="202">
                  <c:v>422.53621621621619</c:v>
                </c:pt>
                <c:pt idx="203">
                  <c:v>310.15963963963964</c:v>
                </c:pt>
                <c:pt idx="204">
                  <c:v>215.54486486486488</c:v>
                </c:pt>
                <c:pt idx="205">
                  <c:v>140.64972972972973</c:v>
                </c:pt>
                <c:pt idx="206">
                  <c:v>85.6245045045045</c:v>
                </c:pt>
                <c:pt idx="207">
                  <c:v>48.401801801801803</c:v>
                </c:pt>
                <c:pt idx="208">
                  <c:v>24.663783783783785</c:v>
                </c:pt>
                <c:pt idx="209">
                  <c:v>10.717117117117118</c:v>
                </c:pt>
                <c:pt idx="2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2-4D71-BF2C-9128B7DA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13840"/>
        <c:axId val="98314168"/>
      </c:lineChart>
      <c:catAx>
        <c:axId val="983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14168"/>
        <c:crosses val="autoZero"/>
        <c:auto val="1"/>
        <c:lblAlgn val="ctr"/>
        <c:lblOffset val="100"/>
        <c:noMultiLvlLbl val="0"/>
      </c:catAx>
      <c:valAx>
        <c:axId val="983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76078431372551"/>
          <c:y val="4.0175761045961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'Fiter Data N=20'!$V$29:$V$33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20</c:v>
                </c:pt>
                <c:pt idx="3">
                  <c:v>40</c:v>
                </c:pt>
                <c:pt idx="4">
                  <c:v>6</c:v>
                </c:pt>
              </c:numCache>
            </c:numRef>
          </c:xVal>
          <c:yVal>
            <c:numRef>
              <c:f>'Fiter Data N=20'!$W$29:$W$33</c:f>
              <c:numCache>
                <c:formatCode>General</c:formatCode>
                <c:ptCount val="5"/>
                <c:pt idx="0">
                  <c:v>0.97688442211055282</c:v>
                </c:pt>
                <c:pt idx="1">
                  <c:v>0.98765432098765427</c:v>
                </c:pt>
                <c:pt idx="2">
                  <c:v>0.99279835390946503</c:v>
                </c:pt>
                <c:pt idx="3">
                  <c:v>0.99588477366255146</c:v>
                </c:pt>
                <c:pt idx="4">
                  <c:v>0.9765625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3-4A74-B3A6-658EC9A0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21296"/>
        <c:axId val="413824904"/>
      </c:scatterChart>
      <c:valAx>
        <c:axId val="4138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824904"/>
        <c:crosses val="autoZero"/>
        <c:crossBetween val="midCat"/>
      </c:valAx>
      <c:valAx>
        <c:axId val="41382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8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219570806924239E-2"/>
          <c:y val="7.155390893101965E-2"/>
          <c:w val="0.91443156941626835"/>
          <c:h val="0.80298697037870281"/>
        </c:manualLayout>
      </c:layout>
      <c:lineChart>
        <c:grouping val="standard"/>
        <c:varyColors val="0"/>
        <c:ser>
          <c:idx val="0"/>
          <c:order val="0"/>
          <c:tx>
            <c:strRef>
              <c:f>'Fiter Data N=10'!$A$2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'Fiter Data N=10'!$A$3:$A$192</c:f>
              <c:numCache>
                <c:formatCode>General</c:formatCode>
                <c:ptCount val="190"/>
                <c:pt idx="0">
                  <c:v>1460</c:v>
                </c:pt>
                <c:pt idx="1">
                  <c:v>1423</c:v>
                </c:pt>
                <c:pt idx="2">
                  <c:v>1472</c:v>
                </c:pt>
                <c:pt idx="3">
                  <c:v>1459</c:v>
                </c:pt>
                <c:pt idx="4">
                  <c:v>1451</c:v>
                </c:pt>
                <c:pt idx="5">
                  <c:v>1441</c:v>
                </c:pt>
                <c:pt idx="6">
                  <c:v>1447</c:v>
                </c:pt>
                <c:pt idx="7">
                  <c:v>1448</c:v>
                </c:pt>
                <c:pt idx="8">
                  <c:v>1443</c:v>
                </c:pt>
                <c:pt idx="9">
                  <c:v>1449</c:v>
                </c:pt>
                <c:pt idx="10">
                  <c:v>1448</c:v>
                </c:pt>
                <c:pt idx="11">
                  <c:v>1472</c:v>
                </c:pt>
                <c:pt idx="12">
                  <c:v>1461</c:v>
                </c:pt>
                <c:pt idx="13">
                  <c:v>1468</c:v>
                </c:pt>
                <c:pt idx="14">
                  <c:v>1450</c:v>
                </c:pt>
                <c:pt idx="15">
                  <c:v>1456</c:v>
                </c:pt>
                <c:pt idx="16">
                  <c:v>1444</c:v>
                </c:pt>
                <c:pt idx="17">
                  <c:v>1451</c:v>
                </c:pt>
                <c:pt idx="18">
                  <c:v>1443</c:v>
                </c:pt>
                <c:pt idx="19">
                  <c:v>1637</c:v>
                </c:pt>
                <c:pt idx="20">
                  <c:v>1452</c:v>
                </c:pt>
                <c:pt idx="21">
                  <c:v>1456</c:v>
                </c:pt>
                <c:pt idx="22">
                  <c:v>1483</c:v>
                </c:pt>
                <c:pt idx="23">
                  <c:v>1448</c:v>
                </c:pt>
                <c:pt idx="24">
                  <c:v>1448</c:v>
                </c:pt>
                <c:pt idx="25">
                  <c:v>1261</c:v>
                </c:pt>
                <c:pt idx="26">
                  <c:v>1451</c:v>
                </c:pt>
                <c:pt idx="27">
                  <c:v>1464</c:v>
                </c:pt>
                <c:pt idx="28">
                  <c:v>1493</c:v>
                </c:pt>
                <c:pt idx="29">
                  <c:v>1452</c:v>
                </c:pt>
                <c:pt idx="30">
                  <c:v>1448</c:v>
                </c:pt>
                <c:pt idx="31">
                  <c:v>1437</c:v>
                </c:pt>
                <c:pt idx="32">
                  <c:v>1448</c:v>
                </c:pt>
                <c:pt idx="33">
                  <c:v>1455</c:v>
                </c:pt>
                <c:pt idx="34">
                  <c:v>1471</c:v>
                </c:pt>
                <c:pt idx="35">
                  <c:v>1441</c:v>
                </c:pt>
                <c:pt idx="36">
                  <c:v>1456</c:v>
                </c:pt>
                <c:pt idx="37">
                  <c:v>1415</c:v>
                </c:pt>
                <c:pt idx="38">
                  <c:v>1451</c:v>
                </c:pt>
                <c:pt idx="39">
                  <c:v>1448</c:v>
                </c:pt>
                <c:pt idx="40">
                  <c:v>1435</c:v>
                </c:pt>
                <c:pt idx="41">
                  <c:v>1454</c:v>
                </c:pt>
                <c:pt idx="42">
                  <c:v>1460</c:v>
                </c:pt>
                <c:pt idx="43">
                  <c:v>1483</c:v>
                </c:pt>
                <c:pt idx="44">
                  <c:v>1452</c:v>
                </c:pt>
                <c:pt idx="45">
                  <c:v>1445</c:v>
                </c:pt>
                <c:pt idx="46">
                  <c:v>1450</c:v>
                </c:pt>
                <c:pt idx="47">
                  <c:v>1465</c:v>
                </c:pt>
                <c:pt idx="48">
                  <c:v>1465</c:v>
                </c:pt>
                <c:pt idx="49">
                  <c:v>1472</c:v>
                </c:pt>
                <c:pt idx="50">
                  <c:v>1464</c:v>
                </c:pt>
                <c:pt idx="51">
                  <c:v>1487</c:v>
                </c:pt>
                <c:pt idx="52">
                  <c:v>1464</c:v>
                </c:pt>
                <c:pt idx="53">
                  <c:v>1472</c:v>
                </c:pt>
                <c:pt idx="54">
                  <c:v>1496</c:v>
                </c:pt>
                <c:pt idx="55">
                  <c:v>1477</c:v>
                </c:pt>
                <c:pt idx="56">
                  <c:v>1484</c:v>
                </c:pt>
                <c:pt idx="57">
                  <c:v>1468</c:v>
                </c:pt>
                <c:pt idx="58">
                  <c:v>1463</c:v>
                </c:pt>
                <c:pt idx="59">
                  <c:v>1456</c:v>
                </c:pt>
                <c:pt idx="60">
                  <c:v>1477</c:v>
                </c:pt>
                <c:pt idx="61">
                  <c:v>1471</c:v>
                </c:pt>
                <c:pt idx="62">
                  <c:v>1480</c:v>
                </c:pt>
                <c:pt idx="63">
                  <c:v>1464</c:v>
                </c:pt>
                <c:pt idx="64">
                  <c:v>1284</c:v>
                </c:pt>
                <c:pt idx="65">
                  <c:v>1464</c:v>
                </c:pt>
                <c:pt idx="66">
                  <c:v>1464</c:v>
                </c:pt>
                <c:pt idx="67">
                  <c:v>1472</c:v>
                </c:pt>
                <c:pt idx="68">
                  <c:v>1457</c:v>
                </c:pt>
                <c:pt idx="69">
                  <c:v>1512</c:v>
                </c:pt>
                <c:pt idx="70">
                  <c:v>1466</c:v>
                </c:pt>
                <c:pt idx="71">
                  <c:v>1465</c:v>
                </c:pt>
                <c:pt idx="72">
                  <c:v>1456</c:v>
                </c:pt>
                <c:pt idx="73">
                  <c:v>1479</c:v>
                </c:pt>
                <c:pt idx="74">
                  <c:v>1655</c:v>
                </c:pt>
                <c:pt idx="75">
                  <c:v>1464</c:v>
                </c:pt>
                <c:pt idx="76">
                  <c:v>1459</c:v>
                </c:pt>
                <c:pt idx="77">
                  <c:v>1432</c:v>
                </c:pt>
                <c:pt idx="78">
                  <c:v>1464</c:v>
                </c:pt>
                <c:pt idx="79">
                  <c:v>1471</c:v>
                </c:pt>
                <c:pt idx="80">
                  <c:v>1651</c:v>
                </c:pt>
                <c:pt idx="81">
                  <c:v>1464</c:v>
                </c:pt>
                <c:pt idx="82">
                  <c:v>1480</c:v>
                </c:pt>
                <c:pt idx="83">
                  <c:v>1458</c:v>
                </c:pt>
                <c:pt idx="84">
                  <c:v>1473</c:v>
                </c:pt>
                <c:pt idx="85">
                  <c:v>1463</c:v>
                </c:pt>
                <c:pt idx="86">
                  <c:v>1488</c:v>
                </c:pt>
                <c:pt idx="87">
                  <c:v>1464</c:v>
                </c:pt>
                <c:pt idx="88">
                  <c:v>1496</c:v>
                </c:pt>
                <c:pt idx="89">
                  <c:v>1468</c:v>
                </c:pt>
                <c:pt idx="90">
                  <c:v>1463</c:v>
                </c:pt>
                <c:pt idx="91">
                  <c:v>1472</c:v>
                </c:pt>
                <c:pt idx="92">
                  <c:v>1456</c:v>
                </c:pt>
                <c:pt idx="93">
                  <c:v>1384</c:v>
                </c:pt>
                <c:pt idx="94">
                  <c:v>1464</c:v>
                </c:pt>
                <c:pt idx="95">
                  <c:v>1470</c:v>
                </c:pt>
                <c:pt idx="96">
                  <c:v>1497</c:v>
                </c:pt>
                <c:pt idx="97">
                  <c:v>1464</c:v>
                </c:pt>
                <c:pt idx="98">
                  <c:v>1459</c:v>
                </c:pt>
                <c:pt idx="99">
                  <c:v>1453</c:v>
                </c:pt>
                <c:pt idx="100">
                  <c:v>1473</c:v>
                </c:pt>
                <c:pt idx="101">
                  <c:v>1460</c:v>
                </c:pt>
                <c:pt idx="102">
                  <c:v>1476</c:v>
                </c:pt>
                <c:pt idx="103">
                  <c:v>1464</c:v>
                </c:pt>
                <c:pt idx="104">
                  <c:v>1487</c:v>
                </c:pt>
                <c:pt idx="105">
                  <c:v>1463</c:v>
                </c:pt>
                <c:pt idx="106">
                  <c:v>1472</c:v>
                </c:pt>
                <c:pt idx="107">
                  <c:v>1495</c:v>
                </c:pt>
                <c:pt idx="108">
                  <c:v>1469</c:v>
                </c:pt>
                <c:pt idx="109">
                  <c:v>1463</c:v>
                </c:pt>
                <c:pt idx="110">
                  <c:v>1456</c:v>
                </c:pt>
                <c:pt idx="111">
                  <c:v>1474</c:v>
                </c:pt>
                <c:pt idx="112">
                  <c:v>1436</c:v>
                </c:pt>
                <c:pt idx="113">
                  <c:v>1466</c:v>
                </c:pt>
                <c:pt idx="114">
                  <c:v>1459</c:v>
                </c:pt>
                <c:pt idx="115">
                  <c:v>1494</c:v>
                </c:pt>
                <c:pt idx="116">
                  <c:v>1475</c:v>
                </c:pt>
                <c:pt idx="117">
                  <c:v>1448</c:v>
                </c:pt>
                <c:pt idx="118">
                  <c:v>1468</c:v>
                </c:pt>
                <c:pt idx="119">
                  <c:v>1472</c:v>
                </c:pt>
                <c:pt idx="120">
                  <c:v>1497</c:v>
                </c:pt>
                <c:pt idx="121">
                  <c:v>1466</c:v>
                </c:pt>
                <c:pt idx="122">
                  <c:v>1458</c:v>
                </c:pt>
                <c:pt idx="123">
                  <c:v>1456</c:v>
                </c:pt>
                <c:pt idx="124">
                  <c:v>1467</c:v>
                </c:pt>
                <c:pt idx="125">
                  <c:v>1459</c:v>
                </c:pt>
                <c:pt idx="126">
                  <c:v>1464</c:v>
                </c:pt>
                <c:pt idx="127">
                  <c:v>1462</c:v>
                </c:pt>
                <c:pt idx="128">
                  <c:v>1456</c:v>
                </c:pt>
                <c:pt idx="129">
                  <c:v>1468</c:v>
                </c:pt>
                <c:pt idx="130">
                  <c:v>1457</c:v>
                </c:pt>
                <c:pt idx="131">
                  <c:v>1462</c:v>
                </c:pt>
                <c:pt idx="132">
                  <c:v>1472</c:v>
                </c:pt>
                <c:pt idx="133">
                  <c:v>1480</c:v>
                </c:pt>
                <c:pt idx="134">
                  <c:v>1464</c:v>
                </c:pt>
                <c:pt idx="135">
                  <c:v>1441</c:v>
                </c:pt>
                <c:pt idx="136">
                  <c:v>1467</c:v>
                </c:pt>
                <c:pt idx="137">
                  <c:v>1461</c:v>
                </c:pt>
                <c:pt idx="138">
                  <c:v>1463</c:v>
                </c:pt>
                <c:pt idx="139">
                  <c:v>1463</c:v>
                </c:pt>
                <c:pt idx="140">
                  <c:v>1488</c:v>
                </c:pt>
                <c:pt idx="141">
                  <c:v>1464</c:v>
                </c:pt>
                <c:pt idx="142">
                  <c:v>1344</c:v>
                </c:pt>
                <c:pt idx="143">
                  <c:v>1463</c:v>
                </c:pt>
                <c:pt idx="144">
                  <c:v>1472</c:v>
                </c:pt>
                <c:pt idx="145">
                  <c:v>1480</c:v>
                </c:pt>
                <c:pt idx="146">
                  <c:v>1466</c:v>
                </c:pt>
                <c:pt idx="147">
                  <c:v>1487</c:v>
                </c:pt>
                <c:pt idx="148">
                  <c:v>1468</c:v>
                </c:pt>
                <c:pt idx="149">
                  <c:v>1472</c:v>
                </c:pt>
                <c:pt idx="150">
                  <c:v>1456</c:v>
                </c:pt>
                <c:pt idx="151">
                  <c:v>1474</c:v>
                </c:pt>
                <c:pt idx="152">
                  <c:v>1643</c:v>
                </c:pt>
                <c:pt idx="153">
                  <c:v>1472</c:v>
                </c:pt>
                <c:pt idx="154">
                  <c:v>1455</c:v>
                </c:pt>
                <c:pt idx="155">
                  <c:v>1467</c:v>
                </c:pt>
                <c:pt idx="156">
                  <c:v>1472</c:v>
                </c:pt>
                <c:pt idx="157">
                  <c:v>1458</c:v>
                </c:pt>
                <c:pt idx="158">
                  <c:v>1471</c:v>
                </c:pt>
                <c:pt idx="159">
                  <c:v>1497</c:v>
                </c:pt>
                <c:pt idx="160">
                  <c:v>1466</c:v>
                </c:pt>
                <c:pt idx="161">
                  <c:v>1458</c:v>
                </c:pt>
                <c:pt idx="162">
                  <c:v>1458</c:v>
                </c:pt>
                <c:pt idx="163">
                  <c:v>1471</c:v>
                </c:pt>
                <c:pt idx="164">
                  <c:v>1457</c:v>
                </c:pt>
                <c:pt idx="165">
                  <c:v>1475</c:v>
                </c:pt>
                <c:pt idx="166">
                  <c:v>1471</c:v>
                </c:pt>
                <c:pt idx="167">
                  <c:v>1467</c:v>
                </c:pt>
                <c:pt idx="168">
                  <c:v>1459</c:v>
                </c:pt>
                <c:pt idx="169">
                  <c:v>1384</c:v>
                </c:pt>
                <c:pt idx="170">
                  <c:v>1463</c:v>
                </c:pt>
                <c:pt idx="171">
                  <c:v>1472</c:v>
                </c:pt>
                <c:pt idx="172">
                  <c:v>1499</c:v>
                </c:pt>
                <c:pt idx="173">
                  <c:v>1472</c:v>
                </c:pt>
                <c:pt idx="174">
                  <c:v>1475</c:v>
                </c:pt>
                <c:pt idx="175">
                  <c:v>1465</c:v>
                </c:pt>
                <c:pt idx="176">
                  <c:v>1487</c:v>
                </c:pt>
                <c:pt idx="177">
                  <c:v>1513</c:v>
                </c:pt>
                <c:pt idx="178">
                  <c:v>1485</c:v>
                </c:pt>
                <c:pt idx="179">
                  <c:v>1475</c:v>
                </c:pt>
                <c:pt idx="180">
                  <c:v>1474</c:v>
                </c:pt>
                <c:pt idx="181">
                  <c:v>1483</c:v>
                </c:pt>
                <c:pt idx="182">
                  <c:v>1460</c:v>
                </c:pt>
                <c:pt idx="183">
                  <c:v>1485</c:v>
                </c:pt>
                <c:pt idx="184">
                  <c:v>1475</c:v>
                </c:pt>
                <c:pt idx="185">
                  <c:v>1527</c:v>
                </c:pt>
                <c:pt idx="186">
                  <c:v>1491</c:v>
                </c:pt>
                <c:pt idx="187">
                  <c:v>1583</c:v>
                </c:pt>
                <c:pt idx="188">
                  <c:v>1489</c:v>
                </c:pt>
                <c:pt idx="189">
                  <c:v>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5-4895-ACF6-200F317DB36B}"/>
            </c:ext>
          </c:extLst>
        </c:ser>
        <c:ser>
          <c:idx val="1"/>
          <c:order val="1"/>
          <c:tx>
            <c:strRef>
              <c:f>'Fiter Data N=10'!$B$2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'Fiter Data N=10'!$B$3:$B$192</c:f>
              <c:numCache>
                <c:formatCode>General</c:formatCode>
                <c:ptCount val="190"/>
                <c:pt idx="0">
                  <c:v>717</c:v>
                </c:pt>
                <c:pt idx="1">
                  <c:v>722</c:v>
                </c:pt>
                <c:pt idx="2">
                  <c:v>720</c:v>
                </c:pt>
                <c:pt idx="3">
                  <c:v>728</c:v>
                </c:pt>
                <c:pt idx="4">
                  <c:v>742</c:v>
                </c:pt>
                <c:pt idx="5">
                  <c:v>720</c:v>
                </c:pt>
                <c:pt idx="6">
                  <c:v>722</c:v>
                </c:pt>
                <c:pt idx="7">
                  <c:v>715</c:v>
                </c:pt>
                <c:pt idx="8">
                  <c:v>720</c:v>
                </c:pt>
                <c:pt idx="9">
                  <c:v>724</c:v>
                </c:pt>
                <c:pt idx="10">
                  <c:v>729</c:v>
                </c:pt>
                <c:pt idx="11">
                  <c:v>723</c:v>
                </c:pt>
                <c:pt idx="12">
                  <c:v>717</c:v>
                </c:pt>
                <c:pt idx="13">
                  <c:v>725</c:v>
                </c:pt>
                <c:pt idx="14">
                  <c:v>724</c:v>
                </c:pt>
                <c:pt idx="15">
                  <c:v>723</c:v>
                </c:pt>
                <c:pt idx="16">
                  <c:v>721</c:v>
                </c:pt>
                <c:pt idx="17">
                  <c:v>724</c:v>
                </c:pt>
                <c:pt idx="18">
                  <c:v>720</c:v>
                </c:pt>
                <c:pt idx="19">
                  <c:v>722</c:v>
                </c:pt>
                <c:pt idx="20">
                  <c:v>725</c:v>
                </c:pt>
                <c:pt idx="21">
                  <c:v>723</c:v>
                </c:pt>
                <c:pt idx="22">
                  <c:v>720</c:v>
                </c:pt>
                <c:pt idx="23">
                  <c:v>727</c:v>
                </c:pt>
                <c:pt idx="24">
                  <c:v>720</c:v>
                </c:pt>
                <c:pt idx="25">
                  <c:v>728</c:v>
                </c:pt>
                <c:pt idx="26">
                  <c:v>724</c:v>
                </c:pt>
                <c:pt idx="27">
                  <c:v>719</c:v>
                </c:pt>
                <c:pt idx="28">
                  <c:v>720</c:v>
                </c:pt>
                <c:pt idx="29">
                  <c:v>721</c:v>
                </c:pt>
                <c:pt idx="30">
                  <c:v>716</c:v>
                </c:pt>
                <c:pt idx="31">
                  <c:v>720</c:v>
                </c:pt>
                <c:pt idx="32">
                  <c:v>724</c:v>
                </c:pt>
                <c:pt idx="33">
                  <c:v>718</c:v>
                </c:pt>
                <c:pt idx="34">
                  <c:v>726</c:v>
                </c:pt>
                <c:pt idx="35">
                  <c:v>720</c:v>
                </c:pt>
                <c:pt idx="36">
                  <c:v>718</c:v>
                </c:pt>
                <c:pt idx="37">
                  <c:v>731</c:v>
                </c:pt>
                <c:pt idx="38">
                  <c:v>721</c:v>
                </c:pt>
                <c:pt idx="39">
                  <c:v>722</c:v>
                </c:pt>
                <c:pt idx="40">
                  <c:v>725</c:v>
                </c:pt>
                <c:pt idx="41">
                  <c:v>725</c:v>
                </c:pt>
                <c:pt idx="42">
                  <c:v>721</c:v>
                </c:pt>
                <c:pt idx="43">
                  <c:v>720</c:v>
                </c:pt>
                <c:pt idx="44">
                  <c:v>722</c:v>
                </c:pt>
                <c:pt idx="45">
                  <c:v>720</c:v>
                </c:pt>
                <c:pt idx="46">
                  <c:v>721</c:v>
                </c:pt>
                <c:pt idx="47">
                  <c:v>722</c:v>
                </c:pt>
                <c:pt idx="48">
                  <c:v>743</c:v>
                </c:pt>
                <c:pt idx="49">
                  <c:v>724</c:v>
                </c:pt>
                <c:pt idx="50">
                  <c:v>728</c:v>
                </c:pt>
                <c:pt idx="51">
                  <c:v>731</c:v>
                </c:pt>
                <c:pt idx="52">
                  <c:v>731</c:v>
                </c:pt>
                <c:pt idx="53">
                  <c:v>734</c:v>
                </c:pt>
                <c:pt idx="54">
                  <c:v>727</c:v>
                </c:pt>
                <c:pt idx="55">
                  <c:v>721</c:v>
                </c:pt>
                <c:pt idx="56">
                  <c:v>729</c:v>
                </c:pt>
                <c:pt idx="57">
                  <c:v>729</c:v>
                </c:pt>
                <c:pt idx="58">
                  <c:v>733</c:v>
                </c:pt>
                <c:pt idx="59">
                  <c:v>723</c:v>
                </c:pt>
                <c:pt idx="60">
                  <c:v>721</c:v>
                </c:pt>
                <c:pt idx="61">
                  <c:v>728</c:v>
                </c:pt>
                <c:pt idx="62">
                  <c:v>724</c:v>
                </c:pt>
                <c:pt idx="63">
                  <c:v>728</c:v>
                </c:pt>
                <c:pt idx="64">
                  <c:v>728</c:v>
                </c:pt>
                <c:pt idx="65">
                  <c:v>728</c:v>
                </c:pt>
                <c:pt idx="66">
                  <c:v>733</c:v>
                </c:pt>
                <c:pt idx="67">
                  <c:v>723</c:v>
                </c:pt>
                <c:pt idx="68">
                  <c:v>722</c:v>
                </c:pt>
                <c:pt idx="69">
                  <c:v>722</c:v>
                </c:pt>
                <c:pt idx="70">
                  <c:v>724</c:v>
                </c:pt>
                <c:pt idx="71">
                  <c:v>752</c:v>
                </c:pt>
                <c:pt idx="72">
                  <c:v>723</c:v>
                </c:pt>
                <c:pt idx="73">
                  <c:v>722</c:v>
                </c:pt>
                <c:pt idx="74">
                  <c:v>726</c:v>
                </c:pt>
                <c:pt idx="75">
                  <c:v>730</c:v>
                </c:pt>
                <c:pt idx="76">
                  <c:v>725</c:v>
                </c:pt>
                <c:pt idx="77">
                  <c:v>728</c:v>
                </c:pt>
                <c:pt idx="78">
                  <c:v>729</c:v>
                </c:pt>
                <c:pt idx="79">
                  <c:v>721</c:v>
                </c:pt>
                <c:pt idx="80">
                  <c:v>724</c:v>
                </c:pt>
                <c:pt idx="81">
                  <c:v>729</c:v>
                </c:pt>
                <c:pt idx="82">
                  <c:v>727</c:v>
                </c:pt>
                <c:pt idx="83">
                  <c:v>723</c:v>
                </c:pt>
                <c:pt idx="84">
                  <c:v>722</c:v>
                </c:pt>
                <c:pt idx="85">
                  <c:v>715</c:v>
                </c:pt>
                <c:pt idx="86">
                  <c:v>726</c:v>
                </c:pt>
                <c:pt idx="87">
                  <c:v>728</c:v>
                </c:pt>
                <c:pt idx="88">
                  <c:v>724</c:v>
                </c:pt>
                <c:pt idx="89">
                  <c:v>724</c:v>
                </c:pt>
                <c:pt idx="90">
                  <c:v>750</c:v>
                </c:pt>
                <c:pt idx="91">
                  <c:v>723</c:v>
                </c:pt>
                <c:pt idx="92">
                  <c:v>724</c:v>
                </c:pt>
                <c:pt idx="93">
                  <c:v>728</c:v>
                </c:pt>
                <c:pt idx="94">
                  <c:v>731</c:v>
                </c:pt>
                <c:pt idx="95">
                  <c:v>723</c:v>
                </c:pt>
                <c:pt idx="96">
                  <c:v>722</c:v>
                </c:pt>
                <c:pt idx="97">
                  <c:v>729</c:v>
                </c:pt>
                <c:pt idx="98">
                  <c:v>727</c:v>
                </c:pt>
                <c:pt idx="99">
                  <c:v>723</c:v>
                </c:pt>
                <c:pt idx="100">
                  <c:v>722</c:v>
                </c:pt>
                <c:pt idx="101">
                  <c:v>733</c:v>
                </c:pt>
                <c:pt idx="102">
                  <c:v>724</c:v>
                </c:pt>
                <c:pt idx="103">
                  <c:v>728</c:v>
                </c:pt>
                <c:pt idx="104">
                  <c:v>731</c:v>
                </c:pt>
                <c:pt idx="105">
                  <c:v>728</c:v>
                </c:pt>
                <c:pt idx="106">
                  <c:v>727</c:v>
                </c:pt>
                <c:pt idx="107">
                  <c:v>722</c:v>
                </c:pt>
                <c:pt idx="108">
                  <c:v>722</c:v>
                </c:pt>
                <c:pt idx="109">
                  <c:v>718</c:v>
                </c:pt>
                <c:pt idx="110">
                  <c:v>726</c:v>
                </c:pt>
                <c:pt idx="111">
                  <c:v>729</c:v>
                </c:pt>
                <c:pt idx="112">
                  <c:v>735</c:v>
                </c:pt>
                <c:pt idx="113">
                  <c:v>728</c:v>
                </c:pt>
                <c:pt idx="114">
                  <c:v>725</c:v>
                </c:pt>
                <c:pt idx="115">
                  <c:v>723</c:v>
                </c:pt>
                <c:pt idx="116">
                  <c:v>730</c:v>
                </c:pt>
                <c:pt idx="117">
                  <c:v>735</c:v>
                </c:pt>
                <c:pt idx="118">
                  <c:v>729</c:v>
                </c:pt>
                <c:pt idx="119">
                  <c:v>727</c:v>
                </c:pt>
                <c:pt idx="120">
                  <c:v>722</c:v>
                </c:pt>
                <c:pt idx="121">
                  <c:v>724</c:v>
                </c:pt>
                <c:pt idx="122">
                  <c:v>723</c:v>
                </c:pt>
                <c:pt idx="123">
                  <c:v>724</c:v>
                </c:pt>
                <c:pt idx="124">
                  <c:v>723</c:v>
                </c:pt>
                <c:pt idx="125">
                  <c:v>734</c:v>
                </c:pt>
                <c:pt idx="126">
                  <c:v>729</c:v>
                </c:pt>
                <c:pt idx="127">
                  <c:v>719</c:v>
                </c:pt>
                <c:pt idx="128">
                  <c:v>727</c:v>
                </c:pt>
                <c:pt idx="129">
                  <c:v>728</c:v>
                </c:pt>
                <c:pt idx="130">
                  <c:v>734</c:v>
                </c:pt>
                <c:pt idx="131">
                  <c:v>728</c:v>
                </c:pt>
                <c:pt idx="132">
                  <c:v>733</c:v>
                </c:pt>
                <c:pt idx="133">
                  <c:v>726</c:v>
                </c:pt>
                <c:pt idx="134">
                  <c:v>728</c:v>
                </c:pt>
                <c:pt idx="135">
                  <c:v>732</c:v>
                </c:pt>
                <c:pt idx="136">
                  <c:v>728</c:v>
                </c:pt>
                <c:pt idx="137">
                  <c:v>733</c:v>
                </c:pt>
                <c:pt idx="138">
                  <c:v>726</c:v>
                </c:pt>
                <c:pt idx="139">
                  <c:v>731</c:v>
                </c:pt>
                <c:pt idx="140">
                  <c:v>727</c:v>
                </c:pt>
                <c:pt idx="141">
                  <c:v>728</c:v>
                </c:pt>
                <c:pt idx="142">
                  <c:v>728</c:v>
                </c:pt>
                <c:pt idx="143">
                  <c:v>728</c:v>
                </c:pt>
                <c:pt idx="144">
                  <c:v>733</c:v>
                </c:pt>
                <c:pt idx="145">
                  <c:v>726</c:v>
                </c:pt>
                <c:pt idx="146">
                  <c:v>728</c:v>
                </c:pt>
                <c:pt idx="147">
                  <c:v>731</c:v>
                </c:pt>
                <c:pt idx="148">
                  <c:v>729</c:v>
                </c:pt>
                <c:pt idx="149">
                  <c:v>734</c:v>
                </c:pt>
                <c:pt idx="150">
                  <c:v>725</c:v>
                </c:pt>
                <c:pt idx="151">
                  <c:v>723</c:v>
                </c:pt>
                <c:pt idx="152">
                  <c:v>728</c:v>
                </c:pt>
                <c:pt idx="153">
                  <c:v>727</c:v>
                </c:pt>
                <c:pt idx="154">
                  <c:v>741</c:v>
                </c:pt>
                <c:pt idx="155">
                  <c:v>729</c:v>
                </c:pt>
                <c:pt idx="156">
                  <c:v>734</c:v>
                </c:pt>
                <c:pt idx="157">
                  <c:v>724</c:v>
                </c:pt>
                <c:pt idx="158">
                  <c:v>723</c:v>
                </c:pt>
                <c:pt idx="159">
                  <c:v>722</c:v>
                </c:pt>
                <c:pt idx="160">
                  <c:v>724</c:v>
                </c:pt>
                <c:pt idx="161">
                  <c:v>724</c:v>
                </c:pt>
                <c:pt idx="162">
                  <c:v>724</c:v>
                </c:pt>
                <c:pt idx="163">
                  <c:v>722</c:v>
                </c:pt>
                <c:pt idx="164">
                  <c:v>724</c:v>
                </c:pt>
                <c:pt idx="165">
                  <c:v>724</c:v>
                </c:pt>
                <c:pt idx="166">
                  <c:v>729</c:v>
                </c:pt>
                <c:pt idx="167">
                  <c:v>728</c:v>
                </c:pt>
                <c:pt idx="168">
                  <c:v>724</c:v>
                </c:pt>
                <c:pt idx="169">
                  <c:v>728</c:v>
                </c:pt>
                <c:pt idx="170">
                  <c:v>728</c:v>
                </c:pt>
                <c:pt idx="171">
                  <c:v>727</c:v>
                </c:pt>
                <c:pt idx="172">
                  <c:v>724</c:v>
                </c:pt>
                <c:pt idx="173">
                  <c:v>727</c:v>
                </c:pt>
                <c:pt idx="174">
                  <c:v>748</c:v>
                </c:pt>
                <c:pt idx="175">
                  <c:v>728</c:v>
                </c:pt>
                <c:pt idx="176">
                  <c:v>728</c:v>
                </c:pt>
                <c:pt idx="177">
                  <c:v>730</c:v>
                </c:pt>
                <c:pt idx="178">
                  <c:v>732</c:v>
                </c:pt>
                <c:pt idx="179">
                  <c:v>701</c:v>
                </c:pt>
                <c:pt idx="180">
                  <c:v>732</c:v>
                </c:pt>
                <c:pt idx="181">
                  <c:v>732</c:v>
                </c:pt>
                <c:pt idx="182">
                  <c:v>743</c:v>
                </c:pt>
                <c:pt idx="183">
                  <c:v>736</c:v>
                </c:pt>
                <c:pt idx="184">
                  <c:v>731</c:v>
                </c:pt>
                <c:pt idx="185">
                  <c:v>731</c:v>
                </c:pt>
                <c:pt idx="186">
                  <c:v>735</c:v>
                </c:pt>
                <c:pt idx="187">
                  <c:v>736</c:v>
                </c:pt>
                <c:pt idx="188">
                  <c:v>717</c:v>
                </c:pt>
                <c:pt idx="189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5-4895-ACF6-200F317DB36B}"/>
            </c:ext>
          </c:extLst>
        </c:ser>
        <c:ser>
          <c:idx val="2"/>
          <c:order val="2"/>
          <c:tx>
            <c:strRef>
              <c:f>'Fiter Data N=10'!$C$2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'Fiter Data N=10'!$C$3:$C$192</c:f>
              <c:numCache>
                <c:formatCode>General</c:formatCode>
                <c:ptCount val="190"/>
                <c:pt idx="0">
                  <c:v>456</c:v>
                </c:pt>
                <c:pt idx="1">
                  <c:v>456</c:v>
                </c:pt>
                <c:pt idx="2">
                  <c:v>462</c:v>
                </c:pt>
                <c:pt idx="3">
                  <c:v>456</c:v>
                </c:pt>
                <c:pt idx="4">
                  <c:v>458</c:v>
                </c:pt>
                <c:pt idx="5">
                  <c:v>456</c:v>
                </c:pt>
                <c:pt idx="6">
                  <c:v>464</c:v>
                </c:pt>
                <c:pt idx="7">
                  <c:v>459</c:v>
                </c:pt>
                <c:pt idx="8">
                  <c:v>456</c:v>
                </c:pt>
                <c:pt idx="9">
                  <c:v>461</c:v>
                </c:pt>
                <c:pt idx="10">
                  <c:v>459</c:v>
                </c:pt>
                <c:pt idx="11">
                  <c:v>459</c:v>
                </c:pt>
                <c:pt idx="12">
                  <c:v>457</c:v>
                </c:pt>
                <c:pt idx="13">
                  <c:v>456</c:v>
                </c:pt>
                <c:pt idx="14">
                  <c:v>469</c:v>
                </c:pt>
                <c:pt idx="15">
                  <c:v>457</c:v>
                </c:pt>
                <c:pt idx="16">
                  <c:v>464</c:v>
                </c:pt>
                <c:pt idx="17">
                  <c:v>466</c:v>
                </c:pt>
                <c:pt idx="18">
                  <c:v>457</c:v>
                </c:pt>
                <c:pt idx="19">
                  <c:v>456</c:v>
                </c:pt>
                <c:pt idx="20">
                  <c:v>468</c:v>
                </c:pt>
                <c:pt idx="21">
                  <c:v>458</c:v>
                </c:pt>
                <c:pt idx="22">
                  <c:v>456</c:v>
                </c:pt>
                <c:pt idx="23">
                  <c:v>463</c:v>
                </c:pt>
                <c:pt idx="24">
                  <c:v>456</c:v>
                </c:pt>
                <c:pt idx="25">
                  <c:v>460</c:v>
                </c:pt>
                <c:pt idx="26">
                  <c:v>456</c:v>
                </c:pt>
                <c:pt idx="27">
                  <c:v>456</c:v>
                </c:pt>
                <c:pt idx="28">
                  <c:v>456</c:v>
                </c:pt>
                <c:pt idx="29">
                  <c:v>458</c:v>
                </c:pt>
                <c:pt idx="30">
                  <c:v>458</c:v>
                </c:pt>
                <c:pt idx="31">
                  <c:v>456</c:v>
                </c:pt>
                <c:pt idx="32">
                  <c:v>463</c:v>
                </c:pt>
                <c:pt idx="33">
                  <c:v>456</c:v>
                </c:pt>
                <c:pt idx="34">
                  <c:v>456</c:v>
                </c:pt>
                <c:pt idx="35">
                  <c:v>456</c:v>
                </c:pt>
                <c:pt idx="36">
                  <c:v>457</c:v>
                </c:pt>
                <c:pt idx="37">
                  <c:v>457</c:v>
                </c:pt>
                <c:pt idx="38">
                  <c:v>462</c:v>
                </c:pt>
                <c:pt idx="39">
                  <c:v>458</c:v>
                </c:pt>
                <c:pt idx="40">
                  <c:v>456</c:v>
                </c:pt>
                <c:pt idx="41">
                  <c:v>466</c:v>
                </c:pt>
                <c:pt idx="42">
                  <c:v>456</c:v>
                </c:pt>
                <c:pt idx="43">
                  <c:v>456</c:v>
                </c:pt>
                <c:pt idx="44">
                  <c:v>462</c:v>
                </c:pt>
                <c:pt idx="45">
                  <c:v>459</c:v>
                </c:pt>
                <c:pt idx="46">
                  <c:v>456</c:v>
                </c:pt>
                <c:pt idx="47">
                  <c:v>458</c:v>
                </c:pt>
                <c:pt idx="48">
                  <c:v>460</c:v>
                </c:pt>
                <c:pt idx="49">
                  <c:v>463</c:v>
                </c:pt>
                <c:pt idx="50">
                  <c:v>458</c:v>
                </c:pt>
                <c:pt idx="51">
                  <c:v>457</c:v>
                </c:pt>
                <c:pt idx="52">
                  <c:v>461</c:v>
                </c:pt>
                <c:pt idx="53">
                  <c:v>461</c:v>
                </c:pt>
                <c:pt idx="54">
                  <c:v>461</c:v>
                </c:pt>
                <c:pt idx="55">
                  <c:v>460</c:v>
                </c:pt>
                <c:pt idx="56">
                  <c:v>460</c:v>
                </c:pt>
                <c:pt idx="57">
                  <c:v>460</c:v>
                </c:pt>
                <c:pt idx="58">
                  <c:v>461</c:v>
                </c:pt>
                <c:pt idx="59">
                  <c:v>461</c:v>
                </c:pt>
                <c:pt idx="60">
                  <c:v>461</c:v>
                </c:pt>
                <c:pt idx="61">
                  <c:v>460</c:v>
                </c:pt>
                <c:pt idx="62">
                  <c:v>466</c:v>
                </c:pt>
                <c:pt idx="63">
                  <c:v>461</c:v>
                </c:pt>
                <c:pt idx="64">
                  <c:v>464</c:v>
                </c:pt>
                <c:pt idx="65">
                  <c:v>465</c:v>
                </c:pt>
                <c:pt idx="66">
                  <c:v>464</c:v>
                </c:pt>
                <c:pt idx="67">
                  <c:v>466</c:v>
                </c:pt>
                <c:pt idx="68">
                  <c:v>460</c:v>
                </c:pt>
                <c:pt idx="69">
                  <c:v>460</c:v>
                </c:pt>
                <c:pt idx="70">
                  <c:v>462</c:v>
                </c:pt>
                <c:pt idx="71">
                  <c:v>462</c:v>
                </c:pt>
                <c:pt idx="72">
                  <c:v>458</c:v>
                </c:pt>
                <c:pt idx="73">
                  <c:v>460</c:v>
                </c:pt>
                <c:pt idx="74">
                  <c:v>458</c:v>
                </c:pt>
                <c:pt idx="75">
                  <c:v>462</c:v>
                </c:pt>
                <c:pt idx="76">
                  <c:v>459</c:v>
                </c:pt>
                <c:pt idx="77">
                  <c:v>464</c:v>
                </c:pt>
                <c:pt idx="78">
                  <c:v>466</c:v>
                </c:pt>
                <c:pt idx="79">
                  <c:v>460</c:v>
                </c:pt>
                <c:pt idx="80">
                  <c:v>459</c:v>
                </c:pt>
                <c:pt idx="81">
                  <c:v>461</c:v>
                </c:pt>
                <c:pt idx="82">
                  <c:v>461</c:v>
                </c:pt>
                <c:pt idx="83">
                  <c:v>459</c:v>
                </c:pt>
                <c:pt idx="84">
                  <c:v>460</c:v>
                </c:pt>
                <c:pt idx="85">
                  <c:v>460</c:v>
                </c:pt>
                <c:pt idx="86">
                  <c:v>463</c:v>
                </c:pt>
                <c:pt idx="87">
                  <c:v>459</c:v>
                </c:pt>
                <c:pt idx="88">
                  <c:v>464</c:v>
                </c:pt>
                <c:pt idx="89">
                  <c:v>464</c:v>
                </c:pt>
                <c:pt idx="90">
                  <c:v>462</c:v>
                </c:pt>
                <c:pt idx="91">
                  <c:v>466</c:v>
                </c:pt>
                <c:pt idx="92">
                  <c:v>460</c:v>
                </c:pt>
                <c:pt idx="93">
                  <c:v>459</c:v>
                </c:pt>
                <c:pt idx="94">
                  <c:v>464</c:v>
                </c:pt>
                <c:pt idx="95">
                  <c:v>460</c:v>
                </c:pt>
                <c:pt idx="96">
                  <c:v>460</c:v>
                </c:pt>
                <c:pt idx="97">
                  <c:v>467</c:v>
                </c:pt>
                <c:pt idx="98">
                  <c:v>460</c:v>
                </c:pt>
                <c:pt idx="99">
                  <c:v>460</c:v>
                </c:pt>
                <c:pt idx="100">
                  <c:v>460</c:v>
                </c:pt>
                <c:pt idx="101">
                  <c:v>464</c:v>
                </c:pt>
                <c:pt idx="102">
                  <c:v>466</c:v>
                </c:pt>
                <c:pt idx="103">
                  <c:v>459</c:v>
                </c:pt>
                <c:pt idx="104">
                  <c:v>458</c:v>
                </c:pt>
                <c:pt idx="105">
                  <c:v>456</c:v>
                </c:pt>
                <c:pt idx="106">
                  <c:v>461</c:v>
                </c:pt>
                <c:pt idx="107">
                  <c:v>459</c:v>
                </c:pt>
                <c:pt idx="108">
                  <c:v>464</c:v>
                </c:pt>
                <c:pt idx="109">
                  <c:v>461</c:v>
                </c:pt>
                <c:pt idx="110">
                  <c:v>463</c:v>
                </c:pt>
                <c:pt idx="111">
                  <c:v>459</c:v>
                </c:pt>
                <c:pt idx="112">
                  <c:v>463</c:v>
                </c:pt>
                <c:pt idx="113">
                  <c:v>466</c:v>
                </c:pt>
                <c:pt idx="114">
                  <c:v>460</c:v>
                </c:pt>
                <c:pt idx="115">
                  <c:v>459</c:v>
                </c:pt>
                <c:pt idx="116">
                  <c:v>460</c:v>
                </c:pt>
                <c:pt idx="117">
                  <c:v>463</c:v>
                </c:pt>
                <c:pt idx="118">
                  <c:v>468</c:v>
                </c:pt>
                <c:pt idx="119">
                  <c:v>461</c:v>
                </c:pt>
                <c:pt idx="120">
                  <c:v>460</c:v>
                </c:pt>
                <c:pt idx="121">
                  <c:v>462</c:v>
                </c:pt>
                <c:pt idx="122">
                  <c:v>464</c:v>
                </c:pt>
                <c:pt idx="123">
                  <c:v>459</c:v>
                </c:pt>
                <c:pt idx="124">
                  <c:v>461</c:v>
                </c:pt>
                <c:pt idx="125">
                  <c:v>464</c:v>
                </c:pt>
                <c:pt idx="126">
                  <c:v>467</c:v>
                </c:pt>
                <c:pt idx="127">
                  <c:v>464</c:v>
                </c:pt>
                <c:pt idx="128">
                  <c:v>463</c:v>
                </c:pt>
                <c:pt idx="129">
                  <c:v>459</c:v>
                </c:pt>
                <c:pt idx="130">
                  <c:v>463</c:v>
                </c:pt>
                <c:pt idx="131">
                  <c:v>468</c:v>
                </c:pt>
                <c:pt idx="132">
                  <c:v>464</c:v>
                </c:pt>
                <c:pt idx="133">
                  <c:v>463</c:v>
                </c:pt>
                <c:pt idx="134">
                  <c:v>461</c:v>
                </c:pt>
                <c:pt idx="135">
                  <c:v>465</c:v>
                </c:pt>
                <c:pt idx="136">
                  <c:v>460</c:v>
                </c:pt>
                <c:pt idx="137">
                  <c:v>465</c:v>
                </c:pt>
                <c:pt idx="138">
                  <c:v>475</c:v>
                </c:pt>
                <c:pt idx="139">
                  <c:v>461</c:v>
                </c:pt>
                <c:pt idx="140">
                  <c:v>463</c:v>
                </c:pt>
                <c:pt idx="141">
                  <c:v>461</c:v>
                </c:pt>
                <c:pt idx="142">
                  <c:v>464</c:v>
                </c:pt>
                <c:pt idx="143">
                  <c:v>464</c:v>
                </c:pt>
                <c:pt idx="144">
                  <c:v>465</c:v>
                </c:pt>
                <c:pt idx="145">
                  <c:v>463</c:v>
                </c:pt>
                <c:pt idx="146">
                  <c:v>459</c:v>
                </c:pt>
                <c:pt idx="147">
                  <c:v>460</c:v>
                </c:pt>
                <c:pt idx="148">
                  <c:v>474</c:v>
                </c:pt>
                <c:pt idx="149">
                  <c:v>464</c:v>
                </c:pt>
                <c:pt idx="150">
                  <c:v>463</c:v>
                </c:pt>
                <c:pt idx="151">
                  <c:v>460</c:v>
                </c:pt>
                <c:pt idx="152">
                  <c:v>459</c:v>
                </c:pt>
                <c:pt idx="153">
                  <c:v>460</c:v>
                </c:pt>
                <c:pt idx="154">
                  <c:v>460</c:v>
                </c:pt>
                <c:pt idx="155">
                  <c:v>460</c:v>
                </c:pt>
                <c:pt idx="156">
                  <c:v>464</c:v>
                </c:pt>
                <c:pt idx="157">
                  <c:v>458</c:v>
                </c:pt>
                <c:pt idx="158">
                  <c:v>461</c:v>
                </c:pt>
                <c:pt idx="159">
                  <c:v>460</c:v>
                </c:pt>
                <c:pt idx="160">
                  <c:v>464</c:v>
                </c:pt>
                <c:pt idx="161">
                  <c:v>464</c:v>
                </c:pt>
                <c:pt idx="162">
                  <c:v>460</c:v>
                </c:pt>
                <c:pt idx="163">
                  <c:v>461</c:v>
                </c:pt>
                <c:pt idx="164">
                  <c:v>464</c:v>
                </c:pt>
                <c:pt idx="165">
                  <c:v>464</c:v>
                </c:pt>
                <c:pt idx="166">
                  <c:v>460</c:v>
                </c:pt>
                <c:pt idx="167">
                  <c:v>460</c:v>
                </c:pt>
                <c:pt idx="168">
                  <c:v>461</c:v>
                </c:pt>
                <c:pt idx="169">
                  <c:v>464</c:v>
                </c:pt>
                <c:pt idx="170">
                  <c:v>468</c:v>
                </c:pt>
                <c:pt idx="171">
                  <c:v>462</c:v>
                </c:pt>
                <c:pt idx="172">
                  <c:v>461</c:v>
                </c:pt>
                <c:pt idx="173">
                  <c:v>464</c:v>
                </c:pt>
                <c:pt idx="174">
                  <c:v>466</c:v>
                </c:pt>
                <c:pt idx="175">
                  <c:v>462</c:v>
                </c:pt>
                <c:pt idx="176">
                  <c:v>462</c:v>
                </c:pt>
                <c:pt idx="177">
                  <c:v>461</c:v>
                </c:pt>
                <c:pt idx="178">
                  <c:v>464</c:v>
                </c:pt>
                <c:pt idx="179">
                  <c:v>465</c:v>
                </c:pt>
                <c:pt idx="180">
                  <c:v>460</c:v>
                </c:pt>
                <c:pt idx="181">
                  <c:v>463</c:v>
                </c:pt>
                <c:pt idx="182">
                  <c:v>467</c:v>
                </c:pt>
                <c:pt idx="183">
                  <c:v>472</c:v>
                </c:pt>
                <c:pt idx="184">
                  <c:v>465</c:v>
                </c:pt>
                <c:pt idx="185">
                  <c:v>462</c:v>
                </c:pt>
                <c:pt idx="186">
                  <c:v>460</c:v>
                </c:pt>
                <c:pt idx="187">
                  <c:v>464</c:v>
                </c:pt>
                <c:pt idx="188">
                  <c:v>467</c:v>
                </c:pt>
                <c:pt idx="189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5-4895-ACF6-200F317DB36B}"/>
            </c:ext>
          </c:extLst>
        </c:ser>
        <c:ser>
          <c:idx val="3"/>
          <c:order val="3"/>
          <c:tx>
            <c:strRef>
              <c:f>'Fiter Data N=10'!$D$2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'Fiter Data N=10'!$D$3:$D$192</c:f>
              <c:numCache>
                <c:formatCode>General</c:formatCode>
                <c:ptCount val="190"/>
                <c:pt idx="0">
                  <c:v>2195</c:v>
                </c:pt>
                <c:pt idx="1">
                  <c:v>2208</c:v>
                </c:pt>
                <c:pt idx="2">
                  <c:v>2209</c:v>
                </c:pt>
                <c:pt idx="3">
                  <c:v>2200</c:v>
                </c:pt>
                <c:pt idx="4">
                  <c:v>2187</c:v>
                </c:pt>
                <c:pt idx="5">
                  <c:v>2221</c:v>
                </c:pt>
                <c:pt idx="6">
                  <c:v>2187</c:v>
                </c:pt>
                <c:pt idx="7">
                  <c:v>2195</c:v>
                </c:pt>
                <c:pt idx="8">
                  <c:v>2219</c:v>
                </c:pt>
                <c:pt idx="9">
                  <c:v>2192</c:v>
                </c:pt>
                <c:pt idx="10">
                  <c:v>2192</c:v>
                </c:pt>
                <c:pt idx="11">
                  <c:v>2188</c:v>
                </c:pt>
                <c:pt idx="12">
                  <c:v>2192</c:v>
                </c:pt>
                <c:pt idx="13">
                  <c:v>2192</c:v>
                </c:pt>
                <c:pt idx="14">
                  <c:v>2192</c:v>
                </c:pt>
                <c:pt idx="15">
                  <c:v>2196</c:v>
                </c:pt>
                <c:pt idx="16">
                  <c:v>2191</c:v>
                </c:pt>
                <c:pt idx="17">
                  <c:v>2192</c:v>
                </c:pt>
                <c:pt idx="18">
                  <c:v>2209</c:v>
                </c:pt>
                <c:pt idx="19">
                  <c:v>2193</c:v>
                </c:pt>
                <c:pt idx="20">
                  <c:v>2208</c:v>
                </c:pt>
                <c:pt idx="21">
                  <c:v>2204</c:v>
                </c:pt>
                <c:pt idx="22">
                  <c:v>2175</c:v>
                </c:pt>
                <c:pt idx="23">
                  <c:v>2196</c:v>
                </c:pt>
                <c:pt idx="24">
                  <c:v>2211</c:v>
                </c:pt>
                <c:pt idx="25">
                  <c:v>2195</c:v>
                </c:pt>
                <c:pt idx="26">
                  <c:v>2208</c:v>
                </c:pt>
                <c:pt idx="27">
                  <c:v>2213</c:v>
                </c:pt>
                <c:pt idx="28">
                  <c:v>2191</c:v>
                </c:pt>
                <c:pt idx="29">
                  <c:v>2195</c:v>
                </c:pt>
                <c:pt idx="30">
                  <c:v>2199</c:v>
                </c:pt>
                <c:pt idx="31">
                  <c:v>2223</c:v>
                </c:pt>
                <c:pt idx="32">
                  <c:v>2192</c:v>
                </c:pt>
                <c:pt idx="33">
                  <c:v>2211</c:v>
                </c:pt>
                <c:pt idx="34">
                  <c:v>2192</c:v>
                </c:pt>
                <c:pt idx="35">
                  <c:v>2227</c:v>
                </c:pt>
                <c:pt idx="36">
                  <c:v>2199</c:v>
                </c:pt>
                <c:pt idx="37">
                  <c:v>2193</c:v>
                </c:pt>
                <c:pt idx="38">
                  <c:v>2215</c:v>
                </c:pt>
                <c:pt idx="39">
                  <c:v>2208</c:v>
                </c:pt>
                <c:pt idx="40">
                  <c:v>2196</c:v>
                </c:pt>
                <c:pt idx="41">
                  <c:v>2208</c:v>
                </c:pt>
                <c:pt idx="42">
                  <c:v>2206</c:v>
                </c:pt>
                <c:pt idx="43">
                  <c:v>2175</c:v>
                </c:pt>
                <c:pt idx="44">
                  <c:v>2195</c:v>
                </c:pt>
                <c:pt idx="45">
                  <c:v>2215</c:v>
                </c:pt>
                <c:pt idx="46">
                  <c:v>2233</c:v>
                </c:pt>
                <c:pt idx="47">
                  <c:v>2215</c:v>
                </c:pt>
                <c:pt idx="48">
                  <c:v>2208</c:v>
                </c:pt>
                <c:pt idx="49">
                  <c:v>2217</c:v>
                </c:pt>
                <c:pt idx="50">
                  <c:v>2216</c:v>
                </c:pt>
                <c:pt idx="51">
                  <c:v>2208</c:v>
                </c:pt>
                <c:pt idx="52">
                  <c:v>2208</c:v>
                </c:pt>
                <c:pt idx="53">
                  <c:v>2208</c:v>
                </c:pt>
                <c:pt idx="54">
                  <c:v>2196</c:v>
                </c:pt>
                <c:pt idx="55">
                  <c:v>2204</c:v>
                </c:pt>
                <c:pt idx="56">
                  <c:v>2208</c:v>
                </c:pt>
                <c:pt idx="57">
                  <c:v>2208</c:v>
                </c:pt>
                <c:pt idx="58">
                  <c:v>2209</c:v>
                </c:pt>
                <c:pt idx="59">
                  <c:v>2272</c:v>
                </c:pt>
                <c:pt idx="60">
                  <c:v>2201</c:v>
                </c:pt>
                <c:pt idx="61">
                  <c:v>2208</c:v>
                </c:pt>
                <c:pt idx="62">
                  <c:v>2211</c:v>
                </c:pt>
                <c:pt idx="63">
                  <c:v>2212</c:v>
                </c:pt>
                <c:pt idx="64">
                  <c:v>2199</c:v>
                </c:pt>
                <c:pt idx="65">
                  <c:v>2201</c:v>
                </c:pt>
                <c:pt idx="66">
                  <c:v>2193</c:v>
                </c:pt>
                <c:pt idx="67">
                  <c:v>2215</c:v>
                </c:pt>
                <c:pt idx="68">
                  <c:v>2219</c:v>
                </c:pt>
                <c:pt idx="69">
                  <c:v>2223</c:v>
                </c:pt>
                <c:pt idx="70">
                  <c:v>2199</c:v>
                </c:pt>
                <c:pt idx="71">
                  <c:v>2195</c:v>
                </c:pt>
                <c:pt idx="72">
                  <c:v>2231</c:v>
                </c:pt>
                <c:pt idx="73">
                  <c:v>2215</c:v>
                </c:pt>
                <c:pt idx="74">
                  <c:v>2203</c:v>
                </c:pt>
                <c:pt idx="75">
                  <c:v>2208</c:v>
                </c:pt>
                <c:pt idx="76">
                  <c:v>2218</c:v>
                </c:pt>
                <c:pt idx="77">
                  <c:v>2191</c:v>
                </c:pt>
                <c:pt idx="78">
                  <c:v>2208</c:v>
                </c:pt>
                <c:pt idx="79">
                  <c:v>2215</c:v>
                </c:pt>
                <c:pt idx="80">
                  <c:v>2203</c:v>
                </c:pt>
                <c:pt idx="81">
                  <c:v>2208</c:v>
                </c:pt>
                <c:pt idx="82">
                  <c:v>2208</c:v>
                </c:pt>
                <c:pt idx="83">
                  <c:v>2231</c:v>
                </c:pt>
                <c:pt idx="84">
                  <c:v>2207</c:v>
                </c:pt>
                <c:pt idx="85">
                  <c:v>2224</c:v>
                </c:pt>
                <c:pt idx="86">
                  <c:v>2236</c:v>
                </c:pt>
                <c:pt idx="87">
                  <c:v>2208</c:v>
                </c:pt>
                <c:pt idx="88">
                  <c:v>2207</c:v>
                </c:pt>
                <c:pt idx="89">
                  <c:v>2199</c:v>
                </c:pt>
                <c:pt idx="90">
                  <c:v>2195</c:v>
                </c:pt>
                <c:pt idx="91">
                  <c:v>2215</c:v>
                </c:pt>
                <c:pt idx="92">
                  <c:v>2216</c:v>
                </c:pt>
                <c:pt idx="93">
                  <c:v>2207</c:v>
                </c:pt>
                <c:pt idx="94">
                  <c:v>2208</c:v>
                </c:pt>
                <c:pt idx="95">
                  <c:v>2212</c:v>
                </c:pt>
                <c:pt idx="96">
                  <c:v>2191</c:v>
                </c:pt>
                <c:pt idx="97">
                  <c:v>2200</c:v>
                </c:pt>
                <c:pt idx="98">
                  <c:v>2212</c:v>
                </c:pt>
                <c:pt idx="99">
                  <c:v>2232</c:v>
                </c:pt>
                <c:pt idx="100">
                  <c:v>2204</c:v>
                </c:pt>
                <c:pt idx="101">
                  <c:v>2193</c:v>
                </c:pt>
                <c:pt idx="102">
                  <c:v>2211</c:v>
                </c:pt>
                <c:pt idx="103">
                  <c:v>2208</c:v>
                </c:pt>
                <c:pt idx="104">
                  <c:v>2208</c:v>
                </c:pt>
                <c:pt idx="105">
                  <c:v>2224</c:v>
                </c:pt>
                <c:pt idx="106">
                  <c:v>2212</c:v>
                </c:pt>
                <c:pt idx="107">
                  <c:v>2200</c:v>
                </c:pt>
                <c:pt idx="108">
                  <c:v>2207</c:v>
                </c:pt>
                <c:pt idx="109">
                  <c:v>2216</c:v>
                </c:pt>
                <c:pt idx="110">
                  <c:v>2254</c:v>
                </c:pt>
                <c:pt idx="111">
                  <c:v>2200</c:v>
                </c:pt>
                <c:pt idx="112">
                  <c:v>2196</c:v>
                </c:pt>
                <c:pt idx="113">
                  <c:v>2200</c:v>
                </c:pt>
                <c:pt idx="114">
                  <c:v>2216</c:v>
                </c:pt>
                <c:pt idx="115">
                  <c:v>2201</c:v>
                </c:pt>
                <c:pt idx="116">
                  <c:v>2201</c:v>
                </c:pt>
                <c:pt idx="117">
                  <c:v>2194</c:v>
                </c:pt>
                <c:pt idx="118">
                  <c:v>2208</c:v>
                </c:pt>
                <c:pt idx="119">
                  <c:v>2204</c:v>
                </c:pt>
                <c:pt idx="120">
                  <c:v>2190</c:v>
                </c:pt>
                <c:pt idx="121">
                  <c:v>2195</c:v>
                </c:pt>
                <c:pt idx="122">
                  <c:v>2207</c:v>
                </c:pt>
                <c:pt idx="123">
                  <c:v>2227</c:v>
                </c:pt>
                <c:pt idx="124">
                  <c:v>2208</c:v>
                </c:pt>
                <c:pt idx="125">
                  <c:v>2193</c:v>
                </c:pt>
                <c:pt idx="126">
                  <c:v>2200</c:v>
                </c:pt>
                <c:pt idx="127">
                  <c:v>2203</c:v>
                </c:pt>
                <c:pt idx="128">
                  <c:v>2230</c:v>
                </c:pt>
                <c:pt idx="129">
                  <c:v>2203</c:v>
                </c:pt>
                <c:pt idx="130">
                  <c:v>2193</c:v>
                </c:pt>
                <c:pt idx="131">
                  <c:v>2193</c:v>
                </c:pt>
                <c:pt idx="132">
                  <c:v>2200</c:v>
                </c:pt>
                <c:pt idx="133">
                  <c:v>2248</c:v>
                </c:pt>
                <c:pt idx="134">
                  <c:v>2206</c:v>
                </c:pt>
                <c:pt idx="135">
                  <c:v>2193</c:v>
                </c:pt>
                <c:pt idx="136">
                  <c:v>2208</c:v>
                </c:pt>
                <c:pt idx="137">
                  <c:v>2192</c:v>
                </c:pt>
                <c:pt idx="138">
                  <c:v>2206</c:v>
                </c:pt>
                <c:pt idx="139">
                  <c:v>2204</c:v>
                </c:pt>
                <c:pt idx="140">
                  <c:v>2196</c:v>
                </c:pt>
                <c:pt idx="141">
                  <c:v>2206</c:v>
                </c:pt>
                <c:pt idx="142">
                  <c:v>2199</c:v>
                </c:pt>
                <c:pt idx="143">
                  <c:v>2195</c:v>
                </c:pt>
                <c:pt idx="144">
                  <c:v>2192</c:v>
                </c:pt>
                <c:pt idx="145">
                  <c:v>2224</c:v>
                </c:pt>
                <c:pt idx="146">
                  <c:v>2204</c:v>
                </c:pt>
                <c:pt idx="147">
                  <c:v>2208</c:v>
                </c:pt>
                <c:pt idx="148">
                  <c:v>2208</c:v>
                </c:pt>
                <c:pt idx="149">
                  <c:v>2196</c:v>
                </c:pt>
                <c:pt idx="150">
                  <c:v>2255</c:v>
                </c:pt>
                <c:pt idx="151">
                  <c:v>2200</c:v>
                </c:pt>
                <c:pt idx="152">
                  <c:v>2201</c:v>
                </c:pt>
                <c:pt idx="153">
                  <c:v>2206</c:v>
                </c:pt>
                <c:pt idx="154">
                  <c:v>2216</c:v>
                </c:pt>
                <c:pt idx="155">
                  <c:v>2208</c:v>
                </c:pt>
                <c:pt idx="156">
                  <c:v>2200</c:v>
                </c:pt>
                <c:pt idx="157">
                  <c:v>2227</c:v>
                </c:pt>
                <c:pt idx="158">
                  <c:v>2215</c:v>
                </c:pt>
                <c:pt idx="159">
                  <c:v>2190</c:v>
                </c:pt>
                <c:pt idx="160">
                  <c:v>2195</c:v>
                </c:pt>
                <c:pt idx="161">
                  <c:v>2207</c:v>
                </c:pt>
                <c:pt idx="162">
                  <c:v>2227</c:v>
                </c:pt>
                <c:pt idx="163">
                  <c:v>2211</c:v>
                </c:pt>
                <c:pt idx="164">
                  <c:v>2207</c:v>
                </c:pt>
                <c:pt idx="165">
                  <c:v>2204</c:v>
                </c:pt>
                <c:pt idx="166">
                  <c:v>2208</c:v>
                </c:pt>
                <c:pt idx="167">
                  <c:v>2216</c:v>
                </c:pt>
                <c:pt idx="168">
                  <c:v>2219</c:v>
                </c:pt>
                <c:pt idx="169">
                  <c:v>2207</c:v>
                </c:pt>
                <c:pt idx="170">
                  <c:v>2195</c:v>
                </c:pt>
                <c:pt idx="171">
                  <c:v>2204</c:v>
                </c:pt>
                <c:pt idx="172">
                  <c:v>2189</c:v>
                </c:pt>
                <c:pt idx="173">
                  <c:v>2199</c:v>
                </c:pt>
                <c:pt idx="174">
                  <c:v>2190</c:v>
                </c:pt>
                <c:pt idx="175">
                  <c:v>2239</c:v>
                </c:pt>
                <c:pt idx="176">
                  <c:v>2227</c:v>
                </c:pt>
                <c:pt idx="177">
                  <c:v>2206</c:v>
                </c:pt>
                <c:pt idx="178">
                  <c:v>2223</c:v>
                </c:pt>
                <c:pt idx="179">
                  <c:v>2236</c:v>
                </c:pt>
                <c:pt idx="180">
                  <c:v>2255</c:v>
                </c:pt>
                <c:pt idx="181">
                  <c:v>2228</c:v>
                </c:pt>
                <c:pt idx="182">
                  <c:v>2210</c:v>
                </c:pt>
                <c:pt idx="183">
                  <c:v>2216</c:v>
                </c:pt>
                <c:pt idx="184">
                  <c:v>2222</c:v>
                </c:pt>
                <c:pt idx="185">
                  <c:v>2236</c:v>
                </c:pt>
                <c:pt idx="186">
                  <c:v>2230</c:v>
                </c:pt>
                <c:pt idx="187">
                  <c:v>2214</c:v>
                </c:pt>
                <c:pt idx="188">
                  <c:v>2243</c:v>
                </c:pt>
                <c:pt idx="189">
                  <c:v>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5-4895-ACF6-200F317DB36B}"/>
            </c:ext>
          </c:extLst>
        </c:ser>
        <c:ser>
          <c:idx val="4"/>
          <c:order val="4"/>
          <c:tx>
            <c:strRef>
              <c:f>'Fiter Data N=10'!$E$2</c:f>
              <c:strCache>
                <c:ptCount val="1"/>
                <c:pt idx="0">
                  <c:v>rz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'Fiter Data N=10'!$E$3:$E$192</c:f>
              <c:numCache>
                <c:formatCode>General</c:formatCode>
                <c:ptCount val="190"/>
                <c:pt idx="0">
                  <c:v>452</c:v>
                </c:pt>
                <c:pt idx="1">
                  <c:v>444</c:v>
                </c:pt>
                <c:pt idx="2">
                  <c:v>452</c:v>
                </c:pt>
                <c:pt idx="3">
                  <c:v>453</c:v>
                </c:pt>
                <c:pt idx="4">
                  <c:v>445</c:v>
                </c:pt>
                <c:pt idx="5">
                  <c:v>453</c:v>
                </c:pt>
                <c:pt idx="6">
                  <c:v>436</c:v>
                </c:pt>
                <c:pt idx="7">
                  <c:v>445</c:v>
                </c:pt>
                <c:pt idx="8">
                  <c:v>453</c:v>
                </c:pt>
                <c:pt idx="9">
                  <c:v>442</c:v>
                </c:pt>
                <c:pt idx="10">
                  <c:v>444</c:v>
                </c:pt>
                <c:pt idx="11">
                  <c:v>450</c:v>
                </c:pt>
                <c:pt idx="12">
                  <c:v>450</c:v>
                </c:pt>
                <c:pt idx="13">
                  <c:v>454</c:v>
                </c:pt>
                <c:pt idx="14">
                  <c:v>432</c:v>
                </c:pt>
                <c:pt idx="15">
                  <c:v>450</c:v>
                </c:pt>
                <c:pt idx="16">
                  <c:v>436</c:v>
                </c:pt>
                <c:pt idx="17">
                  <c:v>436</c:v>
                </c:pt>
                <c:pt idx="18">
                  <c:v>449</c:v>
                </c:pt>
                <c:pt idx="19">
                  <c:v>506</c:v>
                </c:pt>
                <c:pt idx="20">
                  <c:v>438</c:v>
                </c:pt>
                <c:pt idx="21">
                  <c:v>451</c:v>
                </c:pt>
                <c:pt idx="22">
                  <c:v>454</c:v>
                </c:pt>
                <c:pt idx="23">
                  <c:v>440</c:v>
                </c:pt>
                <c:pt idx="24">
                  <c:v>452</c:v>
                </c:pt>
                <c:pt idx="25">
                  <c:v>386</c:v>
                </c:pt>
                <c:pt idx="26">
                  <c:v>453</c:v>
                </c:pt>
                <c:pt idx="27">
                  <c:v>458</c:v>
                </c:pt>
                <c:pt idx="28">
                  <c:v>461</c:v>
                </c:pt>
                <c:pt idx="29">
                  <c:v>447</c:v>
                </c:pt>
                <c:pt idx="30">
                  <c:v>447</c:v>
                </c:pt>
                <c:pt idx="31">
                  <c:v>452</c:v>
                </c:pt>
                <c:pt idx="32">
                  <c:v>439</c:v>
                </c:pt>
                <c:pt idx="33">
                  <c:v>455</c:v>
                </c:pt>
                <c:pt idx="34">
                  <c:v>455</c:v>
                </c:pt>
                <c:pt idx="35">
                  <c:v>454</c:v>
                </c:pt>
                <c:pt idx="36">
                  <c:v>451</c:v>
                </c:pt>
                <c:pt idx="37">
                  <c:v>436</c:v>
                </c:pt>
                <c:pt idx="38">
                  <c:v>447</c:v>
                </c:pt>
                <c:pt idx="39">
                  <c:v>449</c:v>
                </c:pt>
                <c:pt idx="40">
                  <c:v>444</c:v>
                </c:pt>
                <c:pt idx="41">
                  <c:v>441</c:v>
                </c:pt>
                <c:pt idx="42">
                  <c:v>455</c:v>
                </c:pt>
                <c:pt idx="43">
                  <c:v>454</c:v>
                </c:pt>
                <c:pt idx="44">
                  <c:v>442</c:v>
                </c:pt>
                <c:pt idx="45">
                  <c:v>449</c:v>
                </c:pt>
                <c:pt idx="46">
                  <c:v>459</c:v>
                </c:pt>
                <c:pt idx="47">
                  <c:v>456</c:v>
                </c:pt>
                <c:pt idx="48">
                  <c:v>452</c:v>
                </c:pt>
                <c:pt idx="49">
                  <c:v>453</c:v>
                </c:pt>
                <c:pt idx="50">
                  <c:v>456</c:v>
                </c:pt>
                <c:pt idx="51">
                  <c:v>462</c:v>
                </c:pt>
                <c:pt idx="52">
                  <c:v>450</c:v>
                </c:pt>
                <c:pt idx="53">
                  <c:v>453</c:v>
                </c:pt>
                <c:pt idx="54">
                  <c:v>457</c:v>
                </c:pt>
                <c:pt idx="55">
                  <c:v>455</c:v>
                </c:pt>
                <c:pt idx="56">
                  <c:v>458</c:v>
                </c:pt>
                <c:pt idx="57">
                  <c:v>453</c:v>
                </c:pt>
                <c:pt idx="58">
                  <c:v>450</c:v>
                </c:pt>
                <c:pt idx="59">
                  <c:v>464</c:v>
                </c:pt>
                <c:pt idx="60">
                  <c:v>452</c:v>
                </c:pt>
                <c:pt idx="61">
                  <c:v>454</c:v>
                </c:pt>
                <c:pt idx="62">
                  <c:v>450</c:v>
                </c:pt>
                <c:pt idx="63">
                  <c:v>451</c:v>
                </c:pt>
                <c:pt idx="64">
                  <c:v>390</c:v>
                </c:pt>
                <c:pt idx="65">
                  <c:v>444</c:v>
                </c:pt>
                <c:pt idx="66">
                  <c:v>443</c:v>
                </c:pt>
                <c:pt idx="67">
                  <c:v>448</c:v>
                </c:pt>
                <c:pt idx="68">
                  <c:v>452</c:v>
                </c:pt>
                <c:pt idx="69">
                  <c:v>471</c:v>
                </c:pt>
                <c:pt idx="70">
                  <c:v>447</c:v>
                </c:pt>
                <c:pt idx="71">
                  <c:v>446</c:v>
                </c:pt>
                <c:pt idx="72">
                  <c:v>458</c:v>
                </c:pt>
                <c:pt idx="73">
                  <c:v>458</c:v>
                </c:pt>
                <c:pt idx="74">
                  <c:v>512</c:v>
                </c:pt>
                <c:pt idx="75">
                  <c:v>449</c:v>
                </c:pt>
                <c:pt idx="76">
                  <c:v>454</c:v>
                </c:pt>
                <c:pt idx="77">
                  <c:v>433</c:v>
                </c:pt>
                <c:pt idx="78">
                  <c:v>444</c:v>
                </c:pt>
                <c:pt idx="79">
                  <c:v>456</c:v>
                </c:pt>
                <c:pt idx="80">
                  <c:v>509</c:v>
                </c:pt>
                <c:pt idx="81">
                  <c:v>450</c:v>
                </c:pt>
                <c:pt idx="82">
                  <c:v>455</c:v>
                </c:pt>
                <c:pt idx="83">
                  <c:v>457</c:v>
                </c:pt>
                <c:pt idx="84">
                  <c:v>454</c:v>
                </c:pt>
                <c:pt idx="85">
                  <c:v>455</c:v>
                </c:pt>
                <c:pt idx="86">
                  <c:v>463</c:v>
                </c:pt>
                <c:pt idx="87">
                  <c:v>453</c:v>
                </c:pt>
                <c:pt idx="88">
                  <c:v>456</c:v>
                </c:pt>
                <c:pt idx="89">
                  <c:v>446</c:v>
                </c:pt>
                <c:pt idx="90">
                  <c:v>446</c:v>
                </c:pt>
                <c:pt idx="91">
                  <c:v>448</c:v>
                </c:pt>
                <c:pt idx="92">
                  <c:v>451</c:v>
                </c:pt>
                <c:pt idx="93">
                  <c:v>428</c:v>
                </c:pt>
                <c:pt idx="94">
                  <c:v>447</c:v>
                </c:pt>
                <c:pt idx="95">
                  <c:v>455</c:v>
                </c:pt>
                <c:pt idx="96">
                  <c:v>457</c:v>
                </c:pt>
                <c:pt idx="97">
                  <c:v>441</c:v>
                </c:pt>
                <c:pt idx="98">
                  <c:v>451</c:v>
                </c:pt>
                <c:pt idx="99">
                  <c:v>454</c:v>
                </c:pt>
                <c:pt idx="100">
                  <c:v>453</c:v>
                </c:pt>
                <c:pt idx="101">
                  <c:v>441</c:v>
                </c:pt>
                <c:pt idx="102">
                  <c:v>448</c:v>
                </c:pt>
                <c:pt idx="103">
                  <c:v>453</c:v>
                </c:pt>
                <c:pt idx="104">
                  <c:v>461</c:v>
                </c:pt>
                <c:pt idx="105">
                  <c:v>461</c:v>
                </c:pt>
                <c:pt idx="106">
                  <c:v>454</c:v>
                </c:pt>
                <c:pt idx="107">
                  <c:v>460</c:v>
                </c:pt>
                <c:pt idx="108">
                  <c:v>448</c:v>
                </c:pt>
                <c:pt idx="109">
                  <c:v>452</c:v>
                </c:pt>
                <c:pt idx="110">
                  <c:v>457</c:v>
                </c:pt>
                <c:pt idx="111">
                  <c:v>454</c:v>
                </c:pt>
                <c:pt idx="112">
                  <c:v>436</c:v>
                </c:pt>
                <c:pt idx="113">
                  <c:v>443</c:v>
                </c:pt>
                <c:pt idx="114">
                  <c:v>452</c:v>
                </c:pt>
                <c:pt idx="115">
                  <c:v>460</c:v>
                </c:pt>
                <c:pt idx="116">
                  <c:v>453</c:v>
                </c:pt>
                <c:pt idx="117">
                  <c:v>439</c:v>
                </c:pt>
                <c:pt idx="118">
                  <c:v>443</c:v>
                </c:pt>
                <c:pt idx="119">
                  <c:v>452</c:v>
                </c:pt>
                <c:pt idx="120">
                  <c:v>457</c:v>
                </c:pt>
                <c:pt idx="121">
                  <c:v>447</c:v>
                </c:pt>
                <c:pt idx="122">
                  <c:v>444</c:v>
                </c:pt>
                <c:pt idx="123">
                  <c:v>455</c:v>
                </c:pt>
                <c:pt idx="124">
                  <c:v>451</c:v>
                </c:pt>
                <c:pt idx="125">
                  <c:v>441</c:v>
                </c:pt>
                <c:pt idx="126">
                  <c:v>441</c:v>
                </c:pt>
                <c:pt idx="127">
                  <c:v>445</c:v>
                </c:pt>
                <c:pt idx="128">
                  <c:v>451</c:v>
                </c:pt>
                <c:pt idx="129">
                  <c:v>453</c:v>
                </c:pt>
                <c:pt idx="130">
                  <c:v>442</c:v>
                </c:pt>
                <c:pt idx="131">
                  <c:v>437</c:v>
                </c:pt>
                <c:pt idx="132">
                  <c:v>447</c:v>
                </c:pt>
                <c:pt idx="133">
                  <c:v>463</c:v>
                </c:pt>
                <c:pt idx="134">
                  <c:v>450</c:v>
                </c:pt>
                <c:pt idx="135">
                  <c:v>435</c:v>
                </c:pt>
                <c:pt idx="136">
                  <c:v>453</c:v>
                </c:pt>
                <c:pt idx="137">
                  <c:v>440</c:v>
                </c:pt>
                <c:pt idx="138">
                  <c:v>433</c:v>
                </c:pt>
                <c:pt idx="139">
                  <c:v>449</c:v>
                </c:pt>
                <c:pt idx="140">
                  <c:v>452</c:v>
                </c:pt>
                <c:pt idx="141">
                  <c:v>450</c:v>
                </c:pt>
                <c:pt idx="142">
                  <c:v>408</c:v>
                </c:pt>
                <c:pt idx="143">
                  <c:v>443</c:v>
                </c:pt>
                <c:pt idx="144">
                  <c:v>444</c:v>
                </c:pt>
                <c:pt idx="145">
                  <c:v>457</c:v>
                </c:pt>
                <c:pt idx="146">
                  <c:v>452</c:v>
                </c:pt>
                <c:pt idx="147">
                  <c:v>459</c:v>
                </c:pt>
                <c:pt idx="148">
                  <c:v>436</c:v>
                </c:pt>
                <c:pt idx="149">
                  <c:v>446</c:v>
                </c:pt>
                <c:pt idx="150">
                  <c:v>457</c:v>
                </c:pt>
                <c:pt idx="151">
                  <c:v>453</c:v>
                </c:pt>
                <c:pt idx="152">
                  <c:v>506</c:v>
                </c:pt>
                <c:pt idx="153">
                  <c:v>453</c:v>
                </c:pt>
                <c:pt idx="154">
                  <c:v>451</c:v>
                </c:pt>
                <c:pt idx="155">
                  <c:v>453</c:v>
                </c:pt>
                <c:pt idx="156">
                  <c:v>447</c:v>
                </c:pt>
                <c:pt idx="157">
                  <c:v>457</c:v>
                </c:pt>
                <c:pt idx="158">
                  <c:v>454</c:v>
                </c:pt>
                <c:pt idx="159">
                  <c:v>457</c:v>
                </c:pt>
                <c:pt idx="160">
                  <c:v>444</c:v>
                </c:pt>
                <c:pt idx="161">
                  <c:v>444</c:v>
                </c:pt>
                <c:pt idx="162">
                  <c:v>455</c:v>
                </c:pt>
                <c:pt idx="163">
                  <c:v>453</c:v>
                </c:pt>
                <c:pt idx="164">
                  <c:v>444</c:v>
                </c:pt>
                <c:pt idx="165">
                  <c:v>449</c:v>
                </c:pt>
                <c:pt idx="166">
                  <c:v>454</c:v>
                </c:pt>
                <c:pt idx="167">
                  <c:v>455</c:v>
                </c:pt>
                <c:pt idx="168">
                  <c:v>452</c:v>
                </c:pt>
                <c:pt idx="169">
                  <c:v>422</c:v>
                </c:pt>
                <c:pt idx="170">
                  <c:v>438</c:v>
                </c:pt>
                <c:pt idx="171">
                  <c:v>451</c:v>
                </c:pt>
                <c:pt idx="172">
                  <c:v>456</c:v>
                </c:pt>
                <c:pt idx="173">
                  <c:v>447</c:v>
                </c:pt>
                <c:pt idx="174">
                  <c:v>443</c:v>
                </c:pt>
                <c:pt idx="175">
                  <c:v>457</c:v>
                </c:pt>
                <c:pt idx="176">
                  <c:v>461</c:v>
                </c:pt>
                <c:pt idx="177">
                  <c:v>465</c:v>
                </c:pt>
                <c:pt idx="178">
                  <c:v>457</c:v>
                </c:pt>
                <c:pt idx="179">
                  <c:v>456</c:v>
                </c:pt>
                <c:pt idx="180">
                  <c:v>467</c:v>
                </c:pt>
                <c:pt idx="181">
                  <c:v>459</c:v>
                </c:pt>
                <c:pt idx="182">
                  <c:v>442</c:v>
                </c:pt>
                <c:pt idx="183">
                  <c:v>445</c:v>
                </c:pt>
                <c:pt idx="184">
                  <c:v>453</c:v>
                </c:pt>
                <c:pt idx="185">
                  <c:v>476</c:v>
                </c:pt>
                <c:pt idx="186">
                  <c:v>466</c:v>
                </c:pt>
                <c:pt idx="187">
                  <c:v>485</c:v>
                </c:pt>
                <c:pt idx="188">
                  <c:v>460</c:v>
                </c:pt>
                <c:pt idx="189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35-4895-ACF6-200F317DB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03616"/>
        <c:axId val="434701976"/>
      </c:lineChart>
      <c:catAx>
        <c:axId val="4347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701976"/>
        <c:crosses val="autoZero"/>
        <c:auto val="1"/>
        <c:lblAlgn val="ctr"/>
        <c:lblOffset val="100"/>
        <c:noMultiLvlLbl val="0"/>
      </c:catAx>
      <c:valAx>
        <c:axId val="43470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7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'Fiter Data N=10'!$J$2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'Fiter Data N=10'!$J$3:$J$213</c:f>
              <c:numCache>
                <c:formatCode>General</c:formatCode>
                <c:ptCount val="211"/>
                <c:pt idx="0">
                  <c:v>1460</c:v>
                </c:pt>
                <c:pt idx="1">
                  <c:v>1423</c:v>
                </c:pt>
                <c:pt idx="2">
                  <c:v>1472</c:v>
                </c:pt>
                <c:pt idx="3">
                  <c:v>1459</c:v>
                </c:pt>
                <c:pt idx="4">
                  <c:v>1451</c:v>
                </c:pt>
                <c:pt idx="5">
                  <c:v>1441</c:v>
                </c:pt>
                <c:pt idx="6">
                  <c:v>1447</c:v>
                </c:pt>
                <c:pt idx="7">
                  <c:v>1448</c:v>
                </c:pt>
                <c:pt idx="8">
                  <c:v>1443</c:v>
                </c:pt>
                <c:pt idx="9">
                  <c:v>1449</c:v>
                </c:pt>
                <c:pt idx="10">
                  <c:v>1448</c:v>
                </c:pt>
                <c:pt idx="11">
                  <c:v>1472</c:v>
                </c:pt>
                <c:pt idx="12">
                  <c:v>1461</c:v>
                </c:pt>
                <c:pt idx="13">
                  <c:v>1468</c:v>
                </c:pt>
                <c:pt idx="14">
                  <c:v>1450</c:v>
                </c:pt>
                <c:pt idx="15">
                  <c:v>1456</c:v>
                </c:pt>
                <c:pt idx="16">
                  <c:v>1444</c:v>
                </c:pt>
                <c:pt idx="17">
                  <c:v>1451</c:v>
                </c:pt>
                <c:pt idx="18">
                  <c:v>1443</c:v>
                </c:pt>
                <c:pt idx="19">
                  <c:v>1637</c:v>
                </c:pt>
                <c:pt idx="20">
                  <c:v>1452</c:v>
                </c:pt>
                <c:pt idx="21">
                  <c:v>1456</c:v>
                </c:pt>
                <c:pt idx="22">
                  <c:v>1483</c:v>
                </c:pt>
                <c:pt idx="23">
                  <c:v>1448</c:v>
                </c:pt>
                <c:pt idx="24">
                  <c:v>1448</c:v>
                </c:pt>
                <c:pt idx="25">
                  <c:v>1261</c:v>
                </c:pt>
                <c:pt idx="26">
                  <c:v>1451</c:v>
                </c:pt>
                <c:pt idx="27">
                  <c:v>1464</c:v>
                </c:pt>
                <c:pt idx="28">
                  <c:v>1493</c:v>
                </c:pt>
                <c:pt idx="29">
                  <c:v>1452</c:v>
                </c:pt>
                <c:pt idx="30">
                  <c:v>1448</c:v>
                </c:pt>
                <c:pt idx="31">
                  <c:v>1437</c:v>
                </c:pt>
                <c:pt idx="32">
                  <c:v>1448</c:v>
                </c:pt>
                <c:pt idx="33">
                  <c:v>1455</c:v>
                </c:pt>
                <c:pt idx="34">
                  <c:v>1471</c:v>
                </c:pt>
                <c:pt idx="35">
                  <c:v>1441</c:v>
                </c:pt>
                <c:pt idx="36">
                  <c:v>1456</c:v>
                </c:pt>
                <c:pt idx="37">
                  <c:v>1415</c:v>
                </c:pt>
                <c:pt idx="38">
                  <c:v>1451</c:v>
                </c:pt>
                <c:pt idx="39">
                  <c:v>1448</c:v>
                </c:pt>
                <c:pt idx="40">
                  <c:v>1435</c:v>
                </c:pt>
                <c:pt idx="41">
                  <c:v>1454</c:v>
                </c:pt>
                <c:pt idx="42">
                  <c:v>1460</c:v>
                </c:pt>
                <c:pt idx="43">
                  <c:v>1483</c:v>
                </c:pt>
                <c:pt idx="44">
                  <c:v>1452</c:v>
                </c:pt>
                <c:pt idx="45">
                  <c:v>1445</c:v>
                </c:pt>
                <c:pt idx="46">
                  <c:v>1450</c:v>
                </c:pt>
                <c:pt idx="47">
                  <c:v>1465</c:v>
                </c:pt>
                <c:pt idx="48">
                  <c:v>1465</c:v>
                </c:pt>
                <c:pt idx="49">
                  <c:v>1472</c:v>
                </c:pt>
                <c:pt idx="50">
                  <c:v>1464</c:v>
                </c:pt>
                <c:pt idx="51">
                  <c:v>1487</c:v>
                </c:pt>
                <c:pt idx="52">
                  <c:v>1464</c:v>
                </c:pt>
                <c:pt idx="53">
                  <c:v>1472</c:v>
                </c:pt>
                <c:pt idx="54">
                  <c:v>1496</c:v>
                </c:pt>
                <c:pt idx="55">
                  <c:v>1477</c:v>
                </c:pt>
                <c:pt idx="56">
                  <c:v>1484</c:v>
                </c:pt>
                <c:pt idx="57">
                  <c:v>1468</c:v>
                </c:pt>
                <c:pt idx="58">
                  <c:v>1463</c:v>
                </c:pt>
                <c:pt idx="59">
                  <c:v>1456</c:v>
                </c:pt>
                <c:pt idx="60">
                  <c:v>1477</c:v>
                </c:pt>
                <c:pt idx="61">
                  <c:v>1471</c:v>
                </c:pt>
                <c:pt idx="62">
                  <c:v>1480</c:v>
                </c:pt>
                <c:pt idx="63">
                  <c:v>1464</c:v>
                </c:pt>
                <c:pt idx="64">
                  <c:v>1284</c:v>
                </c:pt>
                <c:pt idx="65">
                  <c:v>1464</c:v>
                </c:pt>
                <c:pt idx="66">
                  <c:v>1464</c:v>
                </c:pt>
                <c:pt idx="67">
                  <c:v>1472</c:v>
                </c:pt>
                <c:pt idx="68">
                  <c:v>1457</c:v>
                </c:pt>
                <c:pt idx="69">
                  <c:v>1512</c:v>
                </c:pt>
                <c:pt idx="70">
                  <c:v>1466</c:v>
                </c:pt>
                <c:pt idx="71">
                  <c:v>1465</c:v>
                </c:pt>
                <c:pt idx="72">
                  <c:v>1456</c:v>
                </c:pt>
                <c:pt idx="73">
                  <c:v>1479</c:v>
                </c:pt>
                <c:pt idx="74">
                  <c:v>1655</c:v>
                </c:pt>
                <c:pt idx="75">
                  <c:v>1464</c:v>
                </c:pt>
                <c:pt idx="76">
                  <c:v>1459</c:v>
                </c:pt>
                <c:pt idx="77">
                  <c:v>1432</c:v>
                </c:pt>
                <c:pt idx="78">
                  <c:v>1464</c:v>
                </c:pt>
                <c:pt idx="79">
                  <c:v>1471</c:v>
                </c:pt>
                <c:pt idx="80">
                  <c:v>1651</c:v>
                </c:pt>
                <c:pt idx="81">
                  <c:v>1464</c:v>
                </c:pt>
                <c:pt idx="82">
                  <c:v>1480</c:v>
                </c:pt>
                <c:pt idx="83">
                  <c:v>1458</c:v>
                </c:pt>
                <c:pt idx="84">
                  <c:v>1473</c:v>
                </c:pt>
                <c:pt idx="85">
                  <c:v>1463</c:v>
                </c:pt>
                <c:pt idx="86">
                  <c:v>1488</c:v>
                </c:pt>
                <c:pt idx="87">
                  <c:v>1464</c:v>
                </c:pt>
                <c:pt idx="88">
                  <c:v>1496</c:v>
                </c:pt>
                <c:pt idx="89">
                  <c:v>1468</c:v>
                </c:pt>
                <c:pt idx="90">
                  <c:v>1463</c:v>
                </c:pt>
                <c:pt idx="91">
                  <c:v>1472</c:v>
                </c:pt>
                <c:pt idx="92">
                  <c:v>1456</c:v>
                </c:pt>
                <c:pt idx="93">
                  <c:v>1384</c:v>
                </c:pt>
                <c:pt idx="94">
                  <c:v>1464</c:v>
                </c:pt>
                <c:pt idx="95">
                  <c:v>1470</c:v>
                </c:pt>
                <c:pt idx="96">
                  <c:v>1497</c:v>
                </c:pt>
                <c:pt idx="97">
                  <c:v>1464</c:v>
                </c:pt>
                <c:pt idx="98">
                  <c:v>1459</c:v>
                </c:pt>
                <c:pt idx="99">
                  <c:v>1453</c:v>
                </c:pt>
                <c:pt idx="100">
                  <c:v>1473</c:v>
                </c:pt>
                <c:pt idx="101">
                  <c:v>1460</c:v>
                </c:pt>
                <c:pt idx="102">
                  <c:v>1476</c:v>
                </c:pt>
                <c:pt idx="103">
                  <c:v>1464</c:v>
                </c:pt>
                <c:pt idx="104">
                  <c:v>1487</c:v>
                </c:pt>
                <c:pt idx="105">
                  <c:v>1463</c:v>
                </c:pt>
                <c:pt idx="106">
                  <c:v>1472</c:v>
                </c:pt>
                <c:pt idx="107">
                  <c:v>1495</c:v>
                </c:pt>
                <c:pt idx="108">
                  <c:v>1469</c:v>
                </c:pt>
                <c:pt idx="109">
                  <c:v>1463</c:v>
                </c:pt>
                <c:pt idx="110">
                  <c:v>1456</c:v>
                </c:pt>
                <c:pt idx="111">
                  <c:v>1474</c:v>
                </c:pt>
                <c:pt idx="112">
                  <c:v>1436</c:v>
                </c:pt>
                <c:pt idx="113">
                  <c:v>1466</c:v>
                </c:pt>
                <c:pt idx="114">
                  <c:v>1459</c:v>
                </c:pt>
                <c:pt idx="115">
                  <c:v>1494</c:v>
                </c:pt>
                <c:pt idx="116">
                  <c:v>1475</c:v>
                </c:pt>
                <c:pt idx="117">
                  <c:v>1448</c:v>
                </c:pt>
                <c:pt idx="118">
                  <c:v>1468</c:v>
                </c:pt>
                <c:pt idx="119">
                  <c:v>1472</c:v>
                </c:pt>
                <c:pt idx="120">
                  <c:v>1497</c:v>
                </c:pt>
                <c:pt idx="121">
                  <c:v>1466</c:v>
                </c:pt>
                <c:pt idx="122">
                  <c:v>1458</c:v>
                </c:pt>
                <c:pt idx="123">
                  <c:v>1456</c:v>
                </c:pt>
                <c:pt idx="124">
                  <c:v>1467</c:v>
                </c:pt>
                <c:pt idx="125">
                  <c:v>1459</c:v>
                </c:pt>
                <c:pt idx="126">
                  <c:v>1464</c:v>
                </c:pt>
                <c:pt idx="127">
                  <c:v>1462</c:v>
                </c:pt>
                <c:pt idx="128">
                  <c:v>1456</c:v>
                </c:pt>
                <c:pt idx="129">
                  <c:v>1468</c:v>
                </c:pt>
                <c:pt idx="130">
                  <c:v>1457</c:v>
                </c:pt>
                <c:pt idx="131">
                  <c:v>1462</c:v>
                </c:pt>
                <c:pt idx="132">
                  <c:v>1472</c:v>
                </c:pt>
                <c:pt idx="133">
                  <c:v>1480</c:v>
                </c:pt>
                <c:pt idx="134">
                  <c:v>1464</c:v>
                </c:pt>
                <c:pt idx="135">
                  <c:v>1441</c:v>
                </c:pt>
                <c:pt idx="136">
                  <c:v>1467</c:v>
                </c:pt>
                <c:pt idx="137">
                  <c:v>1461</c:v>
                </c:pt>
                <c:pt idx="138">
                  <c:v>1463</c:v>
                </c:pt>
                <c:pt idx="139">
                  <c:v>1463</c:v>
                </c:pt>
                <c:pt idx="140">
                  <c:v>1488</c:v>
                </c:pt>
                <c:pt idx="141">
                  <c:v>1464</c:v>
                </c:pt>
                <c:pt idx="142">
                  <c:v>1344</c:v>
                </c:pt>
                <c:pt idx="143">
                  <c:v>1463</c:v>
                </c:pt>
                <c:pt idx="144">
                  <c:v>1472</c:v>
                </c:pt>
                <c:pt idx="145">
                  <c:v>1480</c:v>
                </c:pt>
                <c:pt idx="146">
                  <c:v>1466</c:v>
                </c:pt>
                <c:pt idx="147">
                  <c:v>1487</c:v>
                </c:pt>
                <c:pt idx="148">
                  <c:v>1468</c:v>
                </c:pt>
                <c:pt idx="149">
                  <c:v>1472</c:v>
                </c:pt>
                <c:pt idx="150">
                  <c:v>1456</c:v>
                </c:pt>
                <c:pt idx="151">
                  <c:v>1474</c:v>
                </c:pt>
                <c:pt idx="152">
                  <c:v>1643</c:v>
                </c:pt>
                <c:pt idx="153">
                  <c:v>1472</c:v>
                </c:pt>
                <c:pt idx="154">
                  <c:v>1455</c:v>
                </c:pt>
                <c:pt idx="155">
                  <c:v>1467</c:v>
                </c:pt>
                <c:pt idx="156">
                  <c:v>1472</c:v>
                </c:pt>
                <c:pt idx="157">
                  <c:v>1458</c:v>
                </c:pt>
                <c:pt idx="158">
                  <c:v>1471</c:v>
                </c:pt>
                <c:pt idx="159">
                  <c:v>1497</c:v>
                </c:pt>
                <c:pt idx="160">
                  <c:v>1466</c:v>
                </c:pt>
                <c:pt idx="161">
                  <c:v>1458</c:v>
                </c:pt>
                <c:pt idx="162">
                  <c:v>1458</c:v>
                </c:pt>
                <c:pt idx="163">
                  <c:v>1471</c:v>
                </c:pt>
                <c:pt idx="164">
                  <c:v>1457</c:v>
                </c:pt>
                <c:pt idx="165">
                  <c:v>1475</c:v>
                </c:pt>
                <c:pt idx="166">
                  <c:v>1471</c:v>
                </c:pt>
                <c:pt idx="167">
                  <c:v>1467</c:v>
                </c:pt>
                <c:pt idx="168">
                  <c:v>1459</c:v>
                </c:pt>
                <c:pt idx="169">
                  <c:v>1384</c:v>
                </c:pt>
                <c:pt idx="170">
                  <c:v>1463</c:v>
                </c:pt>
                <c:pt idx="171">
                  <c:v>1472</c:v>
                </c:pt>
                <c:pt idx="172">
                  <c:v>1499</c:v>
                </c:pt>
                <c:pt idx="173">
                  <c:v>1472</c:v>
                </c:pt>
                <c:pt idx="174">
                  <c:v>1475</c:v>
                </c:pt>
                <c:pt idx="175">
                  <c:v>1465</c:v>
                </c:pt>
                <c:pt idx="176">
                  <c:v>1487</c:v>
                </c:pt>
                <c:pt idx="177">
                  <c:v>1513</c:v>
                </c:pt>
                <c:pt idx="178">
                  <c:v>1485</c:v>
                </c:pt>
                <c:pt idx="179">
                  <c:v>1475</c:v>
                </c:pt>
                <c:pt idx="180">
                  <c:v>1474</c:v>
                </c:pt>
                <c:pt idx="181">
                  <c:v>1483</c:v>
                </c:pt>
                <c:pt idx="182">
                  <c:v>1460</c:v>
                </c:pt>
                <c:pt idx="183">
                  <c:v>1485</c:v>
                </c:pt>
                <c:pt idx="184">
                  <c:v>1475</c:v>
                </c:pt>
                <c:pt idx="185">
                  <c:v>1527</c:v>
                </c:pt>
                <c:pt idx="186">
                  <c:v>1491</c:v>
                </c:pt>
                <c:pt idx="187">
                  <c:v>1583</c:v>
                </c:pt>
                <c:pt idx="188">
                  <c:v>1489</c:v>
                </c:pt>
                <c:pt idx="189">
                  <c:v>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2-4B9D-B6BE-31835445141A}"/>
            </c:ext>
          </c:extLst>
        </c:ser>
        <c:ser>
          <c:idx val="1"/>
          <c:order val="1"/>
          <c:tx>
            <c:strRef>
              <c:f>'Fiter Data N=10'!$K$2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'Fiter Data N=10'!$K$3:$K$213</c:f>
              <c:numCache>
                <c:formatCode>General</c:formatCode>
                <c:ptCount val="211"/>
                <c:pt idx="0">
                  <c:v>21.9</c:v>
                </c:pt>
                <c:pt idx="1">
                  <c:v>66.605000000000004</c:v>
                </c:pt>
                <c:pt idx="2">
                  <c:v>172.773</c:v>
                </c:pt>
                <c:pt idx="3">
                  <c:v>352.43599999999998</c:v>
                </c:pt>
                <c:pt idx="4">
                  <c:v>593.26199999999994</c:v>
                </c:pt>
                <c:pt idx="5">
                  <c:v>857.56899999999996</c:v>
                </c:pt>
                <c:pt idx="6">
                  <c:v>1098.913</c:v>
                </c:pt>
                <c:pt idx="7">
                  <c:v>1279.05</c:v>
                </c:pt>
                <c:pt idx="8">
                  <c:v>1384.636</c:v>
                </c:pt>
                <c:pt idx="9">
                  <c:v>1428.749</c:v>
                </c:pt>
                <c:pt idx="10">
                  <c:v>1427.345</c:v>
                </c:pt>
                <c:pt idx="11">
                  <c:v>1426.6679999999999</c:v>
                </c:pt>
                <c:pt idx="12">
                  <c:v>1426.039</c:v>
                </c:pt>
                <c:pt idx="13">
                  <c:v>1427.4490000000001</c:v>
                </c:pt>
                <c:pt idx="14">
                  <c:v>1429.9169999999999</c:v>
                </c:pt>
                <c:pt idx="15">
                  <c:v>1433.0329999999999</c:v>
                </c:pt>
                <c:pt idx="16">
                  <c:v>1435.3789999999999</c:v>
                </c:pt>
                <c:pt idx="17">
                  <c:v>1436.6210000000001</c:v>
                </c:pt>
                <c:pt idx="18">
                  <c:v>1436.135</c:v>
                </c:pt>
                <c:pt idx="19">
                  <c:v>1437.059</c:v>
                </c:pt>
                <c:pt idx="20">
                  <c:v>1437.5029999999999</c:v>
                </c:pt>
                <c:pt idx="21">
                  <c:v>1442.91</c:v>
                </c:pt>
                <c:pt idx="22">
                  <c:v>1451.5909999999999</c:v>
                </c:pt>
                <c:pt idx="23">
                  <c:v>1459.557</c:v>
                </c:pt>
                <c:pt idx="24">
                  <c:v>1464.3869999999999</c:v>
                </c:pt>
                <c:pt idx="25">
                  <c:v>1460.72</c:v>
                </c:pt>
                <c:pt idx="26">
                  <c:v>1451.6220000000001</c:v>
                </c:pt>
                <c:pt idx="27">
                  <c:v>1434.798</c:v>
                </c:pt>
                <c:pt idx="28">
                  <c:v>1417.4349999999999</c:v>
                </c:pt>
                <c:pt idx="29">
                  <c:v>1403.2809999999999</c:v>
                </c:pt>
                <c:pt idx="30">
                  <c:v>1400.94</c:v>
                </c:pt>
                <c:pt idx="31">
                  <c:v>1405.232</c:v>
                </c:pt>
                <c:pt idx="32">
                  <c:v>1414.127</c:v>
                </c:pt>
                <c:pt idx="33">
                  <c:v>1423.8130000000001</c:v>
                </c:pt>
                <c:pt idx="34">
                  <c:v>1430.0820000000001</c:v>
                </c:pt>
                <c:pt idx="35">
                  <c:v>1433.078</c:v>
                </c:pt>
                <c:pt idx="36">
                  <c:v>1431.0050000000001</c:v>
                </c:pt>
                <c:pt idx="37">
                  <c:v>1429.3969999999999</c:v>
                </c:pt>
                <c:pt idx="38">
                  <c:v>1428.87</c:v>
                </c:pt>
                <c:pt idx="39">
                  <c:v>1428.3389999999999</c:v>
                </c:pt>
                <c:pt idx="40">
                  <c:v>1426.6110000000001</c:v>
                </c:pt>
                <c:pt idx="41">
                  <c:v>1424.518</c:v>
                </c:pt>
                <c:pt idx="42">
                  <c:v>1422.5450000000001</c:v>
                </c:pt>
                <c:pt idx="43">
                  <c:v>1422.2650000000001</c:v>
                </c:pt>
                <c:pt idx="44">
                  <c:v>1423.66</c:v>
                </c:pt>
                <c:pt idx="45">
                  <c:v>1427.2429999999999</c:v>
                </c:pt>
                <c:pt idx="46">
                  <c:v>1430.971</c:v>
                </c:pt>
                <c:pt idx="47">
                  <c:v>1434.345</c:v>
                </c:pt>
                <c:pt idx="48">
                  <c:v>1435.6569999999999</c:v>
                </c:pt>
                <c:pt idx="49">
                  <c:v>1436.2190000000001</c:v>
                </c:pt>
                <c:pt idx="50">
                  <c:v>1436.4649999999999</c:v>
                </c:pt>
                <c:pt idx="51">
                  <c:v>1437.3320000000001</c:v>
                </c:pt>
                <c:pt idx="52">
                  <c:v>1439.126</c:v>
                </c:pt>
                <c:pt idx="53">
                  <c:v>1442.02</c:v>
                </c:pt>
                <c:pt idx="54">
                  <c:v>1445.7550000000001</c:v>
                </c:pt>
                <c:pt idx="55">
                  <c:v>1448.72</c:v>
                </c:pt>
                <c:pt idx="56">
                  <c:v>1451.3530000000001</c:v>
                </c:pt>
                <c:pt idx="57">
                  <c:v>1453.3979999999999</c:v>
                </c:pt>
                <c:pt idx="58">
                  <c:v>1455.0889999999999</c:v>
                </c:pt>
                <c:pt idx="59">
                  <c:v>1455.65</c:v>
                </c:pt>
                <c:pt idx="60">
                  <c:v>1455.1130000000001</c:v>
                </c:pt>
                <c:pt idx="61">
                  <c:v>1452.854</c:v>
                </c:pt>
                <c:pt idx="62">
                  <c:v>1450.5319999999999</c:v>
                </c:pt>
                <c:pt idx="63">
                  <c:v>1448.2339999999999</c:v>
                </c:pt>
                <c:pt idx="64">
                  <c:v>1444.271</c:v>
                </c:pt>
                <c:pt idx="65">
                  <c:v>1441.432</c:v>
                </c:pt>
                <c:pt idx="66">
                  <c:v>1434.047</c:v>
                </c:pt>
                <c:pt idx="67">
                  <c:v>1424.9110000000001</c:v>
                </c:pt>
                <c:pt idx="68">
                  <c:v>1416.528</c:v>
                </c:pt>
                <c:pt idx="69">
                  <c:v>1413.2650000000001</c:v>
                </c:pt>
                <c:pt idx="70">
                  <c:v>1415.5440000000001</c:v>
                </c:pt>
                <c:pt idx="71">
                  <c:v>1424.2570000000001</c:v>
                </c:pt>
                <c:pt idx="72">
                  <c:v>1435.203</c:v>
                </c:pt>
                <c:pt idx="73">
                  <c:v>1444.78</c:v>
                </c:pt>
                <c:pt idx="74">
                  <c:v>1453.808</c:v>
                </c:pt>
                <c:pt idx="75">
                  <c:v>1456.278</c:v>
                </c:pt>
                <c:pt idx="76">
                  <c:v>1462.643</c:v>
                </c:pt>
                <c:pt idx="77">
                  <c:v>1469.8240000000001</c:v>
                </c:pt>
                <c:pt idx="78">
                  <c:v>1475.549</c:v>
                </c:pt>
                <c:pt idx="79">
                  <c:v>1475.5840000000001</c:v>
                </c:pt>
                <c:pt idx="80">
                  <c:v>1473.277</c:v>
                </c:pt>
                <c:pt idx="81">
                  <c:v>1466.6569999999999</c:v>
                </c:pt>
                <c:pt idx="82">
                  <c:v>1464.5530000000001</c:v>
                </c:pt>
                <c:pt idx="83">
                  <c:v>1466.7850000000001</c:v>
                </c:pt>
                <c:pt idx="84">
                  <c:v>1471.14</c:v>
                </c:pt>
                <c:pt idx="85">
                  <c:v>1476.5550000000001</c:v>
                </c:pt>
                <c:pt idx="86">
                  <c:v>1475.856</c:v>
                </c:pt>
                <c:pt idx="87">
                  <c:v>1469.442</c:v>
                </c:pt>
                <c:pt idx="88">
                  <c:v>1461.0740000000001</c:v>
                </c:pt>
                <c:pt idx="89">
                  <c:v>1454.325</c:v>
                </c:pt>
                <c:pt idx="90">
                  <c:v>1450.2049999999999</c:v>
                </c:pt>
                <c:pt idx="91">
                  <c:v>1451.7650000000001</c:v>
                </c:pt>
                <c:pt idx="92">
                  <c:v>1452.2339999999999</c:v>
                </c:pt>
                <c:pt idx="93">
                  <c:v>1450.722</c:v>
                </c:pt>
                <c:pt idx="94">
                  <c:v>1447.5630000000001</c:v>
                </c:pt>
                <c:pt idx="95">
                  <c:v>1441.82</c:v>
                </c:pt>
                <c:pt idx="96">
                  <c:v>1435.595</c:v>
                </c:pt>
                <c:pt idx="97">
                  <c:v>1431.2529999999999</c:v>
                </c:pt>
                <c:pt idx="98">
                  <c:v>1430.2729999999999</c:v>
                </c:pt>
                <c:pt idx="99">
                  <c:v>1433.0889999999999</c:v>
                </c:pt>
                <c:pt idx="100">
                  <c:v>1437.7829999999999</c:v>
                </c:pt>
                <c:pt idx="101">
                  <c:v>1441.75</c:v>
                </c:pt>
                <c:pt idx="102">
                  <c:v>1444.3009999999999</c:v>
                </c:pt>
                <c:pt idx="103">
                  <c:v>1445.03</c:v>
                </c:pt>
                <c:pt idx="104">
                  <c:v>1444.0219999999999</c:v>
                </c:pt>
                <c:pt idx="105">
                  <c:v>1443.777</c:v>
                </c:pt>
                <c:pt idx="106">
                  <c:v>1444.837</c:v>
                </c:pt>
                <c:pt idx="107">
                  <c:v>1447.21</c:v>
                </c:pt>
                <c:pt idx="108">
                  <c:v>1449.1659999999999</c:v>
                </c:pt>
                <c:pt idx="109">
                  <c:v>1450.93</c:v>
                </c:pt>
                <c:pt idx="110">
                  <c:v>1451.8140000000001</c:v>
                </c:pt>
                <c:pt idx="111">
                  <c:v>1452.1489999999999</c:v>
                </c:pt>
                <c:pt idx="112">
                  <c:v>1450.577</c:v>
                </c:pt>
                <c:pt idx="113">
                  <c:v>1448.462</c:v>
                </c:pt>
                <c:pt idx="114">
                  <c:v>1444.94</c:v>
                </c:pt>
                <c:pt idx="115">
                  <c:v>1442.1780000000001</c:v>
                </c:pt>
                <c:pt idx="116">
                  <c:v>1440.0640000000001</c:v>
                </c:pt>
                <c:pt idx="117">
                  <c:v>1439.6969999999999</c:v>
                </c:pt>
                <c:pt idx="118">
                  <c:v>1441.6379999999999</c:v>
                </c:pt>
                <c:pt idx="119">
                  <c:v>1443.8920000000001</c:v>
                </c:pt>
                <c:pt idx="120">
                  <c:v>1446.0609999999999</c:v>
                </c:pt>
                <c:pt idx="121">
                  <c:v>1447.1569999999999</c:v>
                </c:pt>
                <c:pt idx="122">
                  <c:v>1448.4079999999999</c:v>
                </c:pt>
                <c:pt idx="123">
                  <c:v>1448.771</c:v>
                </c:pt>
                <c:pt idx="124">
                  <c:v>1448.9939999999999</c:v>
                </c:pt>
                <c:pt idx="125">
                  <c:v>1448.0650000000001</c:v>
                </c:pt>
                <c:pt idx="126">
                  <c:v>1446.7460000000001</c:v>
                </c:pt>
                <c:pt idx="127">
                  <c:v>1444.729</c:v>
                </c:pt>
                <c:pt idx="128">
                  <c:v>1442.1890000000001</c:v>
                </c:pt>
                <c:pt idx="129">
                  <c:v>1440.519</c:v>
                </c:pt>
                <c:pt idx="130">
                  <c:v>1439.4469999999999</c:v>
                </c:pt>
                <c:pt idx="131">
                  <c:v>1439.5329999999999</c:v>
                </c:pt>
                <c:pt idx="132">
                  <c:v>1439.742</c:v>
                </c:pt>
                <c:pt idx="133">
                  <c:v>1440.1179999999999</c:v>
                </c:pt>
                <c:pt idx="134">
                  <c:v>1440.7070000000001</c:v>
                </c:pt>
                <c:pt idx="135">
                  <c:v>1441.7750000000001</c:v>
                </c:pt>
                <c:pt idx="136">
                  <c:v>1443.008</c:v>
                </c:pt>
                <c:pt idx="137">
                  <c:v>1443.365</c:v>
                </c:pt>
                <c:pt idx="138">
                  <c:v>1442.904</c:v>
                </c:pt>
                <c:pt idx="139">
                  <c:v>1441.614</c:v>
                </c:pt>
                <c:pt idx="140">
                  <c:v>1440.742</c:v>
                </c:pt>
                <c:pt idx="141">
                  <c:v>1440.2329999999999</c:v>
                </c:pt>
                <c:pt idx="142">
                  <c:v>1439.298</c:v>
                </c:pt>
                <c:pt idx="143">
                  <c:v>1439.1279999999999</c:v>
                </c:pt>
                <c:pt idx="144">
                  <c:v>1436.1389999999999</c:v>
                </c:pt>
                <c:pt idx="145">
                  <c:v>1431.527</c:v>
                </c:pt>
                <c:pt idx="146">
                  <c:v>1426.8</c:v>
                </c:pt>
                <c:pt idx="147">
                  <c:v>1425.473</c:v>
                </c:pt>
                <c:pt idx="148">
                  <c:v>1427.89</c:v>
                </c:pt>
                <c:pt idx="149">
                  <c:v>1434.021</c:v>
                </c:pt>
                <c:pt idx="150">
                  <c:v>1441</c:v>
                </c:pt>
                <c:pt idx="151">
                  <c:v>1447.059</c:v>
                </c:pt>
                <c:pt idx="152">
                  <c:v>1453.162</c:v>
                </c:pt>
                <c:pt idx="153">
                  <c:v>1454.9849999999999</c:v>
                </c:pt>
                <c:pt idx="154">
                  <c:v>1460.7460000000001</c:v>
                </c:pt>
                <c:pt idx="155">
                  <c:v>1468.355</c:v>
                </c:pt>
                <c:pt idx="156">
                  <c:v>1474.7909999999999</c:v>
                </c:pt>
                <c:pt idx="157">
                  <c:v>1476.5830000000001</c:v>
                </c:pt>
                <c:pt idx="158">
                  <c:v>1473.4949999999999</c:v>
                </c:pt>
                <c:pt idx="159">
                  <c:v>1466.172</c:v>
                </c:pt>
                <c:pt idx="160">
                  <c:v>1457.6089999999999</c:v>
                </c:pt>
                <c:pt idx="161">
                  <c:v>1451.2639999999999</c:v>
                </c:pt>
                <c:pt idx="162">
                  <c:v>1447.3630000000001</c:v>
                </c:pt>
                <c:pt idx="163">
                  <c:v>1448.4570000000001</c:v>
                </c:pt>
                <c:pt idx="164">
                  <c:v>1448.403</c:v>
                </c:pt>
                <c:pt idx="165">
                  <c:v>1447.279</c:v>
                </c:pt>
                <c:pt idx="166">
                  <c:v>1445.5039999999999</c:v>
                </c:pt>
                <c:pt idx="167">
                  <c:v>1444.1849999999999</c:v>
                </c:pt>
                <c:pt idx="168">
                  <c:v>1443.4739999999999</c:v>
                </c:pt>
                <c:pt idx="169">
                  <c:v>1442.366</c:v>
                </c:pt>
                <c:pt idx="170">
                  <c:v>1441.798</c:v>
                </c:pt>
                <c:pt idx="171">
                  <c:v>1438.7239999999999</c:v>
                </c:pt>
                <c:pt idx="172">
                  <c:v>1434.768</c:v>
                </c:pt>
                <c:pt idx="173">
                  <c:v>1431.4670000000001</c:v>
                </c:pt>
                <c:pt idx="174">
                  <c:v>1431.6679999999999</c:v>
                </c:pt>
                <c:pt idx="175">
                  <c:v>1435.002</c:v>
                </c:pt>
                <c:pt idx="176">
                  <c:v>1441.1189999999999</c:v>
                </c:pt>
                <c:pt idx="177">
                  <c:v>1447.8320000000001</c:v>
                </c:pt>
                <c:pt idx="178">
                  <c:v>1453.2080000000001</c:v>
                </c:pt>
                <c:pt idx="179">
                  <c:v>1457.674</c:v>
                </c:pt>
                <c:pt idx="180">
                  <c:v>1459.761</c:v>
                </c:pt>
                <c:pt idx="181">
                  <c:v>1461.5609999999999</c:v>
                </c:pt>
                <c:pt idx="182">
                  <c:v>1462.06</c:v>
                </c:pt>
                <c:pt idx="183">
                  <c:v>1461.9059999999999</c:v>
                </c:pt>
                <c:pt idx="184">
                  <c:v>1459.854</c:v>
                </c:pt>
                <c:pt idx="185">
                  <c:v>1458.057</c:v>
                </c:pt>
                <c:pt idx="186">
                  <c:v>1456.675</c:v>
                </c:pt>
                <c:pt idx="187">
                  <c:v>1459.231</c:v>
                </c:pt>
                <c:pt idx="188">
                  <c:v>1464.298</c:v>
                </c:pt>
                <c:pt idx="189">
                  <c:v>1472.3420000000001</c:v>
                </c:pt>
                <c:pt idx="190">
                  <c:v>1458.049</c:v>
                </c:pt>
                <c:pt idx="191">
                  <c:v>1417.374</c:v>
                </c:pt>
                <c:pt idx="192">
                  <c:v>1310.232</c:v>
                </c:pt>
                <c:pt idx="193">
                  <c:v>1122.6980000000001</c:v>
                </c:pt>
                <c:pt idx="194">
                  <c:v>870.28</c:v>
                </c:pt>
                <c:pt idx="195">
                  <c:v>593.25800000000004</c:v>
                </c:pt>
                <c:pt idx="196">
                  <c:v>342.15800000000002</c:v>
                </c:pt>
                <c:pt idx="197">
                  <c:v>154.71</c:v>
                </c:pt>
                <c:pt idx="198">
                  <c:v>46.097000000000001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2-4B9D-B6BE-318354451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13840"/>
        <c:axId val="98314168"/>
      </c:lineChart>
      <c:catAx>
        <c:axId val="983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14168"/>
        <c:crosses val="autoZero"/>
        <c:auto val="1"/>
        <c:lblAlgn val="ctr"/>
        <c:lblOffset val="100"/>
        <c:noMultiLvlLbl val="0"/>
      </c:catAx>
      <c:valAx>
        <c:axId val="983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66674</xdr:rowOff>
    </xdr:from>
    <xdr:to>
      <xdr:col>14</xdr:col>
      <xdr:colOff>171450</xdr:colOff>
      <xdr:row>32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583CDD6-BFCC-4564-8C84-E32B353BC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271461</xdr:colOff>
      <xdr:row>0</xdr:row>
      <xdr:rowOff>71437</xdr:rowOff>
    </xdr:from>
    <xdr:to>
      <xdr:col>19</xdr:col>
      <xdr:colOff>352424</xdr:colOff>
      <xdr:row>32</xdr:row>
      <xdr:rowOff>104775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FE8ED73-9BD2-48F6-B04D-8A3878146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0</xdr:row>
      <xdr:rowOff>47625</xdr:rowOff>
    </xdr:from>
    <xdr:to>
      <xdr:col>20</xdr:col>
      <xdr:colOff>28575</xdr:colOff>
      <xdr:row>22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FAE742-47B1-4BD5-AA27-B6D67B104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23</xdr:row>
      <xdr:rowOff>66675</xdr:rowOff>
    </xdr:from>
    <xdr:to>
      <xdr:col>20</xdr:col>
      <xdr:colOff>47625</xdr:colOff>
      <xdr:row>54</xdr:row>
      <xdr:rowOff>47624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D77602-C0BF-4255-8F7C-C9FBB2C3A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247649</xdr:colOff>
      <xdr:row>34</xdr:row>
      <xdr:rowOff>176212</xdr:rowOff>
    </xdr:from>
    <xdr:to>
      <xdr:col>25</xdr:col>
      <xdr:colOff>485774</xdr:colOff>
      <xdr:row>48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CE833DE-6331-42F0-8B16-CDEB2828E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0</xdr:row>
      <xdr:rowOff>47625</xdr:rowOff>
    </xdr:from>
    <xdr:to>
      <xdr:col>20</xdr:col>
      <xdr:colOff>57150</xdr:colOff>
      <xdr:row>22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46D9CC-2D1A-4ADC-8C5C-2ED53ECEA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23</xdr:row>
      <xdr:rowOff>66674</xdr:rowOff>
    </xdr:from>
    <xdr:to>
      <xdr:col>20</xdr:col>
      <xdr:colOff>76200</xdr:colOff>
      <xdr:row>54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0141FE-4E51-4CA4-A37A-402E88D0C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er_data_org" connectionId="1" xr16:uid="{B2FD618C-C8FD-41EE-9AD6-9F1B3CF715F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er_data_org" connectionId="2" xr16:uid="{CB6D010A-BFBA-48B3-8DC4-FE3BA3BAE97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D24" sqref="D24"/>
    </sheetView>
  </sheetViews>
  <sheetFormatPr baseColWidth="10" defaultColWidth="9.140625" defaultRowHeight="15" x14ac:dyDescent="0.25"/>
  <sheetData>
    <row r="1" spans="1:10" x14ac:dyDescent="0.25">
      <c r="B1" t="s">
        <v>0</v>
      </c>
      <c r="C1" t="s">
        <v>1</v>
      </c>
      <c r="D1" t="s">
        <v>3</v>
      </c>
      <c r="E1" t="s">
        <v>4</v>
      </c>
      <c r="F1" t="s">
        <v>2</v>
      </c>
      <c r="G1" t="s">
        <v>5</v>
      </c>
      <c r="H1" t="s">
        <v>6</v>
      </c>
    </row>
    <row r="2" spans="1:10" x14ac:dyDescent="0.25">
      <c r="A2">
        <v>1</v>
      </c>
      <c r="B2">
        <v>500</v>
      </c>
      <c r="C2">
        <v>1200</v>
      </c>
      <c r="D2">
        <f>B2-J2</f>
        <v>-250.33333333333337</v>
      </c>
      <c r="E2">
        <f>C2-J3</f>
        <v>-933.33333333333348</v>
      </c>
      <c r="F2">
        <f t="shared" ref="F2:G4" si="0">SUMSQ(D2)</f>
        <v>62666.777777777796</v>
      </c>
      <c r="G2">
        <f t="shared" si="0"/>
        <v>871111.11111111136</v>
      </c>
      <c r="H2">
        <f>D2*E2</f>
        <v>233644.44444444453</v>
      </c>
      <c r="I2" t="s">
        <v>11</v>
      </c>
      <c r="J2">
        <f>SUM(B2:B4)/3</f>
        <v>750.33333333333337</v>
      </c>
    </row>
    <row r="3" spans="1:10" x14ac:dyDescent="0.25">
      <c r="A3">
        <v>2</v>
      </c>
      <c r="B3">
        <v>751</v>
      </c>
      <c r="C3">
        <v>2200</v>
      </c>
      <c r="D3">
        <f>B3-J2</f>
        <v>0.66666666666662877</v>
      </c>
      <c r="E3">
        <f>C3-J3</f>
        <v>66.666666666666515</v>
      </c>
      <c r="F3">
        <f t="shared" si="0"/>
        <v>0.4444444444443939</v>
      </c>
      <c r="G3">
        <f t="shared" si="0"/>
        <v>4444.4444444444243</v>
      </c>
      <c r="H3">
        <f>D3*E3</f>
        <v>44.444444444441814</v>
      </c>
      <c r="I3" t="s">
        <v>12</v>
      </c>
      <c r="J3">
        <f>SUM(C2:C4)/3</f>
        <v>2133.3333333333335</v>
      </c>
    </row>
    <row r="4" spans="1:10" x14ac:dyDescent="0.25">
      <c r="A4">
        <v>3</v>
      </c>
      <c r="B4">
        <v>1000</v>
      </c>
      <c r="C4">
        <v>3000</v>
      </c>
      <c r="D4">
        <f>B4-J2</f>
        <v>249.66666666666663</v>
      </c>
      <c r="E4">
        <f>C4-J3</f>
        <v>866.66666666666652</v>
      </c>
      <c r="F4">
        <f t="shared" si="0"/>
        <v>62333.444444444423</v>
      </c>
      <c r="G4">
        <f t="shared" si="0"/>
        <v>751111.11111111089</v>
      </c>
      <c r="H4">
        <f>D4*E4</f>
        <v>216377.77777777769</v>
      </c>
    </row>
    <row r="5" spans="1:10" x14ac:dyDescent="0.25">
      <c r="B5">
        <v>158</v>
      </c>
      <c r="C5">
        <f>B5*B8+B9</f>
        <v>0.62879664641786803</v>
      </c>
      <c r="I5" t="s">
        <v>2</v>
      </c>
      <c r="J5">
        <f>SUM(F2:F4)</f>
        <v>125000.66666666666</v>
      </c>
    </row>
    <row r="6" spans="1:10" x14ac:dyDescent="0.25">
      <c r="B6">
        <v>0</v>
      </c>
      <c r="C6">
        <f>B6*B8+B9</f>
        <v>-568.25243598700808</v>
      </c>
      <c r="I6" t="s">
        <v>5</v>
      </c>
      <c r="J6">
        <f>SUM(G2:G4)</f>
        <v>1626666.6666666665</v>
      </c>
    </row>
    <row r="7" spans="1:10" x14ac:dyDescent="0.25">
      <c r="I7" t="s">
        <v>6</v>
      </c>
      <c r="J7">
        <f>SUM(H2:H4)</f>
        <v>450066.66666666663</v>
      </c>
    </row>
    <row r="8" spans="1:10" x14ac:dyDescent="0.25">
      <c r="A8" t="s">
        <v>7</v>
      </c>
      <c r="B8">
        <f>J7/J5</f>
        <v>3.6005141305913035</v>
      </c>
      <c r="E8" t="s">
        <v>9</v>
      </c>
    </row>
    <row r="9" spans="1:10" x14ac:dyDescent="0.25">
      <c r="A9" t="s">
        <v>8</v>
      </c>
      <c r="B9">
        <f>J3-B8*J2</f>
        <v>-568.25243598700808</v>
      </c>
    </row>
    <row r="11" spans="1:10" x14ac:dyDescent="0.25">
      <c r="A11" t="s">
        <v>10</v>
      </c>
      <c r="B11">
        <f>ATAN(B8)</f>
        <v>1.2998863004131171</v>
      </c>
      <c r="C11">
        <f>B11*180/PI()</f>
        <v>74.477998860546251</v>
      </c>
    </row>
    <row r="13" spans="1:10" x14ac:dyDescent="0.25">
      <c r="B13">
        <v>1500</v>
      </c>
      <c r="C13">
        <f>B13*B21+B22</f>
        <v>-565.05245305358403</v>
      </c>
    </row>
    <row r="14" spans="1:10" x14ac:dyDescent="0.25">
      <c r="B14">
        <v>1343</v>
      </c>
      <c r="C14">
        <f>B14*B21+B22</f>
        <v>6.0799675734415359E-2</v>
      </c>
    </row>
    <row r="15" spans="1:10" x14ac:dyDescent="0.25">
      <c r="A15">
        <v>1</v>
      </c>
      <c r="B15">
        <v>1000</v>
      </c>
      <c r="C15">
        <v>1200</v>
      </c>
      <c r="D15">
        <f>B15-J15</f>
        <v>249.66666666666663</v>
      </c>
      <c r="E15">
        <f>C15-J16</f>
        <v>-933.33333333333348</v>
      </c>
      <c r="F15">
        <f t="shared" ref="F15:G17" si="1">SUMSQ(D15)</f>
        <v>62333.444444444423</v>
      </c>
      <c r="G15">
        <f t="shared" si="1"/>
        <v>871111.11111111136</v>
      </c>
      <c r="H15">
        <f>D15*E15</f>
        <v>-233022.22222222222</v>
      </c>
      <c r="I15" t="s">
        <v>11</v>
      </c>
      <c r="J15">
        <f>SUM(B15:B17)/3</f>
        <v>750.33333333333337</v>
      </c>
    </row>
    <row r="16" spans="1:10" x14ac:dyDescent="0.25">
      <c r="A16">
        <v>2</v>
      </c>
      <c r="B16">
        <v>751</v>
      </c>
      <c r="C16">
        <v>2200</v>
      </c>
      <c r="D16">
        <f>B16-J15</f>
        <v>0.66666666666662877</v>
      </c>
      <c r="E16">
        <f>C16-J16</f>
        <v>66.666666666666515</v>
      </c>
      <c r="F16">
        <f t="shared" si="1"/>
        <v>0.4444444444443939</v>
      </c>
      <c r="G16">
        <f t="shared" si="1"/>
        <v>4444.4444444444243</v>
      </c>
      <c r="H16">
        <f>D16*E16</f>
        <v>44.444444444441814</v>
      </c>
      <c r="I16" t="s">
        <v>12</v>
      </c>
      <c r="J16">
        <f>SUM(C15:C17)/3</f>
        <v>2133.3333333333335</v>
      </c>
    </row>
    <row r="17" spans="1:10" x14ac:dyDescent="0.25">
      <c r="A17">
        <v>3</v>
      </c>
      <c r="B17">
        <v>500</v>
      </c>
      <c r="C17">
        <v>3000</v>
      </c>
      <c r="D17">
        <f>B17-J15</f>
        <v>-250.33333333333337</v>
      </c>
      <c r="E17">
        <f>C17-J16</f>
        <v>866.66666666666652</v>
      </c>
      <c r="F17">
        <f t="shared" si="1"/>
        <v>62666.777777777796</v>
      </c>
      <c r="G17">
        <f t="shared" si="1"/>
        <v>751111.11111111089</v>
      </c>
      <c r="H17">
        <f>D17*E17</f>
        <v>-216955.55555555556</v>
      </c>
    </row>
    <row r="18" spans="1:10" x14ac:dyDescent="0.25">
      <c r="B18">
        <v>0</v>
      </c>
      <c r="C18">
        <f>B18*B21+B22</f>
        <v>4834.11875136666</v>
      </c>
      <c r="I18" t="s">
        <v>2</v>
      </c>
      <c r="J18">
        <f>SUM(F15:F17)</f>
        <v>125000.66666666666</v>
      </c>
    </row>
    <row r="19" spans="1:10" x14ac:dyDescent="0.25">
      <c r="I19" t="s">
        <v>5</v>
      </c>
      <c r="J19">
        <f>SUM(G15:G17)</f>
        <v>1626666.6666666665</v>
      </c>
    </row>
    <row r="20" spans="1:10" x14ac:dyDescent="0.25">
      <c r="I20" t="s">
        <v>6</v>
      </c>
      <c r="J20">
        <f>SUM(H15:H17)</f>
        <v>-449933.33333333337</v>
      </c>
    </row>
    <row r="21" spans="1:10" x14ac:dyDescent="0.25">
      <c r="A21" t="s">
        <v>7</v>
      </c>
      <c r="B21">
        <f>J20/J18</f>
        <v>-3.5994474696134962</v>
      </c>
      <c r="E21" t="s">
        <v>9</v>
      </c>
    </row>
    <row r="22" spans="1:10" x14ac:dyDescent="0.25">
      <c r="A22" t="s">
        <v>8</v>
      </c>
      <c r="B22">
        <f>J16-B21*J15</f>
        <v>4834.11875136666</v>
      </c>
    </row>
    <row r="24" spans="1:10" x14ac:dyDescent="0.25">
      <c r="A24" t="s">
        <v>10</v>
      </c>
      <c r="B24">
        <f>ATAN(B21)</f>
        <v>-1.2998098912755685</v>
      </c>
      <c r="C24">
        <f>B24*180/PI()</f>
        <v>-74.47362093944848</v>
      </c>
      <c r="D24">
        <f>360+C24</f>
        <v>285.52637906055151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F95F-7D18-42A5-A739-2882DFD964E4}">
  <dimension ref="A1:Z215"/>
  <sheetViews>
    <sheetView tabSelected="1" topLeftCell="D13" workbookViewId="0">
      <selection activeCell="Y30" sqref="Y30"/>
    </sheetView>
  </sheetViews>
  <sheetFormatPr baseColWidth="10" defaultRowHeight="15" x14ac:dyDescent="0.25"/>
  <cols>
    <col min="1" max="1" width="5" bestFit="1" customWidth="1"/>
    <col min="2" max="3" width="4" bestFit="1" customWidth="1"/>
    <col min="4" max="4" width="5" bestFit="1" customWidth="1"/>
    <col min="5" max="5" width="4" bestFit="1" customWidth="1"/>
  </cols>
  <sheetData>
    <row r="1" spans="1:25" x14ac:dyDescent="0.25">
      <c r="A1" t="s">
        <v>13</v>
      </c>
      <c r="B1" t="s">
        <v>14</v>
      </c>
      <c r="V1" t="s">
        <v>26</v>
      </c>
      <c r="X1">
        <v>20</v>
      </c>
    </row>
    <row r="2" spans="1:25" x14ac:dyDescent="0.25">
      <c r="A2" t="s">
        <v>0</v>
      </c>
      <c r="B2" t="s">
        <v>1</v>
      </c>
      <c r="C2" t="s">
        <v>15</v>
      </c>
      <c r="D2" t="s">
        <v>16</v>
      </c>
      <c r="E2" t="s">
        <v>17</v>
      </c>
      <c r="F2" t="s">
        <v>18</v>
      </c>
      <c r="G2">
        <f>H24</f>
        <v>2775</v>
      </c>
      <c r="H2" t="s">
        <v>19</v>
      </c>
      <c r="J2" t="s">
        <v>20</v>
      </c>
      <c r="K2" t="s">
        <v>21</v>
      </c>
      <c r="V2" t="s">
        <v>22</v>
      </c>
      <c r="W2" t="s">
        <v>24</v>
      </c>
      <c r="Y2" t="s">
        <v>27</v>
      </c>
    </row>
    <row r="3" spans="1:25" x14ac:dyDescent="0.25">
      <c r="A3">
        <v>1460</v>
      </c>
      <c r="B3">
        <v>717</v>
      </c>
      <c r="C3">
        <v>456</v>
      </c>
      <c r="D3">
        <v>2195</v>
      </c>
      <c r="E3">
        <v>452</v>
      </c>
      <c r="F3">
        <f>A3*h_0</f>
        <v>29200</v>
      </c>
      <c r="G3">
        <f t="shared" ref="G3:G66" si="0">F3/factor</f>
        <v>10.522522522522523</v>
      </c>
      <c r="H3">
        <v>20</v>
      </c>
      <c r="I3">
        <f t="shared" ref="I3:I24" si="1">ROUND(X3,0)</f>
        <v>7</v>
      </c>
      <c r="J3">
        <v>1460</v>
      </c>
      <c r="K3">
        <f t="shared" ref="K3:K66" si="2">G3</f>
        <v>10.522522522522523</v>
      </c>
      <c r="V3">
        <v>0</v>
      </c>
      <c r="W3">
        <f>0.54-0.46*COS(2*PI()*V3/HW_N)</f>
        <v>8.0000000000000016E-2</v>
      </c>
      <c r="X3">
        <f t="shared" ref="X3:X23" si="3">1000*W3/ham_w_t</f>
        <v>7.3529411764705888</v>
      </c>
      <c r="Y3">
        <f>ROUND(W3*255,0)</f>
        <v>20</v>
      </c>
    </row>
    <row r="4" spans="1:25" x14ac:dyDescent="0.25">
      <c r="A4">
        <v>1423</v>
      </c>
      <c r="B4">
        <v>722</v>
      </c>
      <c r="C4">
        <v>456</v>
      </c>
      <c r="D4">
        <v>2208</v>
      </c>
      <c r="E4">
        <v>444</v>
      </c>
      <c r="F4">
        <f>A4*h_0+A3*h_1</f>
        <v>66420</v>
      </c>
      <c r="G4">
        <f t="shared" si="0"/>
        <v>23.935135135135134</v>
      </c>
      <c r="H4">
        <v>26</v>
      </c>
      <c r="I4">
        <f t="shared" si="1"/>
        <v>9</v>
      </c>
      <c r="J4">
        <v>1423</v>
      </c>
      <c r="K4">
        <f t="shared" si="2"/>
        <v>23.935135135135134</v>
      </c>
      <c r="V4">
        <f t="shared" ref="V4:V23" si="4">V3+1</f>
        <v>1</v>
      </c>
      <c r="W4">
        <f>0.54-0.46*COS(2*PI()*V4/HW_N)</f>
        <v>0.10251400250422937</v>
      </c>
      <c r="X4">
        <f t="shared" si="3"/>
        <v>9.4222428772269637</v>
      </c>
      <c r="Y4">
        <f>ROUND(W4*255,0)</f>
        <v>26</v>
      </c>
    </row>
    <row r="5" spans="1:25" x14ac:dyDescent="0.25">
      <c r="A5">
        <v>1472</v>
      </c>
      <c r="B5">
        <v>720</v>
      </c>
      <c r="C5">
        <v>462</v>
      </c>
      <c r="D5">
        <v>2209</v>
      </c>
      <c r="E5">
        <v>452</v>
      </c>
      <c r="F5">
        <f>A5*h_0+A4*h_1+A3*h_2</f>
        <v>129218</v>
      </c>
      <c r="G5">
        <f t="shared" si="0"/>
        <v>46.565045045045046</v>
      </c>
      <c r="H5">
        <v>43</v>
      </c>
      <c r="I5">
        <f t="shared" si="1"/>
        <v>15</v>
      </c>
      <c r="J5">
        <v>1472</v>
      </c>
      <c r="K5">
        <f t="shared" si="2"/>
        <v>46.565045045045046</v>
      </c>
      <c r="V5">
        <f t="shared" si="4"/>
        <v>2</v>
      </c>
      <c r="W5">
        <f>0.54-0.46*COS(2*PI()*V5/HW_N)</f>
        <v>0.16785218258752421</v>
      </c>
      <c r="X5">
        <f t="shared" si="3"/>
        <v>15.427590311353329</v>
      </c>
      <c r="Y5">
        <f>ROUND(W5*255,0)</f>
        <v>43</v>
      </c>
    </row>
    <row r="6" spans="1:25" x14ac:dyDescent="0.25">
      <c r="A6">
        <v>1459</v>
      </c>
      <c r="B6">
        <v>728</v>
      </c>
      <c r="C6">
        <v>456</v>
      </c>
      <c r="D6">
        <v>2200</v>
      </c>
      <c r="E6">
        <v>453</v>
      </c>
      <c r="F6">
        <f>A6*h_0+A5*h_1+A4*h_2+A3*h_3</f>
        <v>229381</v>
      </c>
      <c r="G6">
        <f t="shared" si="0"/>
        <v>82.659819819819816</v>
      </c>
      <c r="H6">
        <v>69</v>
      </c>
      <c r="I6">
        <f t="shared" si="1"/>
        <v>25</v>
      </c>
      <c r="J6">
        <v>1459</v>
      </c>
      <c r="K6">
        <f t="shared" si="2"/>
        <v>82.659819819819816</v>
      </c>
      <c r="V6">
        <f t="shared" si="4"/>
        <v>3</v>
      </c>
      <c r="W6">
        <f>0.54-0.46*COS(2*PI()*V6/HW_N)</f>
        <v>0.2696187839454624</v>
      </c>
      <c r="X6">
        <f t="shared" si="3"/>
        <v>24.781138230281467</v>
      </c>
      <c r="Y6">
        <f>ROUND(W6*255,0)</f>
        <v>69</v>
      </c>
    </row>
    <row r="7" spans="1:25" x14ac:dyDescent="0.25">
      <c r="A7">
        <v>1451</v>
      </c>
      <c r="B7">
        <v>742</v>
      </c>
      <c r="C7">
        <v>458</v>
      </c>
      <c r="D7">
        <v>2187</v>
      </c>
      <c r="E7">
        <v>445</v>
      </c>
      <c r="F7">
        <f>A7*h_0+A6*h_1+A5*h_2+A4*h_3+A3*h_4</f>
        <v>375897</v>
      </c>
      <c r="G7">
        <f t="shared" si="0"/>
        <v>135.45837837837837</v>
      </c>
      <c r="H7">
        <v>101</v>
      </c>
      <c r="I7">
        <f t="shared" si="1"/>
        <v>37</v>
      </c>
      <c r="J7">
        <v>1451</v>
      </c>
      <c r="K7">
        <f t="shared" si="2"/>
        <v>135.45837837837837</v>
      </c>
      <c r="V7">
        <f t="shared" si="4"/>
        <v>4</v>
      </c>
      <c r="W7">
        <f>0.54-0.46*COS(2*PI()*V7/HW_N)</f>
        <v>0.39785218258752419</v>
      </c>
      <c r="X7">
        <f t="shared" si="3"/>
        <v>36.567296193706262</v>
      </c>
      <c r="Y7">
        <f>ROUND(W7*255,0)</f>
        <v>101</v>
      </c>
    </row>
    <row r="8" spans="1:25" x14ac:dyDescent="0.25">
      <c r="A8">
        <v>1441</v>
      </c>
      <c r="B8">
        <v>720</v>
      </c>
      <c r="C8">
        <v>456</v>
      </c>
      <c r="D8">
        <v>2221</v>
      </c>
      <c r="E8">
        <v>453</v>
      </c>
      <c r="F8">
        <f>A8*h_0+A7*h_1+A6*h_2+A5*h_3+A4*h_4+A3*h_5</f>
        <v>576054</v>
      </c>
      <c r="G8">
        <f t="shared" si="0"/>
        <v>207.58702702702703</v>
      </c>
      <c r="H8">
        <v>138</v>
      </c>
      <c r="I8">
        <f t="shared" si="1"/>
        <v>50</v>
      </c>
      <c r="J8">
        <v>1441</v>
      </c>
      <c r="K8">
        <f t="shared" si="2"/>
        <v>207.58702702702703</v>
      </c>
      <c r="V8">
        <f t="shared" si="4"/>
        <v>5</v>
      </c>
      <c r="W8">
        <f>0.54-0.46*COS(2*PI()*V8/HW_N)</f>
        <v>0.54</v>
      </c>
      <c r="X8">
        <f t="shared" si="3"/>
        <v>49.632352941176464</v>
      </c>
      <c r="Y8">
        <f>ROUND(W8*255,0)</f>
        <v>138</v>
      </c>
    </row>
    <row r="9" spans="1:25" x14ac:dyDescent="0.25">
      <c r="A9">
        <v>1447</v>
      </c>
      <c r="B9">
        <v>722</v>
      </c>
      <c r="C9">
        <v>464</v>
      </c>
      <c r="D9">
        <v>2187</v>
      </c>
      <c r="E9">
        <v>436</v>
      </c>
      <c r="F9">
        <f>A9*h_0+A8*h_1+A7*h_2+A6*h_3+A5*h_4+A4*h_5+A3*h_6</f>
        <v>828556</v>
      </c>
      <c r="G9">
        <f t="shared" si="0"/>
        <v>298.57873873873876</v>
      </c>
      <c r="H9">
        <v>174</v>
      </c>
      <c r="I9">
        <f t="shared" si="1"/>
        <v>63</v>
      </c>
      <c r="J9">
        <v>1447</v>
      </c>
      <c r="K9">
        <f t="shared" si="2"/>
        <v>298.57873873873876</v>
      </c>
      <c r="V9">
        <f t="shared" si="4"/>
        <v>6</v>
      </c>
      <c r="W9">
        <f>0.54-0.46*COS(2*PI()*V9/HW_N)</f>
        <v>0.68214781741247577</v>
      </c>
      <c r="X9">
        <f t="shared" si="3"/>
        <v>62.697409688646665</v>
      </c>
      <c r="Y9">
        <f>ROUND(W9*255,0)</f>
        <v>174</v>
      </c>
    </row>
    <row r="10" spans="1:25" x14ac:dyDescent="0.25">
      <c r="A10">
        <v>1448</v>
      </c>
      <c r="B10">
        <v>715</v>
      </c>
      <c r="C10">
        <v>459</v>
      </c>
      <c r="D10">
        <v>2195</v>
      </c>
      <c r="E10">
        <v>445</v>
      </c>
      <c r="F10">
        <f>A10*h_0+A9*h_1+A8*h_2+A7*h_3+A6*h_4+A5*h_5+A4*h_6+A3*h_7</f>
        <v>1128981</v>
      </c>
      <c r="G10">
        <f t="shared" si="0"/>
        <v>406.84</v>
      </c>
      <c r="H10">
        <v>207</v>
      </c>
      <c r="I10">
        <f t="shared" si="1"/>
        <v>74</v>
      </c>
      <c r="J10">
        <v>1448</v>
      </c>
      <c r="K10">
        <f t="shared" si="2"/>
        <v>406.84</v>
      </c>
      <c r="V10">
        <f t="shared" si="4"/>
        <v>7</v>
      </c>
      <c r="W10">
        <f>0.54-0.46*COS(2*PI()*V10/HW_N)</f>
        <v>0.81038121605453761</v>
      </c>
      <c r="X10">
        <f t="shared" si="3"/>
        <v>74.483567652071471</v>
      </c>
      <c r="Y10">
        <f>ROUND(W10*255,0)</f>
        <v>207</v>
      </c>
    </row>
    <row r="11" spans="1:25" x14ac:dyDescent="0.25">
      <c r="A11">
        <v>1443</v>
      </c>
      <c r="B11">
        <v>720</v>
      </c>
      <c r="C11">
        <v>456</v>
      </c>
      <c r="D11">
        <v>2219</v>
      </c>
      <c r="E11">
        <v>453</v>
      </c>
      <c r="F11">
        <f>A11*h_0+A10*h_1+A9*h_2+A8*h_3+A7*h_4+A6*h_5+A5*h_6+A4*h_7+A3*h_8</f>
        <v>1466920</v>
      </c>
      <c r="G11">
        <f t="shared" si="0"/>
        <v>528.61981981981978</v>
      </c>
      <c r="H11">
        <v>233</v>
      </c>
      <c r="I11">
        <f t="shared" si="1"/>
        <v>84</v>
      </c>
      <c r="J11">
        <v>1443</v>
      </c>
      <c r="K11">
        <f t="shared" si="2"/>
        <v>528.61981981981978</v>
      </c>
      <c r="V11">
        <f t="shared" si="4"/>
        <v>8</v>
      </c>
      <c r="W11">
        <f>0.54-0.46*COS(2*PI()*V11/HW_N)</f>
        <v>0.91214781741247575</v>
      </c>
      <c r="X11">
        <f t="shared" si="3"/>
        <v>83.8371155709996</v>
      </c>
      <c r="Y11">
        <f>ROUND(W11*255,0)</f>
        <v>233</v>
      </c>
    </row>
    <row r="12" spans="1:25" x14ac:dyDescent="0.25">
      <c r="A12">
        <v>1449</v>
      </c>
      <c r="B12">
        <v>724</v>
      </c>
      <c r="C12">
        <v>461</v>
      </c>
      <c r="D12">
        <v>2192</v>
      </c>
      <c r="E12">
        <v>442</v>
      </c>
      <c r="F12">
        <f>A12*h_0+A11*h_1+A10*h_2+A9*h_3+A8*h_4+A7*h_5+A6*h_6+A5*h_7+A4*h_8+A3*h_9</f>
        <v>1828053</v>
      </c>
      <c r="G12">
        <f t="shared" si="0"/>
        <v>658.75783783783788</v>
      </c>
      <c r="H12">
        <v>249</v>
      </c>
      <c r="I12">
        <f t="shared" si="1"/>
        <v>90</v>
      </c>
      <c r="J12">
        <v>1449</v>
      </c>
      <c r="K12">
        <f t="shared" si="2"/>
        <v>658.75783783783788</v>
      </c>
      <c r="V12">
        <f t="shared" si="4"/>
        <v>9</v>
      </c>
      <c r="W12">
        <f>0.54-0.46*COS(2*PI()*V12/HW_N)</f>
        <v>0.9774859974957707</v>
      </c>
      <c r="X12">
        <f t="shared" si="3"/>
        <v>89.842463005125978</v>
      </c>
      <c r="Y12">
        <f>ROUND(W12*255,0)</f>
        <v>249</v>
      </c>
    </row>
    <row r="13" spans="1:25" x14ac:dyDescent="0.25">
      <c r="A13">
        <v>1448</v>
      </c>
      <c r="B13">
        <v>729</v>
      </c>
      <c r="C13">
        <v>459</v>
      </c>
      <c r="D13">
        <v>2192</v>
      </c>
      <c r="E13">
        <v>444</v>
      </c>
      <c r="F13">
        <f>A13*h_0+A12*h_1+A11*h_2+A10*h_3+A9*h_4+A8*h_5+A7*h_6+A6*h_7+A5*h_8+A4*h_9+A3*h_10</f>
        <v>2197690</v>
      </c>
      <c r="G13">
        <f t="shared" si="0"/>
        <v>791.96036036036037</v>
      </c>
      <c r="H13">
        <v>255</v>
      </c>
      <c r="I13">
        <f t="shared" si="1"/>
        <v>92</v>
      </c>
      <c r="J13">
        <v>1448</v>
      </c>
      <c r="K13">
        <f t="shared" si="2"/>
        <v>791.96036036036037</v>
      </c>
      <c r="V13">
        <f t="shared" si="4"/>
        <v>10</v>
      </c>
      <c r="W13">
        <f>0.54-0.46*COS(2*PI()*V13/HW_N)</f>
        <v>1</v>
      </c>
      <c r="X13">
        <f t="shared" si="3"/>
        <v>91.911764705882348</v>
      </c>
      <c r="Y13">
        <f>ROUND(W13*255,0)</f>
        <v>255</v>
      </c>
    </row>
    <row r="14" spans="1:25" x14ac:dyDescent="0.25">
      <c r="A14">
        <v>1472</v>
      </c>
      <c r="B14">
        <v>723</v>
      </c>
      <c r="C14">
        <v>459</v>
      </c>
      <c r="D14">
        <v>2188</v>
      </c>
      <c r="E14">
        <v>450</v>
      </c>
      <c r="F14">
        <f>A14*h_0+A13*h_1+A12*h_2+A11*h_3+A10*h_4+A9*h_5+A8*h_6+A7*h_7+A6*h_8+A5*h_9+A4*h_10+A3*h_11</f>
        <v>2558867</v>
      </c>
      <c r="G14">
        <f t="shared" si="0"/>
        <v>922.11423423423423</v>
      </c>
      <c r="H14">
        <v>249</v>
      </c>
      <c r="I14">
        <f t="shared" si="1"/>
        <v>90</v>
      </c>
      <c r="J14">
        <v>1472</v>
      </c>
      <c r="K14">
        <f t="shared" si="2"/>
        <v>922.11423423423423</v>
      </c>
      <c r="V14">
        <f t="shared" si="4"/>
        <v>11</v>
      </c>
      <c r="W14">
        <f>0.54-0.46*COS(2*PI()*V14/HW_N)</f>
        <v>0.97748599749577081</v>
      </c>
      <c r="X14">
        <f t="shared" si="3"/>
        <v>89.842463005125978</v>
      </c>
      <c r="Y14">
        <f>ROUND(W14*255,0)</f>
        <v>249</v>
      </c>
    </row>
    <row r="15" spans="1:25" x14ac:dyDescent="0.25">
      <c r="A15">
        <v>1461</v>
      </c>
      <c r="B15">
        <v>717</v>
      </c>
      <c r="C15">
        <v>457</v>
      </c>
      <c r="D15">
        <v>2192</v>
      </c>
      <c r="E15">
        <v>450</v>
      </c>
      <c r="F15">
        <f>A15*h_0+A14*h_1+A13*h_2+A12*h_3+A11*h_4+A10*h_5+A9*h_6+A8*h_7+A7*h_8+A6*h_9+A5*h_10+A4*h_11+A3*h_12</f>
        <v>2896610</v>
      </c>
      <c r="G15">
        <f t="shared" si="0"/>
        <v>1043.8234234234235</v>
      </c>
      <c r="H15">
        <v>233</v>
      </c>
      <c r="I15">
        <f t="shared" si="1"/>
        <v>84</v>
      </c>
      <c r="J15">
        <v>1461</v>
      </c>
      <c r="K15">
        <f t="shared" si="2"/>
        <v>1043.8234234234235</v>
      </c>
      <c r="V15">
        <f t="shared" si="4"/>
        <v>12</v>
      </c>
      <c r="W15">
        <f>0.54-0.46*COS(2*PI()*V15/HW_N)</f>
        <v>0.91214781741247597</v>
      </c>
      <c r="X15">
        <f t="shared" si="3"/>
        <v>83.837115570999629</v>
      </c>
      <c r="Y15">
        <f>ROUND(W15*255,0)</f>
        <v>233</v>
      </c>
    </row>
    <row r="16" spans="1:25" x14ac:dyDescent="0.25">
      <c r="A16">
        <v>1468</v>
      </c>
      <c r="B16">
        <v>725</v>
      </c>
      <c r="C16">
        <v>456</v>
      </c>
      <c r="D16">
        <v>2192</v>
      </c>
      <c r="E16">
        <v>454</v>
      </c>
      <c r="F16">
        <f>A16*h_0+A15*h_1+A14*h_2+A13*h_3+A12*h_4+A11*h_5+A10*h_6+A9*h_7+A8*h_8+A7*h_9+A6*h_10+A5*h_11+A4*h_12+A3*h_13</f>
        <v>3196922</v>
      </c>
      <c r="G16">
        <f t="shared" si="0"/>
        <v>1152.043963963964</v>
      </c>
      <c r="H16">
        <v>207</v>
      </c>
      <c r="I16">
        <f t="shared" si="1"/>
        <v>74</v>
      </c>
      <c r="J16">
        <v>1468</v>
      </c>
      <c r="K16">
        <f t="shared" si="2"/>
        <v>1152.043963963964</v>
      </c>
      <c r="V16">
        <f t="shared" si="4"/>
        <v>13</v>
      </c>
      <c r="W16">
        <f>0.54-0.46*COS(2*PI()*V16/HW_N)</f>
        <v>0.81038121605453772</v>
      </c>
      <c r="X16">
        <f t="shared" si="3"/>
        <v>74.483567652071471</v>
      </c>
      <c r="Y16">
        <f>ROUND(W16*255,0)</f>
        <v>207</v>
      </c>
    </row>
    <row r="17" spans="1:26" x14ac:dyDescent="0.25">
      <c r="A17">
        <v>1450</v>
      </c>
      <c r="B17">
        <v>724</v>
      </c>
      <c r="C17">
        <v>469</v>
      </c>
      <c r="D17">
        <v>2192</v>
      </c>
      <c r="E17">
        <v>432</v>
      </c>
      <c r="F17">
        <f>A17*h_0+A16*h_1+A15*h_2+A14*h_3+A13*h_4+A12*h_5+A11*h_6+A10*h_7+A9*h_8+A8*h_9+A7*h_10+A6*h_11+A5*h_12+A4*h_13+A3*h_14</f>
        <v>3449420</v>
      </c>
      <c r="G17">
        <f t="shared" si="0"/>
        <v>1243.0342342342342</v>
      </c>
      <c r="H17">
        <v>174</v>
      </c>
      <c r="I17">
        <f t="shared" si="1"/>
        <v>63</v>
      </c>
      <c r="J17">
        <v>1450</v>
      </c>
      <c r="K17">
        <f t="shared" si="2"/>
        <v>1243.0342342342342</v>
      </c>
      <c r="V17">
        <f t="shared" si="4"/>
        <v>14</v>
      </c>
      <c r="W17">
        <f>0.54-0.46*COS(2*PI()*V17/HW_N)</f>
        <v>0.68214781741247599</v>
      </c>
      <c r="X17">
        <f t="shared" si="3"/>
        <v>62.697409688646687</v>
      </c>
      <c r="Y17">
        <f>ROUND(W17*255,0)</f>
        <v>174</v>
      </c>
    </row>
    <row r="18" spans="1:26" x14ac:dyDescent="0.25">
      <c r="A18">
        <v>1456</v>
      </c>
      <c r="B18">
        <v>723</v>
      </c>
      <c r="C18">
        <v>457</v>
      </c>
      <c r="D18">
        <v>2196</v>
      </c>
      <c r="E18">
        <v>450</v>
      </c>
      <c r="F18">
        <f>A18*h_0+A17*h_1+A16*h_2+A15*h_3+A14*h_4+A13*h_5+A12*h_6+A11*h_7+A10*h_8+A9*h_9+A8*h_10+A7*h_11+A6*h_12+A5*h_13+A4*h_14+A3*h_15</f>
        <v>3650250</v>
      </c>
      <c r="G18">
        <f t="shared" si="0"/>
        <v>1315.4054054054054</v>
      </c>
      <c r="H18">
        <v>138</v>
      </c>
      <c r="I18">
        <f t="shared" si="1"/>
        <v>50</v>
      </c>
      <c r="J18">
        <v>1456</v>
      </c>
      <c r="K18">
        <f t="shared" si="2"/>
        <v>1315.4054054054054</v>
      </c>
      <c r="V18">
        <f t="shared" si="4"/>
        <v>15</v>
      </c>
      <c r="W18">
        <f>0.54-0.46*COS(2*PI()*V18/HW_N)</f>
        <v>0.54000000000000015</v>
      </c>
      <c r="X18">
        <f t="shared" si="3"/>
        <v>49.632352941176478</v>
      </c>
      <c r="Y18">
        <f>ROUND(W18*255,0)</f>
        <v>138</v>
      </c>
    </row>
    <row r="19" spans="1:26" x14ac:dyDescent="0.25">
      <c r="A19">
        <v>1444</v>
      </c>
      <c r="B19">
        <v>721</v>
      </c>
      <c r="C19">
        <v>464</v>
      </c>
      <c r="D19">
        <v>2191</v>
      </c>
      <c r="E19">
        <v>436</v>
      </c>
      <c r="F19">
        <f>A19*h_0+A18*h_1+A17*h_2+A16*h_3+A15*h_4+A14*h_5+A13*h_6+A12*h_7+A11*h_8+A10*h_9+A9*h_10+A8*h_11+A7*h_12+A6*h_13+A5*h_14+A4*h_15+A3*h_16</f>
        <v>3797593</v>
      </c>
      <c r="G19">
        <f t="shared" si="0"/>
        <v>1368.501981981982</v>
      </c>
      <c r="H19">
        <v>101</v>
      </c>
      <c r="I19">
        <f t="shared" si="1"/>
        <v>37</v>
      </c>
      <c r="J19">
        <v>1444</v>
      </c>
      <c r="K19">
        <f t="shared" si="2"/>
        <v>1368.501981981982</v>
      </c>
      <c r="V19">
        <f t="shared" si="4"/>
        <v>16</v>
      </c>
      <c r="W19">
        <f>0.54-0.46*COS(2*PI()*V19/HW_N)</f>
        <v>0.39785218258752431</v>
      </c>
      <c r="X19">
        <f t="shared" si="3"/>
        <v>36.567296193706277</v>
      </c>
      <c r="Y19">
        <f>ROUND(W19*255,0)</f>
        <v>101</v>
      </c>
    </row>
    <row r="20" spans="1:26" x14ac:dyDescent="0.25">
      <c r="A20">
        <v>1451</v>
      </c>
      <c r="B20">
        <v>724</v>
      </c>
      <c r="C20">
        <v>466</v>
      </c>
      <c r="D20">
        <v>2192</v>
      </c>
      <c r="E20">
        <v>436</v>
      </c>
      <c r="F20">
        <f>A20*h_0+A19*h_1+A18*h_2+A17*h_3+A16*h_4+A15*h_5+A14*h_6+A13*h_7+A12*h_8+A11*h_9+A10*h_10+A9*h_11+A8*h_12+A7*h_13+A6*h_14+A5*h_15+A4*h_16+A3*h_17</f>
        <v>3899014</v>
      </c>
      <c r="G20">
        <f t="shared" si="0"/>
        <v>1405.0500900900902</v>
      </c>
      <c r="H20">
        <v>69</v>
      </c>
      <c r="I20">
        <f t="shared" si="1"/>
        <v>25</v>
      </c>
      <c r="J20">
        <v>1451</v>
      </c>
      <c r="K20">
        <f t="shared" si="2"/>
        <v>1405.0500900900902</v>
      </c>
      <c r="V20">
        <f t="shared" si="4"/>
        <v>17</v>
      </c>
      <c r="W20">
        <f>0.54-0.46*COS(2*PI()*V20/HW_N)</f>
        <v>0.26961878394546246</v>
      </c>
      <c r="X20">
        <f t="shared" si="3"/>
        <v>24.781138230281471</v>
      </c>
      <c r="Y20">
        <f>ROUND(W20*255,0)</f>
        <v>69</v>
      </c>
    </row>
    <row r="21" spans="1:26" x14ac:dyDescent="0.25">
      <c r="A21">
        <v>1443</v>
      </c>
      <c r="B21">
        <v>720</v>
      </c>
      <c r="C21">
        <v>457</v>
      </c>
      <c r="D21">
        <v>2209</v>
      </c>
      <c r="E21">
        <v>449</v>
      </c>
      <c r="F21">
        <f>A21*h_0+A20*h_1+A19*h_2+A18*h_3+A17*h_4+A16*h_5+A15*h_6+A14*h_7+A13*h_8+A12*h_9+A11*h_10+A10*h_11+A9*h_12+A8*h_13+A7*h_14+A6*h_15+A5*h_16+A4*h_17+A3*h_18</f>
        <v>3962689</v>
      </c>
      <c r="G21">
        <f t="shared" si="0"/>
        <v>1427.996036036036</v>
      </c>
      <c r="H21">
        <v>43</v>
      </c>
      <c r="I21">
        <f t="shared" si="1"/>
        <v>15</v>
      </c>
      <c r="J21">
        <v>1443</v>
      </c>
      <c r="K21">
        <f t="shared" si="2"/>
        <v>1427.996036036036</v>
      </c>
      <c r="V21">
        <f t="shared" si="4"/>
        <v>18</v>
      </c>
      <c r="W21">
        <f>0.54-0.46*COS(2*PI()*V21/HW_N)</f>
        <v>0.16785218258752427</v>
      </c>
      <c r="X21">
        <f t="shared" si="3"/>
        <v>15.427590311353331</v>
      </c>
      <c r="Y21">
        <f>ROUND(W21*255,0)</f>
        <v>43</v>
      </c>
    </row>
    <row r="22" spans="1:26" x14ac:dyDescent="0.25">
      <c r="A22">
        <v>1637</v>
      </c>
      <c r="B22">
        <v>722</v>
      </c>
      <c r="C22">
        <v>456</v>
      </c>
      <c r="D22">
        <v>2193</v>
      </c>
      <c r="E22">
        <v>506</v>
      </c>
      <c r="F22">
        <f>A22*h_0+A21*h_1+A20*h_2+A19*h_3+A18*h_4+A17*h_5+A16*h_6+A15*h_7+A14*h_8+A13*h_9+A12*h_10+A11*h_11+A10*h_12+A9*h_13+A8*h_14+A7*h_15+A6*h_16+A5*h_17+A4*h_18+A3*h_19</f>
        <v>4005593</v>
      </c>
      <c r="G22">
        <f t="shared" si="0"/>
        <v>1443.4569369369369</v>
      </c>
      <c r="H22">
        <v>26</v>
      </c>
      <c r="I22">
        <f t="shared" si="1"/>
        <v>9</v>
      </c>
      <c r="J22">
        <v>1637</v>
      </c>
      <c r="K22">
        <f t="shared" si="2"/>
        <v>1443.4569369369369</v>
      </c>
      <c r="V22">
        <f t="shared" si="4"/>
        <v>19</v>
      </c>
      <c r="W22">
        <f>0.54-0.46*COS(2*PI()*V22/HW_N)</f>
        <v>0.10251400250422937</v>
      </c>
      <c r="X22">
        <f t="shared" si="3"/>
        <v>9.4222428772269637</v>
      </c>
      <c r="Y22">
        <f>ROUND(W22*255,0)</f>
        <v>26</v>
      </c>
    </row>
    <row r="23" spans="1:26" x14ac:dyDescent="0.25">
      <c r="A23">
        <v>1452</v>
      </c>
      <c r="B23">
        <v>725</v>
      </c>
      <c r="C23">
        <v>468</v>
      </c>
      <c r="D23">
        <v>2208</v>
      </c>
      <c r="E23">
        <v>438</v>
      </c>
      <c r="F23">
        <f t="shared" ref="F23:F54" si="5">A23*h_0+A22*h_1+A21*h_2+A20*h_3+A19*h_4+A18*h_5+A17*h_6+A16*h_7+A15*h_8+A14*h_9+A13*h_10+A12*h_11+A11*h_12+A10*h_13+A9*h_14+A8*h_15+A7*h_16+A6*h_17+A5*h_18+A4*h_19+A3*h_20</f>
        <v>4037007</v>
      </c>
      <c r="G23">
        <f t="shared" si="0"/>
        <v>1454.7772972972973</v>
      </c>
      <c r="H23">
        <v>20</v>
      </c>
      <c r="I23">
        <f t="shared" si="1"/>
        <v>7</v>
      </c>
      <c r="J23">
        <v>1452</v>
      </c>
      <c r="K23">
        <f t="shared" si="2"/>
        <v>1454.7772972972973</v>
      </c>
      <c r="V23">
        <f t="shared" si="4"/>
        <v>20</v>
      </c>
      <c r="W23">
        <f>0.54-0.46*COS(2*PI()*V23/HW_N)</f>
        <v>8.0000000000000016E-2</v>
      </c>
      <c r="X23">
        <f t="shared" si="3"/>
        <v>7.3529411764705888</v>
      </c>
      <c r="Y23">
        <f>ROUND(W23*255,0)</f>
        <v>20</v>
      </c>
    </row>
    <row r="24" spans="1:26" x14ac:dyDescent="0.25">
      <c r="A24">
        <v>1456</v>
      </c>
      <c r="B24">
        <v>723</v>
      </c>
      <c r="C24">
        <v>458</v>
      </c>
      <c r="D24">
        <v>2204</v>
      </c>
      <c r="E24">
        <v>451</v>
      </c>
      <c r="F24">
        <f t="shared" si="5"/>
        <v>4040977</v>
      </c>
      <c r="G24">
        <f t="shared" si="0"/>
        <v>1456.207927927928</v>
      </c>
      <c r="H24">
        <f>SUM(H3:H23)</f>
        <v>2775</v>
      </c>
      <c r="I24">
        <f t="shared" si="1"/>
        <v>1000</v>
      </c>
      <c r="J24">
        <v>1456</v>
      </c>
      <c r="K24">
        <f t="shared" si="2"/>
        <v>1456.207927927928</v>
      </c>
      <c r="W24">
        <f>SUM(W3:W23)</f>
        <v>10.88</v>
      </c>
      <c r="X24">
        <f>SUM(X3:X23)</f>
        <v>1000</v>
      </c>
    </row>
    <row r="25" spans="1:26" x14ac:dyDescent="0.25">
      <c r="A25">
        <v>1483</v>
      </c>
      <c r="B25">
        <v>720</v>
      </c>
      <c r="C25">
        <v>456</v>
      </c>
      <c r="D25">
        <v>2175</v>
      </c>
      <c r="E25">
        <v>454</v>
      </c>
      <c r="F25">
        <f t="shared" si="5"/>
        <v>4047575</v>
      </c>
      <c r="G25">
        <f t="shared" si="0"/>
        <v>1458.5855855855855</v>
      </c>
      <c r="J25">
        <v>1483</v>
      </c>
      <c r="K25">
        <f t="shared" si="2"/>
        <v>1458.5855855855855</v>
      </c>
    </row>
    <row r="26" spans="1:26" x14ac:dyDescent="0.25">
      <c r="A26">
        <v>1448</v>
      </c>
      <c r="B26">
        <v>727</v>
      </c>
      <c r="C26">
        <v>463</v>
      </c>
      <c r="D26">
        <v>2196</v>
      </c>
      <c r="E26">
        <v>440</v>
      </c>
      <c r="F26">
        <f t="shared" si="5"/>
        <v>4053526</v>
      </c>
      <c r="G26">
        <f t="shared" si="0"/>
        <v>1460.73009009009</v>
      </c>
      <c r="J26">
        <v>1448</v>
      </c>
      <c r="K26">
        <f t="shared" si="2"/>
        <v>1460.73009009009</v>
      </c>
    </row>
    <row r="27" spans="1:26" x14ac:dyDescent="0.25">
      <c r="A27">
        <v>1448</v>
      </c>
      <c r="B27">
        <v>720</v>
      </c>
      <c r="C27">
        <v>456</v>
      </c>
      <c r="D27">
        <v>2211</v>
      </c>
      <c r="E27">
        <v>452</v>
      </c>
      <c r="F27">
        <f t="shared" si="5"/>
        <v>4060509</v>
      </c>
      <c r="G27">
        <f t="shared" si="0"/>
        <v>1463.2464864864864</v>
      </c>
      <c r="H27">
        <v>33</v>
      </c>
      <c r="I27">
        <v>0</v>
      </c>
      <c r="J27">
        <v>1448</v>
      </c>
      <c r="K27">
        <f t="shared" si="2"/>
        <v>1463.2464864864864</v>
      </c>
    </row>
    <row r="28" spans="1:26" x14ac:dyDescent="0.25">
      <c r="A28">
        <v>1261</v>
      </c>
      <c r="B28">
        <v>728</v>
      </c>
      <c r="C28">
        <v>460</v>
      </c>
      <c r="D28">
        <v>2195</v>
      </c>
      <c r="E28">
        <v>386</v>
      </c>
      <c r="F28">
        <f t="shared" si="5"/>
        <v>4063444</v>
      </c>
      <c r="G28">
        <f t="shared" si="0"/>
        <v>1464.3041441441442</v>
      </c>
      <c r="H28">
        <v>21</v>
      </c>
      <c r="I28">
        <v>10</v>
      </c>
      <c r="J28">
        <v>1261</v>
      </c>
      <c r="K28">
        <f t="shared" si="2"/>
        <v>1464.3041441441442</v>
      </c>
      <c r="V28" t="s">
        <v>28</v>
      </c>
      <c r="W28" t="s">
        <v>29</v>
      </c>
    </row>
    <row r="29" spans="1:26" x14ac:dyDescent="0.25">
      <c r="A29">
        <v>1451</v>
      </c>
      <c r="B29">
        <v>724</v>
      </c>
      <c r="C29">
        <v>456</v>
      </c>
      <c r="D29">
        <v>2208</v>
      </c>
      <c r="E29">
        <v>453</v>
      </c>
      <c r="F29">
        <f>A29*h_0+A28*h_1+A27*h_2+A26*h_3+A25*h_4+A24*h_5+A23*h_6+A22*h_7+A21*h_8+A20*h_9+A19*h_10+A18*h_11+A17*h_12+A16*h_13+A15*h_14+A14*h_15+A13*h_16+A12*h_17+A11*h_18+A10*h_19+A9*h_20</f>
        <v>4068424</v>
      </c>
      <c r="G29">
        <f t="shared" si="0"/>
        <v>1466.0987387387388</v>
      </c>
      <c r="H29">
        <v>0</v>
      </c>
      <c r="I29">
        <v>18</v>
      </c>
      <c r="J29">
        <v>1451</v>
      </c>
      <c r="K29">
        <f t="shared" si="2"/>
        <v>1466.0987387387388</v>
      </c>
      <c r="V29">
        <v>6</v>
      </c>
      <c r="W29">
        <f>972/995</f>
        <v>0.97688442211055282</v>
      </c>
      <c r="Y29">
        <v>968</v>
      </c>
      <c r="Z29">
        <f>Y29*Z30/Y30</f>
        <v>1019.7860082304527</v>
      </c>
    </row>
    <row r="30" spans="1:26" x14ac:dyDescent="0.25">
      <c r="A30">
        <v>1464</v>
      </c>
      <c r="B30">
        <v>719</v>
      </c>
      <c r="C30">
        <v>456</v>
      </c>
      <c r="D30">
        <v>2213</v>
      </c>
      <c r="E30">
        <v>458</v>
      </c>
      <c r="F30">
        <f t="shared" si="5"/>
        <v>4070057</v>
      </c>
      <c r="G30">
        <f t="shared" si="0"/>
        <v>1466.6872072072072</v>
      </c>
      <c r="H30">
        <v>-37</v>
      </c>
      <c r="I30">
        <v>12</v>
      </c>
      <c r="J30">
        <v>1464</v>
      </c>
      <c r="K30">
        <f t="shared" si="2"/>
        <v>1466.6872072072072</v>
      </c>
      <c r="V30">
        <v>12</v>
      </c>
      <c r="W30">
        <f>960/972</f>
        <v>0.98765432098765427</v>
      </c>
      <c r="Y30">
        <v>972</v>
      </c>
      <c r="Z30">
        <v>1024</v>
      </c>
    </row>
    <row r="31" spans="1:26" x14ac:dyDescent="0.25">
      <c r="A31">
        <v>1493</v>
      </c>
      <c r="B31">
        <v>720</v>
      </c>
      <c r="C31">
        <v>456</v>
      </c>
      <c r="D31">
        <v>2191</v>
      </c>
      <c r="E31">
        <v>461</v>
      </c>
      <c r="F31">
        <f t="shared" si="5"/>
        <v>4068680</v>
      </c>
      <c r="G31">
        <f t="shared" si="0"/>
        <v>1466.1909909909909</v>
      </c>
      <c r="H31">
        <v>-57</v>
      </c>
      <c r="I31">
        <v>0</v>
      </c>
      <c r="J31">
        <v>1493</v>
      </c>
      <c r="K31">
        <f t="shared" si="2"/>
        <v>1466.1909909909909</v>
      </c>
      <c r="V31">
        <v>20</v>
      </c>
      <c r="W31">
        <f>965/972</f>
        <v>0.99279835390946503</v>
      </c>
    </row>
    <row r="32" spans="1:26" x14ac:dyDescent="0.25">
      <c r="A32">
        <v>1452</v>
      </c>
      <c r="B32">
        <v>721</v>
      </c>
      <c r="C32">
        <v>458</v>
      </c>
      <c r="D32">
        <v>2195</v>
      </c>
      <c r="E32">
        <v>447</v>
      </c>
      <c r="F32">
        <f t="shared" si="5"/>
        <v>4064021</v>
      </c>
      <c r="G32">
        <f t="shared" si="0"/>
        <v>1464.512072072072</v>
      </c>
      <c r="H32">
        <v>-48</v>
      </c>
      <c r="I32">
        <v>-15</v>
      </c>
      <c r="J32">
        <v>1452</v>
      </c>
      <c r="K32">
        <f t="shared" si="2"/>
        <v>1464.512072072072</v>
      </c>
      <c r="V32">
        <v>40</v>
      </c>
      <c r="W32">
        <f>968/972</f>
        <v>0.99588477366255146</v>
      </c>
    </row>
    <row r="33" spans="1:23" x14ac:dyDescent="0.25">
      <c r="A33">
        <v>1448</v>
      </c>
      <c r="B33">
        <v>716</v>
      </c>
      <c r="C33">
        <v>458</v>
      </c>
      <c r="D33">
        <v>2199</v>
      </c>
      <c r="E33">
        <v>447</v>
      </c>
      <c r="F33">
        <f t="shared" si="5"/>
        <v>4056697</v>
      </c>
      <c r="G33">
        <f t="shared" si="0"/>
        <v>1461.8727927927928</v>
      </c>
      <c r="H33">
        <v>0</v>
      </c>
      <c r="I33">
        <v>-25</v>
      </c>
      <c r="J33">
        <v>1448</v>
      </c>
      <c r="K33">
        <f t="shared" si="2"/>
        <v>1461.8727927927928</v>
      </c>
      <c r="V33">
        <v>6</v>
      </c>
      <c r="W33">
        <f>1000/1024</f>
        <v>0.9765625</v>
      </c>
    </row>
    <row r="34" spans="1:23" x14ac:dyDescent="0.25">
      <c r="A34">
        <v>1437</v>
      </c>
      <c r="B34">
        <v>720</v>
      </c>
      <c r="C34">
        <v>456</v>
      </c>
      <c r="D34">
        <v>2223</v>
      </c>
      <c r="E34">
        <v>452</v>
      </c>
      <c r="F34">
        <f t="shared" si="5"/>
        <v>4048096</v>
      </c>
      <c r="G34">
        <f t="shared" si="0"/>
        <v>1458.7733333333333</v>
      </c>
      <c r="H34">
        <v>71</v>
      </c>
      <c r="I34">
        <v>-17</v>
      </c>
      <c r="J34">
        <v>1437</v>
      </c>
      <c r="K34">
        <f t="shared" si="2"/>
        <v>1458.7733333333333</v>
      </c>
    </row>
    <row r="35" spans="1:23" x14ac:dyDescent="0.25">
      <c r="A35">
        <v>1448</v>
      </c>
      <c r="B35">
        <v>724</v>
      </c>
      <c r="C35">
        <v>463</v>
      </c>
      <c r="D35">
        <v>2192</v>
      </c>
      <c r="E35">
        <v>439</v>
      </c>
      <c r="F35">
        <f t="shared" si="5"/>
        <v>4038286</v>
      </c>
      <c r="G35">
        <f t="shared" si="0"/>
        <v>1455.2381981981982</v>
      </c>
      <c r="H35">
        <v>158</v>
      </c>
      <c r="I35">
        <v>0</v>
      </c>
      <c r="J35">
        <v>1448</v>
      </c>
      <c r="K35">
        <f t="shared" si="2"/>
        <v>1455.2381981981982</v>
      </c>
    </row>
    <row r="36" spans="1:23" x14ac:dyDescent="0.25">
      <c r="A36">
        <v>1455</v>
      </c>
      <c r="B36">
        <v>718</v>
      </c>
      <c r="C36">
        <v>456</v>
      </c>
      <c r="D36">
        <v>2211</v>
      </c>
      <c r="E36">
        <v>455</v>
      </c>
      <c r="F36">
        <f t="shared" si="5"/>
        <v>4028741</v>
      </c>
      <c r="G36">
        <f t="shared" si="0"/>
        <v>1451.7985585585586</v>
      </c>
      <c r="H36">
        <v>234</v>
      </c>
      <c r="I36">
        <v>19</v>
      </c>
      <c r="J36">
        <v>1455</v>
      </c>
      <c r="K36">
        <f t="shared" si="2"/>
        <v>1451.7985585585586</v>
      </c>
    </row>
    <row r="37" spans="1:23" x14ac:dyDescent="0.25">
      <c r="A37">
        <v>1471</v>
      </c>
      <c r="B37">
        <v>726</v>
      </c>
      <c r="C37">
        <v>456</v>
      </c>
      <c r="D37">
        <v>2192</v>
      </c>
      <c r="E37">
        <v>455</v>
      </c>
      <c r="F37">
        <f t="shared" si="5"/>
        <v>4020280</v>
      </c>
      <c r="G37">
        <f t="shared" si="0"/>
        <v>1448.7495495495496</v>
      </c>
      <c r="H37">
        <v>250</v>
      </c>
      <c r="I37">
        <v>33</v>
      </c>
      <c r="J37">
        <v>1471</v>
      </c>
      <c r="K37">
        <f t="shared" si="2"/>
        <v>1448.7495495495496</v>
      </c>
    </row>
    <row r="38" spans="1:23" x14ac:dyDescent="0.25">
      <c r="A38">
        <v>1441</v>
      </c>
      <c r="B38">
        <v>720</v>
      </c>
      <c r="C38">
        <v>456</v>
      </c>
      <c r="D38">
        <v>2227</v>
      </c>
      <c r="E38">
        <v>454</v>
      </c>
      <c r="F38">
        <f t="shared" si="5"/>
        <v>4012767</v>
      </c>
      <c r="G38">
        <f t="shared" si="0"/>
        <v>1446.0421621621622</v>
      </c>
      <c r="H38">
        <f>H36</f>
        <v>234</v>
      </c>
      <c r="I38">
        <v>21</v>
      </c>
      <c r="J38">
        <v>1441</v>
      </c>
      <c r="K38">
        <f t="shared" si="2"/>
        <v>1446.0421621621622</v>
      </c>
    </row>
    <row r="39" spans="1:23" x14ac:dyDescent="0.25">
      <c r="A39">
        <v>1456</v>
      </c>
      <c r="B39">
        <v>718</v>
      </c>
      <c r="C39">
        <v>457</v>
      </c>
      <c r="D39">
        <v>2199</v>
      </c>
      <c r="E39">
        <v>451</v>
      </c>
      <c r="F39">
        <f t="shared" si="5"/>
        <v>4008053</v>
      </c>
      <c r="G39">
        <f t="shared" si="0"/>
        <v>1444.3434234234235</v>
      </c>
      <c r="H39">
        <f>H35</f>
        <v>158</v>
      </c>
      <c r="I39">
        <v>0</v>
      </c>
      <c r="J39">
        <v>1456</v>
      </c>
      <c r="K39">
        <f t="shared" si="2"/>
        <v>1444.3434234234235</v>
      </c>
    </row>
    <row r="40" spans="1:23" x14ac:dyDescent="0.25">
      <c r="A40">
        <v>1415</v>
      </c>
      <c r="B40">
        <v>731</v>
      </c>
      <c r="C40">
        <v>457</v>
      </c>
      <c r="D40">
        <v>2193</v>
      </c>
      <c r="E40">
        <v>436</v>
      </c>
      <c r="F40">
        <f t="shared" si="5"/>
        <v>4005191</v>
      </c>
      <c r="G40">
        <f t="shared" si="0"/>
        <v>1443.3120720720722</v>
      </c>
      <c r="H40">
        <f>H34</f>
        <v>71</v>
      </c>
      <c r="I40">
        <v>-37</v>
      </c>
      <c r="J40">
        <v>1415</v>
      </c>
      <c r="K40">
        <f t="shared" si="2"/>
        <v>1443.3120720720722</v>
      </c>
    </row>
    <row r="41" spans="1:23" x14ac:dyDescent="0.25">
      <c r="A41">
        <v>1451</v>
      </c>
      <c r="B41">
        <v>721</v>
      </c>
      <c r="C41">
        <v>462</v>
      </c>
      <c r="D41">
        <v>2215</v>
      </c>
      <c r="E41">
        <v>447</v>
      </c>
      <c r="F41">
        <f t="shared" si="5"/>
        <v>4005793</v>
      </c>
      <c r="G41">
        <f t="shared" si="0"/>
        <v>1443.5290090090091</v>
      </c>
      <c r="H41">
        <f>H33</f>
        <v>0</v>
      </c>
      <c r="I41">
        <v>-57</v>
      </c>
      <c r="J41">
        <v>1451</v>
      </c>
      <c r="K41">
        <f t="shared" si="2"/>
        <v>1443.5290090090091</v>
      </c>
    </row>
    <row r="42" spans="1:23" x14ac:dyDescent="0.25">
      <c r="A42">
        <v>1448</v>
      </c>
      <c r="B42">
        <v>722</v>
      </c>
      <c r="C42">
        <v>458</v>
      </c>
      <c r="D42">
        <v>2208</v>
      </c>
      <c r="E42">
        <v>449</v>
      </c>
      <c r="F42">
        <f t="shared" si="5"/>
        <v>4009212</v>
      </c>
      <c r="G42">
        <f t="shared" si="0"/>
        <v>1444.7610810810811</v>
      </c>
      <c r="H42">
        <f>H32</f>
        <v>-48</v>
      </c>
      <c r="I42">
        <v>-48</v>
      </c>
      <c r="J42">
        <v>1448</v>
      </c>
      <c r="K42">
        <f t="shared" si="2"/>
        <v>1444.7610810810811</v>
      </c>
    </row>
    <row r="43" spans="1:23" x14ac:dyDescent="0.25">
      <c r="A43">
        <v>1435</v>
      </c>
      <c r="B43">
        <v>725</v>
      </c>
      <c r="C43">
        <v>456</v>
      </c>
      <c r="D43">
        <v>2196</v>
      </c>
      <c r="E43">
        <v>444</v>
      </c>
      <c r="F43">
        <f t="shared" si="5"/>
        <v>4009648</v>
      </c>
      <c r="G43">
        <f t="shared" si="0"/>
        <v>1444.9181981981983</v>
      </c>
      <c r="H43">
        <f>H31</f>
        <v>-57</v>
      </c>
      <c r="I43">
        <v>0</v>
      </c>
      <c r="J43">
        <v>1435</v>
      </c>
      <c r="K43">
        <f t="shared" si="2"/>
        <v>1444.9181981981983</v>
      </c>
    </row>
    <row r="44" spans="1:23" x14ac:dyDescent="0.25">
      <c r="A44">
        <v>1454</v>
      </c>
      <c r="B44">
        <v>725</v>
      </c>
      <c r="C44">
        <v>466</v>
      </c>
      <c r="D44">
        <v>2208</v>
      </c>
      <c r="E44">
        <v>441</v>
      </c>
      <c r="F44">
        <f t="shared" si="5"/>
        <v>4013957</v>
      </c>
      <c r="G44">
        <f t="shared" si="0"/>
        <v>1446.4709909909909</v>
      </c>
      <c r="H44">
        <f>H30</f>
        <v>-37</v>
      </c>
      <c r="I44">
        <v>71</v>
      </c>
      <c r="J44">
        <v>1454</v>
      </c>
      <c r="K44">
        <f t="shared" si="2"/>
        <v>1446.4709909909909</v>
      </c>
    </row>
    <row r="45" spans="1:23" x14ac:dyDescent="0.25">
      <c r="A45">
        <v>1460</v>
      </c>
      <c r="B45">
        <v>721</v>
      </c>
      <c r="C45">
        <v>456</v>
      </c>
      <c r="D45">
        <v>2206</v>
      </c>
      <c r="E45">
        <v>455</v>
      </c>
      <c r="F45">
        <f t="shared" si="5"/>
        <v>4017058</v>
      </c>
      <c r="G45">
        <f t="shared" si="0"/>
        <v>1447.5884684684684</v>
      </c>
      <c r="H45">
        <f>H29</f>
        <v>0</v>
      </c>
      <c r="I45">
        <v>158</v>
      </c>
      <c r="J45">
        <v>1460</v>
      </c>
      <c r="K45">
        <f t="shared" si="2"/>
        <v>1447.5884684684684</v>
      </c>
    </row>
    <row r="46" spans="1:23" x14ac:dyDescent="0.25">
      <c r="A46">
        <v>1483</v>
      </c>
      <c r="B46">
        <v>720</v>
      </c>
      <c r="C46">
        <v>456</v>
      </c>
      <c r="D46">
        <v>2175</v>
      </c>
      <c r="E46">
        <v>454</v>
      </c>
      <c r="F46">
        <f t="shared" si="5"/>
        <v>4018907</v>
      </c>
      <c r="G46">
        <f t="shared" si="0"/>
        <v>1448.2547747747749</v>
      </c>
      <c r="H46">
        <f>H28</f>
        <v>21</v>
      </c>
      <c r="I46">
        <v>234</v>
      </c>
      <c r="J46">
        <v>1483</v>
      </c>
      <c r="K46">
        <f t="shared" si="2"/>
        <v>1448.2547747747749</v>
      </c>
    </row>
    <row r="47" spans="1:23" x14ac:dyDescent="0.25">
      <c r="A47">
        <v>1452</v>
      </c>
      <c r="B47">
        <v>722</v>
      </c>
      <c r="C47">
        <v>462</v>
      </c>
      <c r="D47">
        <v>2195</v>
      </c>
      <c r="E47">
        <v>442</v>
      </c>
      <c r="F47">
        <f t="shared" si="5"/>
        <v>4019418</v>
      </c>
      <c r="G47">
        <f t="shared" si="0"/>
        <v>1448.4389189189189</v>
      </c>
      <c r="H47">
        <f>H27</f>
        <v>33</v>
      </c>
      <c r="I47">
        <v>250</v>
      </c>
      <c r="J47">
        <v>1452</v>
      </c>
      <c r="K47">
        <f t="shared" si="2"/>
        <v>1448.4389189189189</v>
      </c>
    </row>
    <row r="48" spans="1:23" x14ac:dyDescent="0.25">
      <c r="A48">
        <v>1445</v>
      </c>
      <c r="B48">
        <v>720</v>
      </c>
      <c r="C48">
        <v>459</v>
      </c>
      <c r="D48">
        <v>2215</v>
      </c>
      <c r="E48">
        <v>449</v>
      </c>
      <c r="F48">
        <f t="shared" si="5"/>
        <v>4018507</v>
      </c>
      <c r="G48">
        <f t="shared" si="0"/>
        <v>1448.1106306306306</v>
      </c>
      <c r="H48">
        <f>SUM(H27:H47)</f>
        <v>1000</v>
      </c>
      <c r="I48">
        <f>SUM(I27:I47)</f>
        <v>627</v>
      </c>
      <c r="J48">
        <v>1445</v>
      </c>
      <c r="K48">
        <f t="shared" si="2"/>
        <v>1448.1106306306306</v>
      </c>
    </row>
    <row r="49" spans="1:11" x14ac:dyDescent="0.25">
      <c r="A49">
        <v>1450</v>
      </c>
      <c r="B49">
        <v>721</v>
      </c>
      <c r="C49">
        <v>456</v>
      </c>
      <c r="D49">
        <v>2233</v>
      </c>
      <c r="E49">
        <v>459</v>
      </c>
      <c r="F49">
        <f t="shared" si="5"/>
        <v>4021283</v>
      </c>
      <c r="G49">
        <f t="shared" si="0"/>
        <v>1449.110990990991</v>
      </c>
      <c r="J49">
        <v>1450</v>
      </c>
      <c r="K49">
        <f t="shared" si="2"/>
        <v>1449.110990990991</v>
      </c>
    </row>
    <row r="50" spans="1:11" x14ac:dyDescent="0.25">
      <c r="A50">
        <v>1465</v>
      </c>
      <c r="B50">
        <v>722</v>
      </c>
      <c r="C50">
        <v>458</v>
      </c>
      <c r="D50">
        <v>2215</v>
      </c>
      <c r="E50">
        <v>456</v>
      </c>
      <c r="F50">
        <f t="shared" si="5"/>
        <v>4021506</v>
      </c>
      <c r="G50">
        <f t="shared" si="0"/>
        <v>1449.1913513513514</v>
      </c>
      <c r="J50">
        <v>1465</v>
      </c>
      <c r="K50">
        <f t="shared" si="2"/>
        <v>1449.1913513513514</v>
      </c>
    </row>
    <row r="51" spans="1:11" x14ac:dyDescent="0.25">
      <c r="A51">
        <v>1465</v>
      </c>
      <c r="B51">
        <v>743</v>
      </c>
      <c r="C51">
        <v>460</v>
      </c>
      <c r="D51">
        <v>2208</v>
      </c>
      <c r="E51">
        <v>452</v>
      </c>
      <c r="F51">
        <f t="shared" si="5"/>
        <v>4022572</v>
      </c>
      <c r="G51">
        <f t="shared" si="0"/>
        <v>1449.5754954954955</v>
      </c>
      <c r="H51">
        <v>37</v>
      </c>
      <c r="J51">
        <v>1465</v>
      </c>
      <c r="K51">
        <f t="shared" si="2"/>
        <v>1449.5754954954955</v>
      </c>
    </row>
    <row r="52" spans="1:11" x14ac:dyDescent="0.25">
      <c r="A52">
        <v>1472</v>
      </c>
      <c r="B52">
        <v>724</v>
      </c>
      <c r="C52">
        <v>463</v>
      </c>
      <c r="D52">
        <v>2217</v>
      </c>
      <c r="E52">
        <v>453</v>
      </c>
      <c r="F52">
        <f t="shared" si="5"/>
        <v>4023959</v>
      </c>
      <c r="G52">
        <f t="shared" si="0"/>
        <v>1450.0753153153153</v>
      </c>
      <c r="H52">
        <v>25</v>
      </c>
      <c r="J52">
        <v>1472</v>
      </c>
      <c r="K52">
        <f t="shared" si="2"/>
        <v>1450.0753153153153</v>
      </c>
    </row>
    <row r="53" spans="1:11" x14ac:dyDescent="0.25">
      <c r="A53">
        <v>1464</v>
      </c>
      <c r="B53">
        <v>728</v>
      </c>
      <c r="C53">
        <v>458</v>
      </c>
      <c r="D53">
        <v>2216</v>
      </c>
      <c r="E53">
        <v>456</v>
      </c>
      <c r="F53">
        <f t="shared" si="5"/>
        <v>4026566</v>
      </c>
      <c r="G53">
        <f t="shared" si="0"/>
        <v>1451.0147747747749</v>
      </c>
      <c r="H53">
        <v>0</v>
      </c>
      <c r="J53">
        <v>1464</v>
      </c>
      <c r="K53">
        <f t="shared" si="2"/>
        <v>1451.0147747747749</v>
      </c>
    </row>
    <row r="54" spans="1:11" x14ac:dyDescent="0.25">
      <c r="A54">
        <v>1487</v>
      </c>
      <c r="B54">
        <v>731</v>
      </c>
      <c r="C54">
        <v>457</v>
      </c>
      <c r="D54">
        <v>2208</v>
      </c>
      <c r="E54">
        <v>462</v>
      </c>
      <c r="F54">
        <f t="shared" si="5"/>
        <v>4030280</v>
      </c>
      <c r="G54">
        <f t="shared" si="0"/>
        <v>1452.3531531531532</v>
      </c>
      <c r="H54">
        <v>-37</v>
      </c>
      <c r="J54">
        <v>1487</v>
      </c>
      <c r="K54">
        <f t="shared" si="2"/>
        <v>1452.3531531531532</v>
      </c>
    </row>
    <row r="55" spans="1:11" x14ac:dyDescent="0.25">
      <c r="A55">
        <v>1464</v>
      </c>
      <c r="B55">
        <v>731</v>
      </c>
      <c r="C55">
        <v>461</v>
      </c>
      <c r="D55">
        <v>2208</v>
      </c>
      <c r="E55">
        <v>450</v>
      </c>
      <c r="F55">
        <f t="shared" ref="F55:F86" si="6">A55*h_0+A54*h_1+A53*h_2+A52*h_3+A51*h_4+A50*h_5+A49*h_6+A48*h_7+A47*h_8+A46*h_9+A45*h_10+A44*h_11+A43*h_12+A42*h_13+A41*h_14+A40*h_15+A39*h_16+A38*h_17+A37*h_18+A36*h_19+A35*h_20</f>
        <v>4034304</v>
      </c>
      <c r="G55">
        <f t="shared" si="0"/>
        <v>1453.8032432432433</v>
      </c>
      <c r="H55">
        <v>-57</v>
      </c>
      <c r="J55">
        <v>1464</v>
      </c>
      <c r="K55">
        <f t="shared" si="2"/>
        <v>1453.8032432432433</v>
      </c>
    </row>
    <row r="56" spans="1:11" x14ac:dyDescent="0.25">
      <c r="A56">
        <v>1472</v>
      </c>
      <c r="B56">
        <v>734</v>
      </c>
      <c r="C56">
        <v>461</v>
      </c>
      <c r="D56">
        <v>2208</v>
      </c>
      <c r="E56">
        <v>453</v>
      </c>
      <c r="F56">
        <f t="shared" si="6"/>
        <v>4039006</v>
      </c>
      <c r="G56">
        <f t="shared" si="0"/>
        <v>1455.4976576576576</v>
      </c>
      <c r="H56">
        <v>-48</v>
      </c>
      <c r="J56">
        <v>1472</v>
      </c>
      <c r="K56">
        <f t="shared" si="2"/>
        <v>1455.4976576576576</v>
      </c>
    </row>
    <row r="57" spans="1:11" x14ac:dyDescent="0.25">
      <c r="A57">
        <v>1496</v>
      </c>
      <c r="B57">
        <v>727</v>
      </c>
      <c r="C57">
        <v>461</v>
      </c>
      <c r="D57">
        <v>2196</v>
      </c>
      <c r="E57">
        <v>457</v>
      </c>
      <c r="F57">
        <f t="shared" si="6"/>
        <v>4044446</v>
      </c>
      <c r="G57">
        <f t="shared" si="0"/>
        <v>1457.458018018018</v>
      </c>
      <c r="H57">
        <v>0</v>
      </c>
      <c r="J57">
        <v>1496</v>
      </c>
      <c r="K57">
        <f t="shared" si="2"/>
        <v>1457.458018018018</v>
      </c>
    </row>
    <row r="58" spans="1:11" x14ac:dyDescent="0.25">
      <c r="A58">
        <v>1477</v>
      </c>
      <c r="B58">
        <v>721</v>
      </c>
      <c r="C58">
        <v>460</v>
      </c>
      <c r="D58">
        <v>2204</v>
      </c>
      <c r="E58">
        <v>455</v>
      </c>
      <c r="F58">
        <f t="shared" si="6"/>
        <v>4049441</v>
      </c>
      <c r="G58">
        <f t="shared" si="0"/>
        <v>1459.258018018018</v>
      </c>
      <c r="H58">
        <v>75</v>
      </c>
      <c r="J58">
        <v>1477</v>
      </c>
      <c r="K58">
        <f t="shared" si="2"/>
        <v>1459.258018018018</v>
      </c>
    </row>
    <row r="59" spans="1:11" x14ac:dyDescent="0.25">
      <c r="A59">
        <v>1484</v>
      </c>
      <c r="B59">
        <v>729</v>
      </c>
      <c r="C59">
        <v>460</v>
      </c>
      <c r="D59">
        <v>2208</v>
      </c>
      <c r="E59">
        <v>458</v>
      </c>
      <c r="F59">
        <f t="shared" si="6"/>
        <v>4055312</v>
      </c>
      <c r="G59">
        <f t="shared" si="0"/>
        <v>1461.3736936936937</v>
      </c>
      <c r="H59">
        <v>158</v>
      </c>
      <c r="J59">
        <v>1484</v>
      </c>
      <c r="K59">
        <f t="shared" si="2"/>
        <v>1461.3736936936937</v>
      </c>
    </row>
    <row r="60" spans="1:11" x14ac:dyDescent="0.25">
      <c r="A60">
        <v>1468</v>
      </c>
      <c r="B60">
        <v>729</v>
      </c>
      <c r="C60">
        <v>460</v>
      </c>
      <c r="D60">
        <v>2208</v>
      </c>
      <c r="E60">
        <v>453</v>
      </c>
      <c r="F60">
        <f t="shared" si="6"/>
        <v>4060485</v>
      </c>
      <c r="G60">
        <f t="shared" si="0"/>
        <v>1463.2378378378378</v>
      </c>
      <c r="H60">
        <v>237</v>
      </c>
      <c r="J60">
        <v>1468</v>
      </c>
      <c r="K60">
        <f t="shared" si="2"/>
        <v>1463.2378378378378</v>
      </c>
    </row>
    <row r="61" spans="1:11" x14ac:dyDescent="0.25">
      <c r="A61">
        <v>1463</v>
      </c>
      <c r="B61">
        <v>733</v>
      </c>
      <c r="C61">
        <v>461</v>
      </c>
      <c r="D61">
        <v>2209</v>
      </c>
      <c r="E61">
        <v>450</v>
      </c>
      <c r="F61">
        <f t="shared" si="6"/>
        <v>4066356</v>
      </c>
      <c r="G61">
        <f t="shared" si="0"/>
        <v>1465.3535135135135</v>
      </c>
      <c r="H61">
        <v>250</v>
      </c>
      <c r="J61">
        <v>1463</v>
      </c>
      <c r="K61">
        <f t="shared" si="2"/>
        <v>1465.3535135135135</v>
      </c>
    </row>
    <row r="62" spans="1:11" x14ac:dyDescent="0.25">
      <c r="A62">
        <v>1456</v>
      </c>
      <c r="B62">
        <v>723</v>
      </c>
      <c r="C62">
        <v>461</v>
      </c>
      <c r="D62">
        <v>2272</v>
      </c>
      <c r="E62">
        <v>464</v>
      </c>
      <c r="F62">
        <f t="shared" si="6"/>
        <v>4071247</v>
      </c>
      <c r="G62">
        <f t="shared" si="0"/>
        <v>1467.1160360360361</v>
      </c>
      <c r="H62">
        <f>H60</f>
        <v>237</v>
      </c>
      <c r="J62">
        <v>1456</v>
      </c>
      <c r="K62">
        <f t="shared" si="2"/>
        <v>1467.1160360360361</v>
      </c>
    </row>
    <row r="63" spans="1:11" x14ac:dyDescent="0.25">
      <c r="A63">
        <v>1477</v>
      </c>
      <c r="B63">
        <v>721</v>
      </c>
      <c r="C63">
        <v>461</v>
      </c>
      <c r="D63">
        <v>2201</v>
      </c>
      <c r="E63">
        <v>452</v>
      </c>
      <c r="F63">
        <f t="shared" si="6"/>
        <v>4076111</v>
      </c>
      <c r="G63">
        <f t="shared" si="0"/>
        <v>1468.8688288288288</v>
      </c>
      <c r="H63">
        <f>H59</f>
        <v>158</v>
      </c>
      <c r="J63">
        <v>1477</v>
      </c>
      <c r="K63">
        <f t="shared" si="2"/>
        <v>1468.8688288288288</v>
      </c>
    </row>
    <row r="64" spans="1:11" x14ac:dyDescent="0.25">
      <c r="A64">
        <v>1471</v>
      </c>
      <c r="B64">
        <v>728</v>
      </c>
      <c r="C64">
        <v>460</v>
      </c>
      <c r="D64">
        <v>2208</v>
      </c>
      <c r="E64">
        <v>454</v>
      </c>
      <c r="F64">
        <f t="shared" si="6"/>
        <v>4080523</v>
      </c>
      <c r="G64">
        <f t="shared" si="0"/>
        <v>1470.4587387387387</v>
      </c>
      <c r="H64">
        <f>H58</f>
        <v>75</v>
      </c>
      <c r="J64">
        <v>1471</v>
      </c>
      <c r="K64">
        <f t="shared" si="2"/>
        <v>1470.4587387387387</v>
      </c>
    </row>
    <row r="65" spans="1:11" x14ac:dyDescent="0.25">
      <c r="A65">
        <v>1480</v>
      </c>
      <c r="B65">
        <v>724</v>
      </c>
      <c r="C65">
        <v>466</v>
      </c>
      <c r="D65">
        <v>2211</v>
      </c>
      <c r="E65">
        <v>450</v>
      </c>
      <c r="F65">
        <f t="shared" si="6"/>
        <v>4084047</v>
      </c>
      <c r="G65">
        <f t="shared" si="0"/>
        <v>1471.7286486486487</v>
      </c>
      <c r="H65">
        <f>H57</f>
        <v>0</v>
      </c>
      <c r="J65">
        <v>1480</v>
      </c>
      <c r="K65">
        <f t="shared" si="2"/>
        <v>1471.7286486486487</v>
      </c>
    </row>
    <row r="66" spans="1:11" x14ac:dyDescent="0.25">
      <c r="A66">
        <v>1464</v>
      </c>
      <c r="B66">
        <v>728</v>
      </c>
      <c r="C66">
        <v>461</v>
      </c>
      <c r="D66">
        <v>2212</v>
      </c>
      <c r="E66">
        <v>451</v>
      </c>
      <c r="F66">
        <f t="shared" si="6"/>
        <v>4086416</v>
      </c>
      <c r="G66">
        <f t="shared" si="0"/>
        <v>1472.5823423423424</v>
      </c>
      <c r="H66">
        <f>H56</f>
        <v>-48</v>
      </c>
      <c r="J66">
        <v>1464</v>
      </c>
      <c r="K66">
        <f t="shared" si="2"/>
        <v>1472.5823423423424</v>
      </c>
    </row>
    <row r="67" spans="1:11" x14ac:dyDescent="0.25">
      <c r="A67">
        <v>1284</v>
      </c>
      <c r="B67">
        <v>728</v>
      </c>
      <c r="C67">
        <v>464</v>
      </c>
      <c r="D67">
        <v>2199</v>
      </c>
      <c r="E67">
        <v>390</v>
      </c>
      <c r="F67">
        <f t="shared" si="6"/>
        <v>4083782</v>
      </c>
      <c r="G67">
        <f t="shared" ref="G67:G130" si="7">F67/factor</f>
        <v>1471.6331531531532</v>
      </c>
      <c r="H67">
        <f>H55</f>
        <v>-57</v>
      </c>
      <c r="J67">
        <v>1284</v>
      </c>
      <c r="K67">
        <f t="shared" ref="K67:K130" si="8">G67</f>
        <v>1471.6331531531532</v>
      </c>
    </row>
    <row r="68" spans="1:11" x14ac:dyDescent="0.25">
      <c r="A68">
        <v>1464</v>
      </c>
      <c r="B68">
        <v>728</v>
      </c>
      <c r="C68">
        <v>465</v>
      </c>
      <c r="D68">
        <v>2201</v>
      </c>
      <c r="E68">
        <v>444</v>
      </c>
      <c r="F68">
        <f t="shared" si="6"/>
        <v>4083163</v>
      </c>
      <c r="G68">
        <f t="shared" si="7"/>
        <v>1471.4100900900901</v>
      </c>
      <c r="H68">
        <f>H54</f>
        <v>-37</v>
      </c>
      <c r="J68">
        <v>1464</v>
      </c>
      <c r="K68">
        <f t="shared" si="8"/>
        <v>1471.4100900900901</v>
      </c>
    </row>
    <row r="69" spans="1:11" x14ac:dyDescent="0.25">
      <c r="A69">
        <v>1464</v>
      </c>
      <c r="B69">
        <v>733</v>
      </c>
      <c r="C69">
        <v>464</v>
      </c>
      <c r="D69">
        <v>2193</v>
      </c>
      <c r="E69">
        <v>443</v>
      </c>
      <c r="F69">
        <f t="shared" si="6"/>
        <v>4079775</v>
      </c>
      <c r="G69">
        <f t="shared" si="7"/>
        <v>1470.1891891891892</v>
      </c>
      <c r="H69">
        <f>H53</f>
        <v>0</v>
      </c>
      <c r="J69">
        <v>1464</v>
      </c>
      <c r="K69">
        <f t="shared" si="8"/>
        <v>1470.1891891891892</v>
      </c>
    </row>
    <row r="70" spans="1:11" x14ac:dyDescent="0.25">
      <c r="A70">
        <v>1472</v>
      </c>
      <c r="B70">
        <v>723</v>
      </c>
      <c r="C70">
        <v>466</v>
      </c>
      <c r="D70">
        <v>2215</v>
      </c>
      <c r="E70">
        <v>448</v>
      </c>
      <c r="F70">
        <f t="shared" si="6"/>
        <v>4074102</v>
      </c>
      <c r="G70">
        <f t="shared" si="7"/>
        <v>1468.1448648648648</v>
      </c>
      <c r="H70">
        <f>H52</f>
        <v>25</v>
      </c>
      <c r="J70">
        <v>1472</v>
      </c>
      <c r="K70">
        <f t="shared" si="8"/>
        <v>1468.1448648648648</v>
      </c>
    </row>
    <row r="71" spans="1:11" x14ac:dyDescent="0.25">
      <c r="A71">
        <v>1457</v>
      </c>
      <c r="B71">
        <v>722</v>
      </c>
      <c r="C71">
        <v>460</v>
      </c>
      <c r="D71">
        <v>2219</v>
      </c>
      <c r="E71">
        <v>452</v>
      </c>
      <c r="F71">
        <f t="shared" si="6"/>
        <v>4066337</v>
      </c>
      <c r="G71">
        <f t="shared" si="7"/>
        <v>1465.3466666666666</v>
      </c>
      <c r="H71">
        <f>H51</f>
        <v>37</v>
      </c>
      <c r="J71">
        <v>1457</v>
      </c>
      <c r="K71">
        <f t="shared" si="8"/>
        <v>1465.3466666666666</v>
      </c>
    </row>
    <row r="72" spans="1:11" x14ac:dyDescent="0.25">
      <c r="A72">
        <v>1512</v>
      </c>
      <c r="B72">
        <v>722</v>
      </c>
      <c r="C72">
        <v>460</v>
      </c>
      <c r="D72">
        <v>2223</v>
      </c>
      <c r="E72">
        <v>471</v>
      </c>
      <c r="F72">
        <f t="shared" si="6"/>
        <v>4058480</v>
      </c>
      <c r="G72">
        <f t="shared" si="7"/>
        <v>1462.5153153153153</v>
      </c>
      <c r="H72">
        <f>SUM(H51:H71)</f>
        <v>1030</v>
      </c>
      <c r="J72">
        <v>1512</v>
      </c>
      <c r="K72">
        <f t="shared" si="8"/>
        <v>1462.5153153153153</v>
      </c>
    </row>
    <row r="73" spans="1:11" x14ac:dyDescent="0.25">
      <c r="A73">
        <v>1466</v>
      </c>
      <c r="B73">
        <v>724</v>
      </c>
      <c r="C73">
        <v>462</v>
      </c>
      <c r="D73">
        <v>2199</v>
      </c>
      <c r="E73">
        <v>447</v>
      </c>
      <c r="F73">
        <f t="shared" si="6"/>
        <v>4049864</v>
      </c>
      <c r="G73">
        <f t="shared" si="7"/>
        <v>1459.4104504504505</v>
      </c>
      <c r="J73">
        <v>1466</v>
      </c>
      <c r="K73">
        <f t="shared" si="8"/>
        <v>1459.4104504504505</v>
      </c>
    </row>
    <row r="74" spans="1:11" x14ac:dyDescent="0.25">
      <c r="A74">
        <v>1465</v>
      </c>
      <c r="B74">
        <v>752</v>
      </c>
      <c r="C74">
        <v>462</v>
      </c>
      <c r="D74">
        <v>2195</v>
      </c>
      <c r="E74">
        <v>446</v>
      </c>
      <c r="F74">
        <f t="shared" si="6"/>
        <v>4042517</v>
      </c>
      <c r="G74">
        <f t="shared" si="7"/>
        <v>1456.7628828828829</v>
      </c>
      <c r="J74">
        <v>1465</v>
      </c>
      <c r="K74">
        <f t="shared" si="8"/>
        <v>1456.7628828828829</v>
      </c>
    </row>
    <row r="75" spans="1:11" x14ac:dyDescent="0.25">
      <c r="A75">
        <v>1456</v>
      </c>
      <c r="B75">
        <v>723</v>
      </c>
      <c r="C75">
        <v>458</v>
      </c>
      <c r="D75">
        <v>2231</v>
      </c>
      <c r="E75">
        <v>458</v>
      </c>
      <c r="F75">
        <f t="shared" si="6"/>
        <v>4036396</v>
      </c>
      <c r="G75">
        <f t="shared" si="7"/>
        <v>1454.5571171171171</v>
      </c>
      <c r="J75">
        <v>1456</v>
      </c>
      <c r="K75">
        <f t="shared" si="8"/>
        <v>1454.5571171171171</v>
      </c>
    </row>
    <row r="76" spans="1:11" x14ac:dyDescent="0.25">
      <c r="A76">
        <v>1479</v>
      </c>
      <c r="B76">
        <v>722</v>
      </c>
      <c r="C76">
        <v>460</v>
      </c>
      <c r="D76">
        <v>2215</v>
      </c>
      <c r="E76">
        <v>458</v>
      </c>
      <c r="F76">
        <f t="shared" si="6"/>
        <v>4033438</v>
      </c>
      <c r="G76">
        <f t="shared" si="7"/>
        <v>1453.4911711711711</v>
      </c>
      <c r="J76">
        <v>1479</v>
      </c>
      <c r="K76">
        <f t="shared" si="8"/>
        <v>1453.4911711711711</v>
      </c>
    </row>
    <row r="77" spans="1:11" x14ac:dyDescent="0.25">
      <c r="A77">
        <v>1655</v>
      </c>
      <c r="B77">
        <v>726</v>
      </c>
      <c r="C77">
        <v>458</v>
      </c>
      <c r="D77">
        <v>2203</v>
      </c>
      <c r="E77">
        <v>512</v>
      </c>
      <c r="F77">
        <f t="shared" si="6"/>
        <v>4036247</v>
      </c>
      <c r="G77">
        <f t="shared" si="7"/>
        <v>1454.5034234234233</v>
      </c>
      <c r="J77">
        <v>1655</v>
      </c>
      <c r="K77">
        <f t="shared" si="8"/>
        <v>1454.5034234234233</v>
      </c>
    </row>
    <row r="78" spans="1:11" x14ac:dyDescent="0.25">
      <c r="A78">
        <v>1464</v>
      </c>
      <c r="B78">
        <v>730</v>
      </c>
      <c r="C78">
        <v>462</v>
      </c>
      <c r="D78">
        <v>2208</v>
      </c>
      <c r="E78">
        <v>449</v>
      </c>
      <c r="F78">
        <f t="shared" si="6"/>
        <v>4038382</v>
      </c>
      <c r="G78">
        <f t="shared" si="7"/>
        <v>1455.2727927927929</v>
      </c>
      <c r="J78">
        <v>1464</v>
      </c>
      <c r="K78">
        <f t="shared" si="8"/>
        <v>1455.2727927927929</v>
      </c>
    </row>
    <row r="79" spans="1:11" x14ac:dyDescent="0.25">
      <c r="A79">
        <v>1459</v>
      </c>
      <c r="B79">
        <v>725</v>
      </c>
      <c r="C79">
        <v>459</v>
      </c>
      <c r="D79">
        <v>2218</v>
      </c>
      <c r="E79">
        <v>454</v>
      </c>
      <c r="F79">
        <f t="shared" si="6"/>
        <v>4044755</v>
      </c>
      <c r="G79">
        <f t="shared" si="7"/>
        <v>1457.5693693693693</v>
      </c>
      <c r="J79">
        <v>1459</v>
      </c>
      <c r="K79">
        <f t="shared" si="8"/>
        <v>1457.5693693693693</v>
      </c>
    </row>
    <row r="80" spans="1:11" x14ac:dyDescent="0.25">
      <c r="A80">
        <v>1432</v>
      </c>
      <c r="B80">
        <v>728</v>
      </c>
      <c r="C80">
        <v>464</v>
      </c>
      <c r="D80">
        <v>2191</v>
      </c>
      <c r="E80">
        <v>433</v>
      </c>
      <c r="F80">
        <f t="shared" si="6"/>
        <v>4053751</v>
      </c>
      <c r="G80">
        <f t="shared" si="7"/>
        <v>1460.8111711711713</v>
      </c>
      <c r="J80">
        <v>1432</v>
      </c>
      <c r="K80">
        <f t="shared" si="8"/>
        <v>1460.8111711711713</v>
      </c>
    </row>
    <row r="81" spans="1:11" x14ac:dyDescent="0.25">
      <c r="A81">
        <v>1464</v>
      </c>
      <c r="B81">
        <v>729</v>
      </c>
      <c r="C81">
        <v>466</v>
      </c>
      <c r="D81">
        <v>2208</v>
      </c>
      <c r="E81">
        <v>444</v>
      </c>
      <c r="F81">
        <f t="shared" si="6"/>
        <v>4065464</v>
      </c>
      <c r="G81">
        <f t="shared" si="7"/>
        <v>1465.032072072072</v>
      </c>
      <c r="J81">
        <v>1464</v>
      </c>
      <c r="K81">
        <f t="shared" si="8"/>
        <v>1465.032072072072</v>
      </c>
    </row>
    <row r="82" spans="1:11" x14ac:dyDescent="0.25">
      <c r="A82">
        <v>1471</v>
      </c>
      <c r="B82">
        <v>721</v>
      </c>
      <c r="C82">
        <v>460</v>
      </c>
      <c r="D82">
        <v>2215</v>
      </c>
      <c r="E82">
        <v>456</v>
      </c>
      <c r="F82">
        <f t="shared" si="6"/>
        <v>4078166</v>
      </c>
      <c r="G82">
        <f t="shared" si="7"/>
        <v>1469.6093693693695</v>
      </c>
      <c r="J82">
        <v>1471</v>
      </c>
      <c r="K82">
        <f t="shared" si="8"/>
        <v>1469.6093693693695</v>
      </c>
    </row>
    <row r="83" spans="1:11" x14ac:dyDescent="0.25">
      <c r="A83">
        <v>1651</v>
      </c>
      <c r="B83">
        <v>724</v>
      </c>
      <c r="C83">
        <v>459</v>
      </c>
      <c r="D83">
        <v>2203</v>
      </c>
      <c r="E83">
        <v>509</v>
      </c>
      <c r="F83">
        <f t="shared" si="6"/>
        <v>4093970</v>
      </c>
      <c r="G83">
        <f t="shared" si="7"/>
        <v>1475.3045045045044</v>
      </c>
      <c r="J83">
        <v>1651</v>
      </c>
      <c r="K83">
        <f t="shared" si="8"/>
        <v>1475.3045045045044</v>
      </c>
    </row>
    <row r="84" spans="1:11" x14ac:dyDescent="0.25">
      <c r="A84">
        <v>1464</v>
      </c>
      <c r="B84">
        <v>729</v>
      </c>
      <c r="C84">
        <v>461</v>
      </c>
      <c r="D84">
        <v>2208</v>
      </c>
      <c r="E84">
        <v>450</v>
      </c>
      <c r="F84">
        <f t="shared" si="6"/>
        <v>4104897</v>
      </c>
      <c r="G84">
        <f t="shared" si="7"/>
        <v>1479.2421621621622</v>
      </c>
      <c r="J84">
        <v>1464</v>
      </c>
      <c r="K84">
        <f t="shared" si="8"/>
        <v>1479.2421621621622</v>
      </c>
    </row>
    <row r="85" spans="1:11" x14ac:dyDescent="0.25">
      <c r="A85">
        <v>1480</v>
      </c>
      <c r="B85">
        <v>727</v>
      </c>
      <c r="C85">
        <v>461</v>
      </c>
      <c r="D85">
        <v>2208</v>
      </c>
      <c r="E85">
        <v>455</v>
      </c>
      <c r="F85">
        <f t="shared" si="6"/>
        <v>4115473</v>
      </c>
      <c r="G85">
        <f t="shared" si="7"/>
        <v>1483.0533333333333</v>
      </c>
      <c r="J85">
        <v>1480</v>
      </c>
      <c r="K85">
        <f t="shared" si="8"/>
        <v>1483.0533333333333</v>
      </c>
    </row>
    <row r="86" spans="1:11" x14ac:dyDescent="0.25">
      <c r="A86">
        <v>1458</v>
      </c>
      <c r="B86">
        <v>723</v>
      </c>
      <c r="C86">
        <v>459</v>
      </c>
      <c r="D86">
        <v>2231</v>
      </c>
      <c r="E86">
        <v>457</v>
      </c>
      <c r="F86">
        <f t="shared" si="6"/>
        <v>4123456</v>
      </c>
      <c r="G86">
        <f t="shared" si="7"/>
        <v>1485.9300900900901</v>
      </c>
      <c r="J86">
        <v>1458</v>
      </c>
      <c r="K86">
        <f t="shared" si="8"/>
        <v>1485.9300900900901</v>
      </c>
    </row>
    <row r="87" spans="1:11" x14ac:dyDescent="0.25">
      <c r="A87">
        <v>1473</v>
      </c>
      <c r="B87">
        <v>722</v>
      </c>
      <c r="C87">
        <v>460</v>
      </c>
      <c r="D87">
        <v>2207</v>
      </c>
      <c r="E87">
        <v>454</v>
      </c>
      <c r="F87">
        <f t="shared" ref="F87:F118" si="9">A87*h_0+A86*h_1+A85*h_2+A84*h_3+A83*h_4+A82*h_5+A81*h_6+A80*h_7+A79*h_8+A78*h_9+A77*h_10+A76*h_11+A75*h_12+A74*h_13+A73*h_14+A72*h_15+A71*h_16+A70*h_17+A69*h_18+A68*h_19+A67*h_20</f>
        <v>4129376</v>
      </c>
      <c r="G87">
        <f t="shared" si="7"/>
        <v>1488.0634234234235</v>
      </c>
      <c r="J87">
        <v>1473</v>
      </c>
      <c r="K87">
        <f t="shared" si="8"/>
        <v>1488.0634234234235</v>
      </c>
    </row>
    <row r="88" spans="1:11" x14ac:dyDescent="0.25">
      <c r="A88">
        <v>1463</v>
      </c>
      <c r="B88">
        <v>715</v>
      </c>
      <c r="C88">
        <v>460</v>
      </c>
      <c r="D88">
        <v>2224</v>
      </c>
      <c r="E88">
        <v>455</v>
      </c>
      <c r="F88">
        <f t="shared" si="9"/>
        <v>4136540</v>
      </c>
      <c r="G88">
        <f t="shared" si="7"/>
        <v>1490.645045045045</v>
      </c>
      <c r="J88">
        <v>1463</v>
      </c>
      <c r="K88">
        <f t="shared" si="8"/>
        <v>1490.645045045045</v>
      </c>
    </row>
    <row r="89" spans="1:11" x14ac:dyDescent="0.25">
      <c r="A89">
        <v>1488</v>
      </c>
      <c r="B89">
        <v>726</v>
      </c>
      <c r="C89">
        <v>463</v>
      </c>
      <c r="D89">
        <v>2236</v>
      </c>
      <c r="E89">
        <v>463</v>
      </c>
      <c r="F89">
        <f t="shared" si="9"/>
        <v>4139162</v>
      </c>
      <c r="G89">
        <f t="shared" si="7"/>
        <v>1491.5899099099099</v>
      </c>
      <c r="J89">
        <v>1488</v>
      </c>
      <c r="K89">
        <f t="shared" si="8"/>
        <v>1491.5899099099099</v>
      </c>
    </row>
    <row r="90" spans="1:11" x14ac:dyDescent="0.25">
      <c r="A90">
        <v>1464</v>
      </c>
      <c r="B90">
        <v>728</v>
      </c>
      <c r="C90">
        <v>459</v>
      </c>
      <c r="D90">
        <v>2208</v>
      </c>
      <c r="E90">
        <v>453</v>
      </c>
      <c r="F90">
        <f t="shared" si="9"/>
        <v>4139663</v>
      </c>
      <c r="G90">
        <f t="shared" si="7"/>
        <v>1491.7704504504504</v>
      </c>
      <c r="J90">
        <v>1464</v>
      </c>
      <c r="K90">
        <f t="shared" si="8"/>
        <v>1491.7704504504504</v>
      </c>
    </row>
    <row r="91" spans="1:11" x14ac:dyDescent="0.25">
      <c r="A91">
        <v>1496</v>
      </c>
      <c r="B91">
        <v>724</v>
      </c>
      <c r="C91">
        <v>464</v>
      </c>
      <c r="D91">
        <v>2207</v>
      </c>
      <c r="E91">
        <v>456</v>
      </c>
      <c r="F91">
        <f t="shared" si="9"/>
        <v>4139008</v>
      </c>
      <c r="G91">
        <f t="shared" si="7"/>
        <v>1491.5344144144144</v>
      </c>
      <c r="J91">
        <v>1496</v>
      </c>
      <c r="K91">
        <f t="shared" si="8"/>
        <v>1491.5344144144144</v>
      </c>
    </row>
    <row r="92" spans="1:11" x14ac:dyDescent="0.25">
      <c r="A92">
        <v>1468</v>
      </c>
      <c r="B92">
        <v>724</v>
      </c>
      <c r="C92">
        <v>464</v>
      </c>
      <c r="D92">
        <v>2199</v>
      </c>
      <c r="E92">
        <v>446</v>
      </c>
      <c r="F92">
        <f t="shared" si="9"/>
        <v>4136810</v>
      </c>
      <c r="G92">
        <f t="shared" si="7"/>
        <v>1490.7423423423425</v>
      </c>
      <c r="J92">
        <v>1468</v>
      </c>
      <c r="K92">
        <f t="shared" si="8"/>
        <v>1490.7423423423425</v>
      </c>
    </row>
    <row r="93" spans="1:11" x14ac:dyDescent="0.25">
      <c r="A93">
        <v>1463</v>
      </c>
      <c r="B93">
        <v>750</v>
      </c>
      <c r="C93">
        <v>462</v>
      </c>
      <c r="D93">
        <v>2195</v>
      </c>
      <c r="E93">
        <v>446</v>
      </c>
      <c r="F93">
        <f t="shared" si="9"/>
        <v>4132380</v>
      </c>
      <c r="G93">
        <f t="shared" si="7"/>
        <v>1489.1459459459459</v>
      </c>
      <c r="J93">
        <v>1463</v>
      </c>
      <c r="K93">
        <f t="shared" si="8"/>
        <v>1489.1459459459459</v>
      </c>
    </row>
    <row r="94" spans="1:11" x14ac:dyDescent="0.25">
      <c r="A94">
        <v>1472</v>
      </c>
      <c r="B94">
        <v>723</v>
      </c>
      <c r="C94">
        <v>466</v>
      </c>
      <c r="D94">
        <v>2215</v>
      </c>
      <c r="E94">
        <v>448</v>
      </c>
      <c r="F94">
        <f t="shared" si="9"/>
        <v>4128273</v>
      </c>
      <c r="G94">
        <f t="shared" si="7"/>
        <v>1487.6659459459459</v>
      </c>
      <c r="J94">
        <v>1472</v>
      </c>
      <c r="K94">
        <f t="shared" si="8"/>
        <v>1487.6659459459459</v>
      </c>
    </row>
    <row r="95" spans="1:11" x14ac:dyDescent="0.25">
      <c r="A95">
        <v>1456</v>
      </c>
      <c r="B95">
        <v>724</v>
      </c>
      <c r="C95">
        <v>460</v>
      </c>
      <c r="D95">
        <v>2216</v>
      </c>
      <c r="E95">
        <v>451</v>
      </c>
      <c r="F95">
        <f t="shared" si="9"/>
        <v>4123307</v>
      </c>
      <c r="G95">
        <f t="shared" si="7"/>
        <v>1485.8763963963963</v>
      </c>
      <c r="J95">
        <v>1456</v>
      </c>
      <c r="K95">
        <f t="shared" si="8"/>
        <v>1485.8763963963963</v>
      </c>
    </row>
    <row r="96" spans="1:11" x14ac:dyDescent="0.25">
      <c r="A96">
        <v>1384</v>
      </c>
      <c r="B96">
        <v>728</v>
      </c>
      <c r="C96">
        <v>459</v>
      </c>
      <c r="D96">
        <v>2207</v>
      </c>
      <c r="E96">
        <v>428</v>
      </c>
      <c r="F96">
        <f t="shared" si="9"/>
        <v>4116933</v>
      </c>
      <c r="G96">
        <f t="shared" si="7"/>
        <v>1483.5794594594595</v>
      </c>
      <c r="J96">
        <v>1384</v>
      </c>
      <c r="K96">
        <f t="shared" si="8"/>
        <v>1483.5794594594595</v>
      </c>
    </row>
    <row r="97" spans="1:11" x14ac:dyDescent="0.25">
      <c r="A97">
        <v>1464</v>
      </c>
      <c r="B97">
        <v>731</v>
      </c>
      <c r="C97">
        <v>464</v>
      </c>
      <c r="D97">
        <v>2208</v>
      </c>
      <c r="E97">
        <v>447</v>
      </c>
      <c r="F97">
        <f t="shared" si="9"/>
        <v>4111520</v>
      </c>
      <c r="G97">
        <f t="shared" si="7"/>
        <v>1481.6288288288288</v>
      </c>
      <c r="J97">
        <v>1464</v>
      </c>
      <c r="K97">
        <f t="shared" si="8"/>
        <v>1481.6288288288288</v>
      </c>
    </row>
    <row r="98" spans="1:11" x14ac:dyDescent="0.25">
      <c r="A98">
        <v>1470</v>
      </c>
      <c r="B98">
        <v>723</v>
      </c>
      <c r="C98">
        <v>460</v>
      </c>
      <c r="D98">
        <v>2212</v>
      </c>
      <c r="E98">
        <v>455</v>
      </c>
      <c r="F98">
        <f t="shared" si="9"/>
        <v>4101601</v>
      </c>
      <c r="G98">
        <f t="shared" si="7"/>
        <v>1478.0544144144144</v>
      </c>
      <c r="J98">
        <v>1470</v>
      </c>
      <c r="K98">
        <f t="shared" si="8"/>
        <v>1478.0544144144144</v>
      </c>
    </row>
    <row r="99" spans="1:11" x14ac:dyDescent="0.25">
      <c r="A99">
        <v>1497</v>
      </c>
      <c r="B99">
        <v>722</v>
      </c>
      <c r="C99">
        <v>460</v>
      </c>
      <c r="D99">
        <v>2191</v>
      </c>
      <c r="E99">
        <v>457</v>
      </c>
      <c r="F99">
        <f t="shared" si="9"/>
        <v>4094250</v>
      </c>
      <c r="G99">
        <f t="shared" si="7"/>
        <v>1475.4054054054054</v>
      </c>
      <c r="J99">
        <v>1497</v>
      </c>
      <c r="K99">
        <f t="shared" si="8"/>
        <v>1475.4054054054054</v>
      </c>
    </row>
    <row r="100" spans="1:11" x14ac:dyDescent="0.25">
      <c r="A100">
        <v>1464</v>
      </c>
      <c r="B100">
        <v>729</v>
      </c>
      <c r="C100">
        <v>467</v>
      </c>
      <c r="D100">
        <v>2200</v>
      </c>
      <c r="E100">
        <v>441</v>
      </c>
      <c r="F100">
        <f t="shared" si="9"/>
        <v>4085951</v>
      </c>
      <c r="G100">
        <f t="shared" si="7"/>
        <v>1472.4147747747747</v>
      </c>
      <c r="J100">
        <v>1464</v>
      </c>
      <c r="K100">
        <f t="shared" si="8"/>
        <v>1472.4147747747747</v>
      </c>
    </row>
    <row r="101" spans="1:11" x14ac:dyDescent="0.25">
      <c r="A101">
        <v>1459</v>
      </c>
      <c r="B101">
        <v>727</v>
      </c>
      <c r="C101">
        <v>460</v>
      </c>
      <c r="D101">
        <v>2212</v>
      </c>
      <c r="E101">
        <v>451</v>
      </c>
      <c r="F101">
        <f t="shared" si="9"/>
        <v>4078442</v>
      </c>
      <c r="G101">
        <f t="shared" si="7"/>
        <v>1469.7088288288289</v>
      </c>
      <c r="J101">
        <v>1459</v>
      </c>
      <c r="K101">
        <f t="shared" si="8"/>
        <v>1469.7088288288289</v>
      </c>
    </row>
    <row r="102" spans="1:11" x14ac:dyDescent="0.25">
      <c r="A102">
        <v>1453</v>
      </c>
      <c r="B102">
        <v>723</v>
      </c>
      <c r="C102">
        <v>460</v>
      </c>
      <c r="D102">
        <v>2232</v>
      </c>
      <c r="E102">
        <v>454</v>
      </c>
      <c r="F102">
        <f t="shared" si="9"/>
        <v>4071696</v>
      </c>
      <c r="G102">
        <f t="shared" si="7"/>
        <v>1467.2778378378378</v>
      </c>
      <c r="J102">
        <v>1453</v>
      </c>
      <c r="K102">
        <f t="shared" si="8"/>
        <v>1467.2778378378378</v>
      </c>
    </row>
    <row r="103" spans="1:11" x14ac:dyDescent="0.25">
      <c r="A103">
        <v>1473</v>
      </c>
      <c r="B103">
        <v>722</v>
      </c>
      <c r="C103">
        <v>460</v>
      </c>
      <c r="D103">
        <v>2204</v>
      </c>
      <c r="E103">
        <v>453</v>
      </c>
      <c r="F103">
        <f t="shared" si="9"/>
        <v>4067166</v>
      </c>
      <c r="G103">
        <f t="shared" si="7"/>
        <v>1465.6454054054054</v>
      </c>
      <c r="J103">
        <v>1473</v>
      </c>
      <c r="K103">
        <f t="shared" si="8"/>
        <v>1465.6454054054054</v>
      </c>
    </row>
    <row r="104" spans="1:11" x14ac:dyDescent="0.25">
      <c r="A104">
        <v>1460</v>
      </c>
      <c r="B104">
        <v>733</v>
      </c>
      <c r="C104">
        <v>464</v>
      </c>
      <c r="D104">
        <v>2193</v>
      </c>
      <c r="E104">
        <v>441</v>
      </c>
      <c r="F104">
        <f t="shared" si="9"/>
        <v>4060239</v>
      </c>
      <c r="G104">
        <f t="shared" si="7"/>
        <v>1463.1491891891892</v>
      </c>
      <c r="J104">
        <v>1460</v>
      </c>
      <c r="K104">
        <f t="shared" si="8"/>
        <v>1463.1491891891892</v>
      </c>
    </row>
    <row r="105" spans="1:11" x14ac:dyDescent="0.25">
      <c r="A105">
        <v>1476</v>
      </c>
      <c r="B105">
        <v>724</v>
      </c>
      <c r="C105">
        <v>466</v>
      </c>
      <c r="D105">
        <v>2211</v>
      </c>
      <c r="E105">
        <v>448</v>
      </c>
      <c r="F105">
        <f t="shared" si="9"/>
        <v>4057944</v>
      </c>
      <c r="G105">
        <f t="shared" si="7"/>
        <v>1462.3221621621622</v>
      </c>
      <c r="J105">
        <v>1476</v>
      </c>
      <c r="K105">
        <f t="shared" si="8"/>
        <v>1462.3221621621622</v>
      </c>
    </row>
    <row r="106" spans="1:11" x14ac:dyDescent="0.25">
      <c r="A106">
        <v>1464</v>
      </c>
      <c r="B106">
        <v>728</v>
      </c>
      <c r="C106">
        <v>459</v>
      </c>
      <c r="D106">
        <v>2208</v>
      </c>
      <c r="E106">
        <v>453</v>
      </c>
      <c r="F106">
        <f t="shared" si="9"/>
        <v>4055893</v>
      </c>
      <c r="G106">
        <f t="shared" si="7"/>
        <v>1461.583063063063</v>
      </c>
      <c r="J106">
        <v>1464</v>
      </c>
      <c r="K106">
        <f t="shared" si="8"/>
        <v>1461.583063063063</v>
      </c>
    </row>
    <row r="107" spans="1:11" x14ac:dyDescent="0.25">
      <c r="A107">
        <v>1487</v>
      </c>
      <c r="B107">
        <v>731</v>
      </c>
      <c r="C107">
        <v>458</v>
      </c>
      <c r="D107">
        <v>2208</v>
      </c>
      <c r="E107">
        <v>461</v>
      </c>
      <c r="F107">
        <f t="shared" si="9"/>
        <v>4055672</v>
      </c>
      <c r="G107">
        <f t="shared" si="7"/>
        <v>1461.5034234234233</v>
      </c>
      <c r="J107">
        <v>1487</v>
      </c>
      <c r="K107">
        <f t="shared" si="8"/>
        <v>1461.5034234234233</v>
      </c>
    </row>
    <row r="108" spans="1:11" x14ac:dyDescent="0.25">
      <c r="A108">
        <v>1463</v>
      </c>
      <c r="B108">
        <v>728</v>
      </c>
      <c r="C108">
        <v>456</v>
      </c>
      <c r="D108">
        <v>2224</v>
      </c>
      <c r="E108">
        <v>461</v>
      </c>
      <c r="F108">
        <f t="shared" si="9"/>
        <v>4055816</v>
      </c>
      <c r="G108">
        <f t="shared" si="7"/>
        <v>1461.5553153153153</v>
      </c>
      <c r="J108">
        <v>1463</v>
      </c>
      <c r="K108">
        <f t="shared" si="8"/>
        <v>1461.5553153153153</v>
      </c>
    </row>
    <row r="109" spans="1:11" x14ac:dyDescent="0.25">
      <c r="A109">
        <v>1472</v>
      </c>
      <c r="B109">
        <v>727</v>
      </c>
      <c r="C109">
        <v>461</v>
      </c>
      <c r="D109">
        <v>2212</v>
      </c>
      <c r="E109">
        <v>454</v>
      </c>
      <c r="F109">
        <f t="shared" si="9"/>
        <v>4057599</v>
      </c>
      <c r="G109">
        <f t="shared" si="7"/>
        <v>1462.1978378378378</v>
      </c>
      <c r="J109">
        <v>1472</v>
      </c>
      <c r="K109">
        <f t="shared" si="8"/>
        <v>1462.1978378378378</v>
      </c>
    </row>
    <row r="110" spans="1:11" x14ac:dyDescent="0.25">
      <c r="A110">
        <v>1495</v>
      </c>
      <c r="B110">
        <v>722</v>
      </c>
      <c r="C110">
        <v>459</v>
      </c>
      <c r="D110">
        <v>2200</v>
      </c>
      <c r="E110">
        <v>460</v>
      </c>
      <c r="F110">
        <f t="shared" si="9"/>
        <v>4060321</v>
      </c>
      <c r="G110">
        <f t="shared" si="7"/>
        <v>1463.1787387387387</v>
      </c>
      <c r="J110">
        <v>1495</v>
      </c>
      <c r="K110">
        <f t="shared" si="8"/>
        <v>1463.1787387387387</v>
      </c>
    </row>
    <row r="111" spans="1:11" x14ac:dyDescent="0.25">
      <c r="A111">
        <v>1469</v>
      </c>
      <c r="B111">
        <v>722</v>
      </c>
      <c r="C111">
        <v>464</v>
      </c>
      <c r="D111">
        <v>2207</v>
      </c>
      <c r="E111">
        <v>448</v>
      </c>
      <c r="F111">
        <f t="shared" si="9"/>
        <v>4063783</v>
      </c>
      <c r="G111">
        <f t="shared" si="7"/>
        <v>1464.4263063063063</v>
      </c>
      <c r="J111">
        <v>1469</v>
      </c>
      <c r="K111">
        <f t="shared" si="8"/>
        <v>1464.4263063063063</v>
      </c>
    </row>
    <row r="112" spans="1:11" x14ac:dyDescent="0.25">
      <c r="A112">
        <v>1463</v>
      </c>
      <c r="B112">
        <v>718</v>
      </c>
      <c r="C112">
        <v>461</v>
      </c>
      <c r="D112">
        <v>2216</v>
      </c>
      <c r="E112">
        <v>452</v>
      </c>
      <c r="F112">
        <f t="shared" si="9"/>
        <v>4067052</v>
      </c>
      <c r="G112">
        <f t="shared" si="7"/>
        <v>1465.6043243243244</v>
      </c>
      <c r="J112">
        <v>1463</v>
      </c>
      <c r="K112">
        <f t="shared" si="8"/>
        <v>1465.6043243243244</v>
      </c>
    </row>
    <row r="113" spans="1:11" x14ac:dyDescent="0.25">
      <c r="A113">
        <v>1456</v>
      </c>
      <c r="B113">
        <v>726</v>
      </c>
      <c r="C113">
        <v>463</v>
      </c>
      <c r="D113">
        <v>2254</v>
      </c>
      <c r="E113">
        <v>457</v>
      </c>
      <c r="F113">
        <f t="shared" si="9"/>
        <v>4070525</v>
      </c>
      <c r="G113">
        <f t="shared" si="7"/>
        <v>1466.8558558558559</v>
      </c>
      <c r="J113">
        <v>1456</v>
      </c>
      <c r="K113">
        <f t="shared" si="8"/>
        <v>1466.8558558558559</v>
      </c>
    </row>
    <row r="114" spans="1:11" x14ac:dyDescent="0.25">
      <c r="A114">
        <v>1474</v>
      </c>
      <c r="B114">
        <v>729</v>
      </c>
      <c r="C114">
        <v>459</v>
      </c>
      <c r="D114">
        <v>2200</v>
      </c>
      <c r="E114">
        <v>454</v>
      </c>
      <c r="F114">
        <f t="shared" si="9"/>
        <v>4073999</v>
      </c>
      <c r="G114">
        <f t="shared" si="7"/>
        <v>1468.1077477477477</v>
      </c>
      <c r="J114">
        <v>1474</v>
      </c>
      <c r="K114">
        <f t="shared" si="8"/>
        <v>1468.1077477477477</v>
      </c>
    </row>
    <row r="115" spans="1:11" x14ac:dyDescent="0.25">
      <c r="A115">
        <v>1436</v>
      </c>
      <c r="B115">
        <v>735</v>
      </c>
      <c r="C115">
        <v>463</v>
      </c>
      <c r="D115">
        <v>2196</v>
      </c>
      <c r="E115">
        <v>436</v>
      </c>
      <c r="F115">
        <f t="shared" si="9"/>
        <v>4075735</v>
      </c>
      <c r="G115">
        <f t="shared" si="7"/>
        <v>1468.7333333333333</v>
      </c>
      <c r="J115">
        <v>1436</v>
      </c>
      <c r="K115">
        <f t="shared" si="8"/>
        <v>1468.7333333333333</v>
      </c>
    </row>
    <row r="116" spans="1:11" x14ac:dyDescent="0.25">
      <c r="A116">
        <v>1466</v>
      </c>
      <c r="B116">
        <v>728</v>
      </c>
      <c r="C116">
        <v>466</v>
      </c>
      <c r="D116">
        <v>2200</v>
      </c>
      <c r="E116">
        <v>443</v>
      </c>
      <c r="F116">
        <f t="shared" si="9"/>
        <v>4077173</v>
      </c>
      <c r="G116">
        <f t="shared" si="7"/>
        <v>1469.2515315315316</v>
      </c>
      <c r="J116">
        <v>1466</v>
      </c>
      <c r="K116">
        <f t="shared" si="8"/>
        <v>1469.2515315315316</v>
      </c>
    </row>
    <row r="117" spans="1:11" x14ac:dyDescent="0.25">
      <c r="A117">
        <v>1459</v>
      </c>
      <c r="B117">
        <v>725</v>
      </c>
      <c r="C117">
        <v>460</v>
      </c>
      <c r="D117">
        <v>2216</v>
      </c>
      <c r="E117">
        <v>452</v>
      </c>
      <c r="F117">
        <f t="shared" si="9"/>
        <v>4078945</v>
      </c>
      <c r="G117">
        <f t="shared" si="7"/>
        <v>1469.8900900900901</v>
      </c>
      <c r="J117">
        <v>1459</v>
      </c>
      <c r="K117">
        <f t="shared" si="8"/>
        <v>1469.8900900900901</v>
      </c>
    </row>
    <row r="118" spans="1:11" x14ac:dyDescent="0.25">
      <c r="A118">
        <v>1494</v>
      </c>
      <c r="B118">
        <v>723</v>
      </c>
      <c r="C118">
        <v>459</v>
      </c>
      <c r="D118">
        <v>2201</v>
      </c>
      <c r="E118">
        <v>460</v>
      </c>
      <c r="F118">
        <f t="shared" si="9"/>
        <v>4079230</v>
      </c>
      <c r="G118">
        <f t="shared" si="7"/>
        <v>1469.9927927927929</v>
      </c>
      <c r="J118">
        <v>1494</v>
      </c>
      <c r="K118">
        <f t="shared" si="8"/>
        <v>1469.9927927927929</v>
      </c>
    </row>
    <row r="119" spans="1:11" x14ac:dyDescent="0.25">
      <c r="A119">
        <v>1475</v>
      </c>
      <c r="B119">
        <v>730</v>
      </c>
      <c r="C119">
        <v>460</v>
      </c>
      <c r="D119">
        <v>2201</v>
      </c>
      <c r="E119">
        <v>453</v>
      </c>
      <c r="F119">
        <f t="shared" ref="F119:F150" si="10">A119*h_0+A118*h_1+A117*h_2+A116*h_3+A115*h_4+A114*h_5+A113*h_6+A112*h_7+A111*h_8+A110*h_9+A109*h_10+A108*h_11+A107*h_12+A106*h_13+A105*h_14+A104*h_15+A103*h_16+A102*h_17+A101*h_18+A100*h_19+A99*h_20</f>
        <v>4078641</v>
      </c>
      <c r="G119">
        <f t="shared" si="7"/>
        <v>1469.7805405405406</v>
      </c>
      <c r="J119">
        <v>1475</v>
      </c>
      <c r="K119">
        <f t="shared" si="8"/>
        <v>1469.7805405405406</v>
      </c>
    </row>
    <row r="120" spans="1:11" x14ac:dyDescent="0.25">
      <c r="A120">
        <v>1448</v>
      </c>
      <c r="B120">
        <v>735</v>
      </c>
      <c r="C120">
        <v>463</v>
      </c>
      <c r="D120">
        <v>2194</v>
      </c>
      <c r="E120">
        <v>439</v>
      </c>
      <c r="F120">
        <f t="shared" si="10"/>
        <v>4076640</v>
      </c>
      <c r="G120">
        <f t="shared" si="7"/>
        <v>1469.0594594594595</v>
      </c>
      <c r="J120">
        <v>1448</v>
      </c>
      <c r="K120">
        <f t="shared" si="8"/>
        <v>1469.0594594594595</v>
      </c>
    </row>
    <row r="121" spans="1:11" x14ac:dyDescent="0.25">
      <c r="A121">
        <v>1468</v>
      </c>
      <c r="B121">
        <v>729</v>
      </c>
      <c r="C121">
        <v>468</v>
      </c>
      <c r="D121">
        <v>2208</v>
      </c>
      <c r="E121">
        <v>443</v>
      </c>
      <c r="F121">
        <f t="shared" si="10"/>
        <v>4075253</v>
      </c>
      <c r="G121">
        <f t="shared" si="7"/>
        <v>1468.5596396396397</v>
      </c>
      <c r="J121">
        <v>1468</v>
      </c>
      <c r="K121">
        <f t="shared" si="8"/>
        <v>1468.5596396396397</v>
      </c>
    </row>
    <row r="122" spans="1:11" x14ac:dyDescent="0.25">
      <c r="A122">
        <v>1472</v>
      </c>
      <c r="B122">
        <v>727</v>
      </c>
      <c r="C122">
        <v>461</v>
      </c>
      <c r="D122">
        <v>2204</v>
      </c>
      <c r="E122">
        <v>452</v>
      </c>
      <c r="F122">
        <f t="shared" si="10"/>
        <v>4073704</v>
      </c>
      <c r="G122">
        <f t="shared" si="7"/>
        <v>1468.0014414414413</v>
      </c>
      <c r="J122">
        <v>1472</v>
      </c>
      <c r="K122">
        <f t="shared" si="8"/>
        <v>1468.0014414414413</v>
      </c>
    </row>
    <row r="123" spans="1:11" x14ac:dyDescent="0.25">
      <c r="A123">
        <v>1497</v>
      </c>
      <c r="B123">
        <v>722</v>
      </c>
      <c r="C123">
        <v>460</v>
      </c>
      <c r="D123">
        <v>2190</v>
      </c>
      <c r="E123">
        <v>457</v>
      </c>
      <c r="F123">
        <f t="shared" si="10"/>
        <v>4072759</v>
      </c>
      <c r="G123">
        <f t="shared" si="7"/>
        <v>1467.660900900901</v>
      </c>
      <c r="J123">
        <v>1497</v>
      </c>
      <c r="K123">
        <f t="shared" si="8"/>
        <v>1467.660900900901</v>
      </c>
    </row>
    <row r="124" spans="1:11" x14ac:dyDescent="0.25">
      <c r="A124">
        <v>1466</v>
      </c>
      <c r="B124">
        <v>724</v>
      </c>
      <c r="C124">
        <v>462</v>
      </c>
      <c r="D124">
        <v>2195</v>
      </c>
      <c r="E124">
        <v>447</v>
      </c>
      <c r="F124">
        <f t="shared" si="10"/>
        <v>4071275</v>
      </c>
      <c r="G124">
        <f t="shared" si="7"/>
        <v>1467.1261261261261</v>
      </c>
      <c r="J124">
        <v>1466</v>
      </c>
      <c r="K124">
        <f t="shared" si="8"/>
        <v>1467.1261261261261</v>
      </c>
    </row>
    <row r="125" spans="1:11" x14ac:dyDescent="0.25">
      <c r="A125">
        <v>1458</v>
      </c>
      <c r="B125">
        <v>723</v>
      </c>
      <c r="C125">
        <v>464</v>
      </c>
      <c r="D125">
        <v>2207</v>
      </c>
      <c r="E125">
        <v>444</v>
      </c>
      <c r="F125">
        <f t="shared" si="10"/>
        <v>4070551</v>
      </c>
      <c r="G125">
        <f t="shared" si="7"/>
        <v>1466.8652252252252</v>
      </c>
      <c r="J125">
        <v>1458</v>
      </c>
      <c r="K125">
        <f t="shared" si="8"/>
        <v>1466.8652252252252</v>
      </c>
    </row>
    <row r="126" spans="1:11" x14ac:dyDescent="0.25">
      <c r="A126">
        <v>1456</v>
      </c>
      <c r="B126">
        <v>724</v>
      </c>
      <c r="C126">
        <v>459</v>
      </c>
      <c r="D126">
        <v>2227</v>
      </c>
      <c r="E126">
        <v>455</v>
      </c>
      <c r="F126">
        <f t="shared" si="10"/>
        <v>4070211</v>
      </c>
      <c r="G126">
        <f t="shared" si="7"/>
        <v>1466.7427027027027</v>
      </c>
      <c r="J126">
        <v>1456</v>
      </c>
      <c r="K126">
        <f t="shared" si="8"/>
        <v>1466.7427027027027</v>
      </c>
    </row>
    <row r="127" spans="1:11" x14ac:dyDescent="0.25">
      <c r="A127">
        <v>1467</v>
      </c>
      <c r="B127">
        <v>723</v>
      </c>
      <c r="C127">
        <v>461</v>
      </c>
      <c r="D127">
        <v>2208</v>
      </c>
      <c r="E127">
        <v>451</v>
      </c>
      <c r="F127">
        <f t="shared" si="10"/>
        <v>4070847</v>
      </c>
      <c r="G127">
        <f t="shared" si="7"/>
        <v>1466.9718918918918</v>
      </c>
      <c r="J127">
        <v>1467</v>
      </c>
      <c r="K127">
        <f t="shared" si="8"/>
        <v>1466.9718918918918</v>
      </c>
    </row>
    <row r="128" spans="1:11" x14ac:dyDescent="0.25">
      <c r="A128">
        <v>1459</v>
      </c>
      <c r="B128">
        <v>734</v>
      </c>
      <c r="C128">
        <v>464</v>
      </c>
      <c r="D128">
        <v>2193</v>
      </c>
      <c r="E128">
        <v>441</v>
      </c>
      <c r="F128">
        <f t="shared" si="10"/>
        <v>4071283</v>
      </c>
      <c r="G128">
        <f t="shared" si="7"/>
        <v>1467.129009009009</v>
      </c>
      <c r="J128">
        <v>1459</v>
      </c>
      <c r="K128">
        <f t="shared" si="8"/>
        <v>1467.129009009009</v>
      </c>
    </row>
    <row r="129" spans="1:11" x14ac:dyDescent="0.25">
      <c r="A129">
        <v>1464</v>
      </c>
      <c r="B129">
        <v>729</v>
      </c>
      <c r="C129">
        <v>467</v>
      </c>
      <c r="D129">
        <v>2200</v>
      </c>
      <c r="E129">
        <v>441</v>
      </c>
      <c r="F129">
        <f t="shared" si="10"/>
        <v>4072399</v>
      </c>
      <c r="G129">
        <f t="shared" si="7"/>
        <v>1467.5311711711711</v>
      </c>
      <c r="J129">
        <v>1464</v>
      </c>
      <c r="K129">
        <f t="shared" si="8"/>
        <v>1467.5311711711711</v>
      </c>
    </row>
    <row r="130" spans="1:11" x14ac:dyDescent="0.25">
      <c r="A130">
        <v>1462</v>
      </c>
      <c r="B130">
        <v>719</v>
      </c>
      <c r="C130">
        <v>464</v>
      </c>
      <c r="D130">
        <v>2203</v>
      </c>
      <c r="E130">
        <v>445</v>
      </c>
      <c r="F130">
        <f t="shared" si="10"/>
        <v>4073218</v>
      </c>
      <c r="G130">
        <f t="shared" si="7"/>
        <v>1467.8263063063064</v>
      </c>
      <c r="J130">
        <v>1462</v>
      </c>
      <c r="K130">
        <f t="shared" si="8"/>
        <v>1467.8263063063064</v>
      </c>
    </row>
    <row r="131" spans="1:11" x14ac:dyDescent="0.25">
      <c r="A131">
        <v>1456</v>
      </c>
      <c r="B131">
        <v>727</v>
      </c>
      <c r="C131">
        <v>463</v>
      </c>
      <c r="D131">
        <v>2230</v>
      </c>
      <c r="E131">
        <v>451</v>
      </c>
      <c r="F131">
        <f t="shared" si="10"/>
        <v>4073100</v>
      </c>
      <c r="G131">
        <f t="shared" ref="G131:G194" si="11">F131/factor</f>
        <v>1467.7837837837837</v>
      </c>
      <c r="J131">
        <v>1456</v>
      </c>
      <c r="K131">
        <f t="shared" ref="K131:K194" si="12">G131</f>
        <v>1467.7837837837837</v>
      </c>
    </row>
    <row r="132" spans="1:11" x14ac:dyDescent="0.25">
      <c r="A132">
        <v>1468</v>
      </c>
      <c r="B132">
        <v>728</v>
      </c>
      <c r="C132">
        <v>459</v>
      </c>
      <c r="D132">
        <v>2203</v>
      </c>
      <c r="E132">
        <v>453</v>
      </c>
      <c r="F132">
        <f t="shared" si="10"/>
        <v>4072931</v>
      </c>
      <c r="G132">
        <f t="shared" si="11"/>
        <v>1467.7228828828829</v>
      </c>
      <c r="J132">
        <v>1468</v>
      </c>
      <c r="K132">
        <f t="shared" si="12"/>
        <v>1467.7228828828829</v>
      </c>
    </row>
    <row r="133" spans="1:11" x14ac:dyDescent="0.25">
      <c r="A133">
        <v>1457</v>
      </c>
      <c r="B133">
        <v>734</v>
      </c>
      <c r="C133">
        <v>463</v>
      </c>
      <c r="D133">
        <v>2193</v>
      </c>
      <c r="E133">
        <v>442</v>
      </c>
      <c r="F133">
        <f t="shared" si="10"/>
        <v>4071968</v>
      </c>
      <c r="G133">
        <f t="shared" si="11"/>
        <v>1467.3758558558559</v>
      </c>
      <c r="J133">
        <v>1457</v>
      </c>
      <c r="K133">
        <f t="shared" si="12"/>
        <v>1467.3758558558559</v>
      </c>
    </row>
    <row r="134" spans="1:11" x14ac:dyDescent="0.25">
      <c r="A134">
        <v>1462</v>
      </c>
      <c r="B134">
        <v>728</v>
      </c>
      <c r="C134">
        <v>468</v>
      </c>
      <c r="D134">
        <v>2193</v>
      </c>
      <c r="E134">
        <v>437</v>
      </c>
      <c r="F134">
        <f t="shared" si="10"/>
        <v>4070585</v>
      </c>
      <c r="G134">
        <f t="shared" si="11"/>
        <v>1466.8774774774774</v>
      </c>
      <c r="J134">
        <v>1462</v>
      </c>
      <c r="K134">
        <f t="shared" si="12"/>
        <v>1466.8774774774774</v>
      </c>
    </row>
    <row r="135" spans="1:11" x14ac:dyDescent="0.25">
      <c r="A135">
        <v>1472</v>
      </c>
      <c r="B135">
        <v>733</v>
      </c>
      <c r="C135">
        <v>464</v>
      </c>
      <c r="D135">
        <v>2200</v>
      </c>
      <c r="E135">
        <v>447</v>
      </c>
      <c r="F135">
        <f t="shared" si="10"/>
        <v>4068530</v>
      </c>
      <c r="G135">
        <f t="shared" si="11"/>
        <v>1466.136936936937</v>
      </c>
      <c r="J135">
        <v>1472</v>
      </c>
      <c r="K135">
        <f t="shared" si="12"/>
        <v>1466.136936936937</v>
      </c>
    </row>
    <row r="136" spans="1:11" x14ac:dyDescent="0.25">
      <c r="A136">
        <v>1480</v>
      </c>
      <c r="B136">
        <v>726</v>
      </c>
      <c r="C136">
        <v>463</v>
      </c>
      <c r="D136">
        <v>2248</v>
      </c>
      <c r="E136">
        <v>463</v>
      </c>
      <c r="F136">
        <f t="shared" si="10"/>
        <v>4067143</v>
      </c>
      <c r="G136">
        <f t="shared" si="11"/>
        <v>1465.6371171171172</v>
      </c>
      <c r="J136">
        <v>1480</v>
      </c>
      <c r="K136">
        <f t="shared" si="12"/>
        <v>1465.6371171171172</v>
      </c>
    </row>
    <row r="137" spans="1:11" x14ac:dyDescent="0.25">
      <c r="A137">
        <v>1464</v>
      </c>
      <c r="B137">
        <v>728</v>
      </c>
      <c r="C137">
        <v>461</v>
      </c>
      <c r="D137">
        <v>2206</v>
      </c>
      <c r="E137">
        <v>450</v>
      </c>
      <c r="F137">
        <f t="shared" si="10"/>
        <v>4065104</v>
      </c>
      <c r="G137">
        <f t="shared" si="11"/>
        <v>1464.9023423423423</v>
      </c>
      <c r="J137">
        <v>1464</v>
      </c>
      <c r="K137">
        <f t="shared" si="12"/>
        <v>1464.9023423423423</v>
      </c>
    </row>
    <row r="138" spans="1:11" x14ac:dyDescent="0.25">
      <c r="A138">
        <v>1441</v>
      </c>
      <c r="B138">
        <v>732</v>
      </c>
      <c r="C138">
        <v>465</v>
      </c>
      <c r="D138">
        <v>2193</v>
      </c>
      <c r="E138">
        <v>435</v>
      </c>
      <c r="F138">
        <f t="shared" si="10"/>
        <v>4063336</v>
      </c>
      <c r="G138">
        <f t="shared" si="11"/>
        <v>1464.2652252252253</v>
      </c>
      <c r="J138">
        <v>1441</v>
      </c>
      <c r="K138">
        <f t="shared" si="12"/>
        <v>1464.2652252252253</v>
      </c>
    </row>
    <row r="139" spans="1:11" x14ac:dyDescent="0.25">
      <c r="A139">
        <v>1467</v>
      </c>
      <c r="B139">
        <v>728</v>
      </c>
      <c r="C139">
        <v>460</v>
      </c>
      <c r="D139">
        <v>2208</v>
      </c>
      <c r="E139">
        <v>453</v>
      </c>
      <c r="F139">
        <f t="shared" si="10"/>
        <v>4061837</v>
      </c>
      <c r="G139">
        <f t="shared" si="11"/>
        <v>1463.7250450450451</v>
      </c>
      <c r="J139">
        <v>1467</v>
      </c>
      <c r="K139">
        <f t="shared" si="12"/>
        <v>1463.7250450450451</v>
      </c>
    </row>
    <row r="140" spans="1:11" x14ac:dyDescent="0.25">
      <c r="A140">
        <v>1461</v>
      </c>
      <c r="B140">
        <v>733</v>
      </c>
      <c r="C140">
        <v>465</v>
      </c>
      <c r="D140">
        <v>2192</v>
      </c>
      <c r="E140">
        <v>440</v>
      </c>
      <c r="F140">
        <f t="shared" si="10"/>
        <v>4060825</v>
      </c>
      <c r="G140">
        <f t="shared" si="11"/>
        <v>1463.3603603603603</v>
      </c>
      <c r="J140">
        <v>1461</v>
      </c>
      <c r="K140">
        <f t="shared" si="12"/>
        <v>1463.3603603603603</v>
      </c>
    </row>
    <row r="141" spans="1:11" x14ac:dyDescent="0.25">
      <c r="A141">
        <v>1463</v>
      </c>
      <c r="B141">
        <v>726</v>
      </c>
      <c r="C141">
        <v>475</v>
      </c>
      <c r="D141">
        <v>2206</v>
      </c>
      <c r="E141">
        <v>433</v>
      </c>
      <c r="F141">
        <f t="shared" si="10"/>
        <v>4060679</v>
      </c>
      <c r="G141">
        <f t="shared" si="11"/>
        <v>1463.3077477477477</v>
      </c>
      <c r="J141">
        <v>1463</v>
      </c>
      <c r="K141">
        <f t="shared" si="12"/>
        <v>1463.3077477477477</v>
      </c>
    </row>
    <row r="142" spans="1:11" x14ac:dyDescent="0.25">
      <c r="A142">
        <v>1463</v>
      </c>
      <c r="B142">
        <v>731</v>
      </c>
      <c r="C142">
        <v>461</v>
      </c>
      <c r="D142">
        <v>2204</v>
      </c>
      <c r="E142">
        <v>449</v>
      </c>
      <c r="F142">
        <f t="shared" si="10"/>
        <v>4060528</v>
      </c>
      <c r="G142">
        <f t="shared" si="11"/>
        <v>1463.2533333333333</v>
      </c>
      <c r="J142">
        <v>1463</v>
      </c>
      <c r="K142">
        <f t="shared" si="12"/>
        <v>1463.2533333333333</v>
      </c>
    </row>
    <row r="143" spans="1:11" x14ac:dyDescent="0.25">
      <c r="A143">
        <v>1488</v>
      </c>
      <c r="B143">
        <v>727</v>
      </c>
      <c r="C143">
        <v>463</v>
      </c>
      <c r="D143">
        <v>2196</v>
      </c>
      <c r="E143">
        <v>452</v>
      </c>
      <c r="F143">
        <f t="shared" si="10"/>
        <v>4061059</v>
      </c>
      <c r="G143">
        <f t="shared" si="11"/>
        <v>1463.4446846846847</v>
      </c>
      <c r="J143">
        <v>1488</v>
      </c>
      <c r="K143">
        <f t="shared" si="12"/>
        <v>1463.4446846846847</v>
      </c>
    </row>
    <row r="144" spans="1:11" x14ac:dyDescent="0.25">
      <c r="A144">
        <v>1464</v>
      </c>
      <c r="B144">
        <v>728</v>
      </c>
      <c r="C144">
        <v>461</v>
      </c>
      <c r="D144">
        <v>2206</v>
      </c>
      <c r="E144">
        <v>450</v>
      </c>
      <c r="F144">
        <f t="shared" si="10"/>
        <v>4060858</v>
      </c>
      <c r="G144">
        <f t="shared" si="11"/>
        <v>1463.3722522522523</v>
      </c>
      <c r="J144">
        <v>1464</v>
      </c>
      <c r="K144">
        <f t="shared" si="12"/>
        <v>1463.3722522522523</v>
      </c>
    </row>
    <row r="145" spans="1:11" x14ac:dyDescent="0.25">
      <c r="A145">
        <v>1344</v>
      </c>
      <c r="B145">
        <v>728</v>
      </c>
      <c r="C145">
        <v>464</v>
      </c>
      <c r="D145">
        <v>2199</v>
      </c>
      <c r="E145">
        <v>408</v>
      </c>
      <c r="F145">
        <f t="shared" si="10"/>
        <v>4058920</v>
      </c>
      <c r="G145">
        <f t="shared" si="11"/>
        <v>1462.6738738738738</v>
      </c>
      <c r="J145">
        <v>1344</v>
      </c>
      <c r="K145">
        <f t="shared" si="12"/>
        <v>1462.6738738738738</v>
      </c>
    </row>
    <row r="146" spans="1:11" x14ac:dyDescent="0.25">
      <c r="A146">
        <v>1463</v>
      </c>
      <c r="B146">
        <v>728</v>
      </c>
      <c r="C146">
        <v>464</v>
      </c>
      <c r="D146">
        <v>2195</v>
      </c>
      <c r="E146">
        <v>443</v>
      </c>
      <c r="F146">
        <f t="shared" si="10"/>
        <v>4058867</v>
      </c>
      <c r="G146">
        <f t="shared" si="11"/>
        <v>1462.6547747747748</v>
      </c>
      <c r="J146">
        <v>1463</v>
      </c>
      <c r="K146">
        <f t="shared" si="12"/>
        <v>1462.6547747747748</v>
      </c>
    </row>
    <row r="147" spans="1:11" x14ac:dyDescent="0.25">
      <c r="A147">
        <v>1472</v>
      </c>
      <c r="B147">
        <v>733</v>
      </c>
      <c r="C147">
        <v>465</v>
      </c>
      <c r="D147">
        <v>2192</v>
      </c>
      <c r="E147">
        <v>444</v>
      </c>
      <c r="F147">
        <f t="shared" si="10"/>
        <v>4057789</v>
      </c>
      <c r="G147">
        <f t="shared" si="11"/>
        <v>1462.2663063063062</v>
      </c>
      <c r="J147">
        <v>1472</v>
      </c>
      <c r="K147">
        <f t="shared" si="12"/>
        <v>1462.2663063063062</v>
      </c>
    </row>
    <row r="148" spans="1:11" x14ac:dyDescent="0.25">
      <c r="A148">
        <v>1480</v>
      </c>
      <c r="B148">
        <v>726</v>
      </c>
      <c r="C148">
        <v>463</v>
      </c>
      <c r="D148">
        <v>2224</v>
      </c>
      <c r="E148">
        <v>457</v>
      </c>
      <c r="F148">
        <f t="shared" si="10"/>
        <v>4055655</v>
      </c>
      <c r="G148">
        <f t="shared" si="11"/>
        <v>1461.4972972972973</v>
      </c>
      <c r="J148">
        <v>1480</v>
      </c>
      <c r="K148">
        <f t="shared" si="12"/>
        <v>1461.4972972972973</v>
      </c>
    </row>
    <row r="149" spans="1:11" x14ac:dyDescent="0.25">
      <c r="A149">
        <v>1466</v>
      </c>
      <c r="B149">
        <v>728</v>
      </c>
      <c r="C149">
        <v>459</v>
      </c>
      <c r="D149">
        <v>2204</v>
      </c>
      <c r="E149">
        <v>452</v>
      </c>
      <c r="F149">
        <f t="shared" si="10"/>
        <v>4052839</v>
      </c>
      <c r="G149">
        <f t="shared" si="11"/>
        <v>1460.4825225225225</v>
      </c>
      <c r="J149">
        <v>1466</v>
      </c>
      <c r="K149">
        <f t="shared" si="12"/>
        <v>1460.4825225225225</v>
      </c>
    </row>
    <row r="150" spans="1:11" x14ac:dyDescent="0.25">
      <c r="A150">
        <v>1487</v>
      </c>
      <c r="B150">
        <v>731</v>
      </c>
      <c r="C150">
        <v>460</v>
      </c>
      <c r="D150">
        <v>2208</v>
      </c>
      <c r="E150">
        <v>459</v>
      </c>
      <c r="F150">
        <f t="shared" si="10"/>
        <v>4049927</v>
      </c>
      <c r="G150">
        <f t="shared" si="11"/>
        <v>1459.4331531531532</v>
      </c>
      <c r="J150">
        <v>1487</v>
      </c>
      <c r="K150">
        <f t="shared" si="12"/>
        <v>1459.4331531531532</v>
      </c>
    </row>
    <row r="151" spans="1:11" x14ac:dyDescent="0.25">
      <c r="A151">
        <v>1468</v>
      </c>
      <c r="B151">
        <v>729</v>
      </c>
      <c r="C151">
        <v>474</v>
      </c>
      <c r="D151">
        <v>2208</v>
      </c>
      <c r="E151">
        <v>436</v>
      </c>
      <c r="F151">
        <f t="shared" ref="F151:F182" si="13">A151*h_0+A150*h_1+A149*h_2+A148*h_3+A147*h_4+A146*h_5+A145*h_6+A144*h_7+A143*h_8+A142*h_9+A141*h_10+A140*h_11+A139*h_12+A138*h_13+A137*h_14+A136*h_15+A135*h_16+A134*h_17+A133*h_18+A132*h_19+A131*h_20</f>
        <v>4047058</v>
      </c>
      <c r="G151">
        <f t="shared" si="11"/>
        <v>1458.3992792792792</v>
      </c>
      <c r="J151">
        <v>1468</v>
      </c>
      <c r="K151">
        <f t="shared" si="12"/>
        <v>1458.3992792792792</v>
      </c>
    </row>
    <row r="152" spans="1:11" x14ac:dyDescent="0.25">
      <c r="A152">
        <v>1472</v>
      </c>
      <c r="B152">
        <v>734</v>
      </c>
      <c r="C152">
        <v>464</v>
      </c>
      <c r="D152">
        <v>2196</v>
      </c>
      <c r="E152">
        <v>446</v>
      </c>
      <c r="F152">
        <f t="shared" si="13"/>
        <v>4045069</v>
      </c>
      <c r="G152">
        <f t="shared" si="11"/>
        <v>1457.6825225225225</v>
      </c>
      <c r="J152">
        <v>1472</v>
      </c>
      <c r="K152">
        <f t="shared" si="12"/>
        <v>1457.6825225225225</v>
      </c>
    </row>
    <row r="153" spans="1:11" x14ac:dyDescent="0.25">
      <c r="A153">
        <v>1456</v>
      </c>
      <c r="B153">
        <v>725</v>
      </c>
      <c r="C153">
        <v>463</v>
      </c>
      <c r="D153">
        <v>2255</v>
      </c>
      <c r="E153">
        <v>457</v>
      </c>
      <c r="F153">
        <f t="shared" si="13"/>
        <v>4043663</v>
      </c>
      <c r="G153">
        <f t="shared" si="11"/>
        <v>1457.1758558558558</v>
      </c>
      <c r="J153">
        <v>1456</v>
      </c>
      <c r="K153">
        <f t="shared" si="12"/>
        <v>1457.1758558558558</v>
      </c>
    </row>
    <row r="154" spans="1:11" x14ac:dyDescent="0.25">
      <c r="A154">
        <v>1474</v>
      </c>
      <c r="B154">
        <v>723</v>
      </c>
      <c r="C154">
        <v>460</v>
      </c>
      <c r="D154">
        <v>2200</v>
      </c>
      <c r="E154">
        <v>453</v>
      </c>
      <c r="F154">
        <f t="shared" si="13"/>
        <v>4044099</v>
      </c>
      <c r="G154">
        <f t="shared" si="11"/>
        <v>1457.332972972973</v>
      </c>
      <c r="J154">
        <v>1474</v>
      </c>
      <c r="K154">
        <f t="shared" si="12"/>
        <v>1457.332972972973</v>
      </c>
    </row>
    <row r="155" spans="1:11" x14ac:dyDescent="0.25">
      <c r="A155">
        <v>1643</v>
      </c>
      <c r="B155">
        <v>728</v>
      </c>
      <c r="C155">
        <v>459</v>
      </c>
      <c r="D155">
        <v>2201</v>
      </c>
      <c r="E155">
        <v>506</v>
      </c>
      <c r="F155">
        <f t="shared" si="13"/>
        <v>4048990</v>
      </c>
      <c r="G155">
        <f t="shared" si="11"/>
        <v>1459.0954954954955</v>
      </c>
      <c r="J155">
        <v>1643</v>
      </c>
      <c r="K155">
        <f t="shared" si="12"/>
        <v>1459.0954954954955</v>
      </c>
    </row>
    <row r="156" spans="1:11" x14ac:dyDescent="0.25">
      <c r="A156">
        <v>1472</v>
      </c>
      <c r="B156">
        <v>727</v>
      </c>
      <c r="C156">
        <v>460</v>
      </c>
      <c r="D156">
        <v>2206</v>
      </c>
      <c r="E156">
        <v>453</v>
      </c>
      <c r="F156">
        <f t="shared" si="13"/>
        <v>4052544</v>
      </c>
      <c r="G156">
        <f t="shared" si="11"/>
        <v>1460.3762162162161</v>
      </c>
      <c r="J156">
        <v>1472</v>
      </c>
      <c r="K156">
        <f t="shared" si="12"/>
        <v>1460.3762162162161</v>
      </c>
    </row>
    <row r="157" spans="1:11" x14ac:dyDescent="0.25">
      <c r="A157">
        <v>1455</v>
      </c>
      <c r="B157">
        <v>741</v>
      </c>
      <c r="C157">
        <v>460</v>
      </c>
      <c r="D157">
        <v>2216</v>
      </c>
      <c r="E157">
        <v>451</v>
      </c>
      <c r="F157">
        <f t="shared" si="13"/>
        <v>4058310</v>
      </c>
      <c r="G157">
        <f t="shared" si="11"/>
        <v>1462.454054054054</v>
      </c>
      <c r="J157">
        <v>1455</v>
      </c>
      <c r="K157">
        <f t="shared" si="12"/>
        <v>1462.454054054054</v>
      </c>
    </row>
    <row r="158" spans="1:11" x14ac:dyDescent="0.25">
      <c r="A158">
        <v>1467</v>
      </c>
      <c r="B158">
        <v>729</v>
      </c>
      <c r="C158">
        <v>460</v>
      </c>
      <c r="D158">
        <v>2208</v>
      </c>
      <c r="E158">
        <v>453</v>
      </c>
      <c r="F158">
        <f t="shared" si="13"/>
        <v>4066734</v>
      </c>
      <c r="G158">
        <f t="shared" si="11"/>
        <v>1465.4897297297298</v>
      </c>
      <c r="J158">
        <v>1467</v>
      </c>
      <c r="K158">
        <f t="shared" si="12"/>
        <v>1465.4897297297298</v>
      </c>
    </row>
    <row r="159" spans="1:11" x14ac:dyDescent="0.25">
      <c r="A159">
        <v>1472</v>
      </c>
      <c r="B159">
        <v>734</v>
      </c>
      <c r="C159">
        <v>464</v>
      </c>
      <c r="D159">
        <v>2200</v>
      </c>
      <c r="E159">
        <v>447</v>
      </c>
      <c r="F159">
        <f t="shared" si="13"/>
        <v>4076950</v>
      </c>
      <c r="G159">
        <f t="shared" si="11"/>
        <v>1469.1711711711712</v>
      </c>
      <c r="J159">
        <v>1472</v>
      </c>
      <c r="K159">
        <f t="shared" si="12"/>
        <v>1469.1711711711712</v>
      </c>
    </row>
    <row r="160" spans="1:11" x14ac:dyDescent="0.25">
      <c r="A160">
        <v>1458</v>
      </c>
      <c r="B160">
        <v>724</v>
      </c>
      <c r="C160">
        <v>458</v>
      </c>
      <c r="D160">
        <v>2227</v>
      </c>
      <c r="E160">
        <v>457</v>
      </c>
      <c r="F160">
        <f t="shared" si="13"/>
        <v>4087190</v>
      </c>
      <c r="G160">
        <f t="shared" si="11"/>
        <v>1472.8612612612612</v>
      </c>
      <c r="J160">
        <v>1458</v>
      </c>
      <c r="K160">
        <f t="shared" si="12"/>
        <v>1472.8612612612612</v>
      </c>
    </row>
    <row r="161" spans="1:11" x14ac:dyDescent="0.25">
      <c r="A161">
        <v>1471</v>
      </c>
      <c r="B161">
        <v>723</v>
      </c>
      <c r="C161">
        <v>461</v>
      </c>
      <c r="D161">
        <v>2215</v>
      </c>
      <c r="E161">
        <v>454</v>
      </c>
      <c r="F161">
        <f t="shared" si="13"/>
        <v>4097319</v>
      </c>
      <c r="G161">
        <f t="shared" si="11"/>
        <v>1476.5113513513513</v>
      </c>
      <c r="J161">
        <v>1471</v>
      </c>
      <c r="K161">
        <f t="shared" si="12"/>
        <v>1476.5113513513513</v>
      </c>
    </row>
    <row r="162" spans="1:11" x14ac:dyDescent="0.25">
      <c r="A162">
        <v>1497</v>
      </c>
      <c r="B162">
        <v>722</v>
      </c>
      <c r="C162">
        <v>460</v>
      </c>
      <c r="D162">
        <v>2190</v>
      </c>
      <c r="E162">
        <v>457</v>
      </c>
      <c r="F162">
        <f t="shared" si="13"/>
        <v>4106500</v>
      </c>
      <c r="G162">
        <f t="shared" si="11"/>
        <v>1479.8198198198197</v>
      </c>
      <c r="J162">
        <v>1497</v>
      </c>
      <c r="K162">
        <f t="shared" si="12"/>
        <v>1479.8198198198197</v>
      </c>
    </row>
    <row r="163" spans="1:11" x14ac:dyDescent="0.25">
      <c r="A163">
        <v>1466</v>
      </c>
      <c r="B163">
        <v>724</v>
      </c>
      <c r="C163">
        <v>464</v>
      </c>
      <c r="D163">
        <v>2195</v>
      </c>
      <c r="E163">
        <v>444</v>
      </c>
      <c r="F163">
        <f t="shared" si="13"/>
        <v>4113154</v>
      </c>
      <c r="G163">
        <f t="shared" si="11"/>
        <v>1482.2176576576576</v>
      </c>
      <c r="J163">
        <v>1466</v>
      </c>
      <c r="K163">
        <f t="shared" si="12"/>
        <v>1482.2176576576576</v>
      </c>
    </row>
    <row r="164" spans="1:11" x14ac:dyDescent="0.25">
      <c r="A164">
        <v>1458</v>
      </c>
      <c r="B164">
        <v>724</v>
      </c>
      <c r="C164">
        <v>464</v>
      </c>
      <c r="D164">
        <v>2207</v>
      </c>
      <c r="E164">
        <v>444</v>
      </c>
      <c r="F164">
        <f t="shared" si="13"/>
        <v>4116559</v>
      </c>
      <c r="G164">
        <f t="shared" si="11"/>
        <v>1483.4446846846847</v>
      </c>
      <c r="J164">
        <v>1458</v>
      </c>
      <c r="K164">
        <f t="shared" si="12"/>
        <v>1483.4446846846847</v>
      </c>
    </row>
    <row r="165" spans="1:11" x14ac:dyDescent="0.25">
      <c r="A165">
        <v>1458</v>
      </c>
      <c r="B165">
        <v>724</v>
      </c>
      <c r="C165">
        <v>460</v>
      </c>
      <c r="D165">
        <v>2227</v>
      </c>
      <c r="E165">
        <v>455</v>
      </c>
      <c r="F165">
        <f t="shared" si="13"/>
        <v>4117495</v>
      </c>
      <c r="G165">
        <f t="shared" si="11"/>
        <v>1483.781981981982</v>
      </c>
      <c r="J165">
        <v>1458</v>
      </c>
      <c r="K165">
        <f t="shared" si="12"/>
        <v>1483.781981981982</v>
      </c>
    </row>
    <row r="166" spans="1:11" x14ac:dyDescent="0.25">
      <c r="A166">
        <v>1471</v>
      </c>
      <c r="B166">
        <v>722</v>
      </c>
      <c r="C166">
        <v>461</v>
      </c>
      <c r="D166">
        <v>2211</v>
      </c>
      <c r="E166">
        <v>453</v>
      </c>
      <c r="F166">
        <f t="shared" si="13"/>
        <v>4118399</v>
      </c>
      <c r="G166">
        <f t="shared" si="11"/>
        <v>1484.1077477477477</v>
      </c>
      <c r="J166">
        <v>1471</v>
      </c>
      <c r="K166">
        <f t="shared" si="12"/>
        <v>1484.1077477477477</v>
      </c>
    </row>
    <row r="167" spans="1:11" x14ac:dyDescent="0.25">
      <c r="A167">
        <v>1457</v>
      </c>
      <c r="B167">
        <v>724</v>
      </c>
      <c r="C167">
        <v>464</v>
      </c>
      <c r="D167">
        <v>2207</v>
      </c>
      <c r="E167">
        <v>444</v>
      </c>
      <c r="F167">
        <f t="shared" si="13"/>
        <v>4115152</v>
      </c>
      <c r="G167">
        <f t="shared" si="11"/>
        <v>1482.9376576576576</v>
      </c>
      <c r="J167">
        <v>1457</v>
      </c>
      <c r="K167">
        <f t="shared" si="12"/>
        <v>1482.9376576576576</v>
      </c>
    </row>
    <row r="168" spans="1:11" x14ac:dyDescent="0.25">
      <c r="A168">
        <v>1475</v>
      </c>
      <c r="B168">
        <v>724</v>
      </c>
      <c r="C168">
        <v>464</v>
      </c>
      <c r="D168">
        <v>2204</v>
      </c>
      <c r="E168">
        <v>449</v>
      </c>
      <c r="F168">
        <f t="shared" si="13"/>
        <v>4110502</v>
      </c>
      <c r="G168">
        <f t="shared" si="11"/>
        <v>1481.261981981982</v>
      </c>
      <c r="J168">
        <v>1475</v>
      </c>
      <c r="K168">
        <f t="shared" si="12"/>
        <v>1481.261981981982</v>
      </c>
    </row>
    <row r="169" spans="1:11" x14ac:dyDescent="0.25">
      <c r="A169">
        <v>1471</v>
      </c>
      <c r="B169">
        <v>729</v>
      </c>
      <c r="C169">
        <v>460</v>
      </c>
      <c r="D169">
        <v>2208</v>
      </c>
      <c r="E169">
        <v>454</v>
      </c>
      <c r="F169">
        <f t="shared" si="13"/>
        <v>4104516</v>
      </c>
      <c r="G169">
        <f t="shared" si="11"/>
        <v>1479.1048648648648</v>
      </c>
      <c r="J169">
        <v>1471</v>
      </c>
      <c r="K169">
        <f t="shared" si="12"/>
        <v>1479.1048648648648</v>
      </c>
    </row>
    <row r="170" spans="1:11" x14ac:dyDescent="0.25">
      <c r="A170">
        <v>1467</v>
      </c>
      <c r="B170">
        <v>728</v>
      </c>
      <c r="C170">
        <v>460</v>
      </c>
      <c r="D170">
        <v>2216</v>
      </c>
      <c r="E170">
        <v>455</v>
      </c>
      <c r="F170">
        <f t="shared" si="13"/>
        <v>4098271</v>
      </c>
      <c r="G170">
        <f t="shared" si="11"/>
        <v>1476.8544144144144</v>
      </c>
      <c r="J170">
        <v>1467</v>
      </c>
      <c r="K170">
        <f t="shared" si="12"/>
        <v>1476.8544144144144</v>
      </c>
    </row>
    <row r="171" spans="1:11" x14ac:dyDescent="0.25">
      <c r="A171">
        <v>1459</v>
      </c>
      <c r="B171">
        <v>724</v>
      </c>
      <c r="C171">
        <v>461</v>
      </c>
      <c r="D171">
        <v>2219</v>
      </c>
      <c r="E171">
        <v>452</v>
      </c>
      <c r="F171">
        <f t="shared" si="13"/>
        <v>4091321</v>
      </c>
      <c r="G171">
        <f t="shared" si="11"/>
        <v>1474.3499099099099</v>
      </c>
      <c r="J171">
        <v>1459</v>
      </c>
      <c r="K171">
        <f t="shared" si="12"/>
        <v>1474.3499099099099</v>
      </c>
    </row>
    <row r="172" spans="1:11" x14ac:dyDescent="0.25">
      <c r="A172">
        <v>1384</v>
      </c>
      <c r="B172">
        <v>728</v>
      </c>
      <c r="C172">
        <v>464</v>
      </c>
      <c r="D172">
        <v>2207</v>
      </c>
      <c r="E172">
        <v>422</v>
      </c>
      <c r="F172">
        <f t="shared" si="13"/>
        <v>4083940</v>
      </c>
      <c r="G172">
        <f t="shared" si="11"/>
        <v>1471.6900900900901</v>
      </c>
      <c r="J172">
        <v>1384</v>
      </c>
      <c r="K172">
        <f t="shared" si="12"/>
        <v>1471.6900900900901</v>
      </c>
    </row>
    <row r="173" spans="1:11" x14ac:dyDescent="0.25">
      <c r="A173">
        <v>1463</v>
      </c>
      <c r="B173">
        <v>728</v>
      </c>
      <c r="C173">
        <v>468</v>
      </c>
      <c r="D173">
        <v>2195</v>
      </c>
      <c r="E173">
        <v>438</v>
      </c>
      <c r="F173">
        <f t="shared" si="13"/>
        <v>4078418</v>
      </c>
      <c r="G173">
        <f t="shared" si="11"/>
        <v>1469.7001801801803</v>
      </c>
      <c r="J173">
        <v>1463</v>
      </c>
      <c r="K173">
        <f t="shared" si="12"/>
        <v>1469.7001801801803</v>
      </c>
    </row>
    <row r="174" spans="1:11" x14ac:dyDescent="0.25">
      <c r="A174">
        <v>1472</v>
      </c>
      <c r="B174">
        <v>727</v>
      </c>
      <c r="C174">
        <v>462</v>
      </c>
      <c r="D174">
        <v>2204</v>
      </c>
      <c r="E174">
        <v>451</v>
      </c>
      <c r="F174">
        <f t="shared" si="13"/>
        <v>4073866</v>
      </c>
      <c r="G174">
        <f t="shared" si="11"/>
        <v>1468.0598198198197</v>
      </c>
      <c r="J174">
        <v>1472</v>
      </c>
      <c r="K174">
        <f t="shared" si="12"/>
        <v>1468.0598198198197</v>
      </c>
    </row>
    <row r="175" spans="1:11" x14ac:dyDescent="0.25">
      <c r="A175">
        <v>1499</v>
      </c>
      <c r="B175">
        <v>724</v>
      </c>
      <c r="C175">
        <v>461</v>
      </c>
      <c r="D175">
        <v>2189</v>
      </c>
      <c r="E175">
        <v>456</v>
      </c>
      <c r="F175">
        <f t="shared" si="13"/>
        <v>4070540</v>
      </c>
      <c r="G175">
        <f t="shared" si="11"/>
        <v>1466.8612612612612</v>
      </c>
      <c r="J175">
        <v>1499</v>
      </c>
      <c r="K175">
        <f t="shared" si="12"/>
        <v>1466.8612612612612</v>
      </c>
    </row>
    <row r="176" spans="1:11" x14ac:dyDescent="0.25">
      <c r="A176">
        <v>1472</v>
      </c>
      <c r="B176">
        <v>727</v>
      </c>
      <c r="C176">
        <v>464</v>
      </c>
      <c r="D176">
        <v>2199</v>
      </c>
      <c r="E176">
        <v>447</v>
      </c>
      <c r="F176">
        <f t="shared" si="13"/>
        <v>4063982</v>
      </c>
      <c r="G176">
        <f t="shared" si="11"/>
        <v>1464.498018018018</v>
      </c>
      <c r="J176">
        <v>1472</v>
      </c>
      <c r="K176">
        <f t="shared" si="12"/>
        <v>1464.498018018018</v>
      </c>
    </row>
    <row r="177" spans="1:11" x14ac:dyDescent="0.25">
      <c r="A177">
        <v>1475</v>
      </c>
      <c r="B177">
        <v>748</v>
      </c>
      <c r="C177">
        <v>466</v>
      </c>
      <c r="D177">
        <v>2190</v>
      </c>
      <c r="E177">
        <v>443</v>
      </c>
      <c r="F177">
        <f t="shared" si="13"/>
        <v>4060820</v>
      </c>
      <c r="G177">
        <f t="shared" si="11"/>
        <v>1463.3585585585586</v>
      </c>
      <c r="J177">
        <v>1475</v>
      </c>
      <c r="K177">
        <f t="shared" si="12"/>
        <v>1463.3585585585586</v>
      </c>
    </row>
    <row r="178" spans="1:11" x14ac:dyDescent="0.25">
      <c r="A178">
        <v>1465</v>
      </c>
      <c r="B178">
        <v>728</v>
      </c>
      <c r="C178">
        <v>462</v>
      </c>
      <c r="D178">
        <v>2239</v>
      </c>
      <c r="E178">
        <v>457</v>
      </c>
      <c r="F178">
        <f t="shared" si="13"/>
        <v>4058331</v>
      </c>
      <c r="G178">
        <f t="shared" si="11"/>
        <v>1462.4616216216216</v>
      </c>
      <c r="J178">
        <v>1465</v>
      </c>
      <c r="K178">
        <f t="shared" si="12"/>
        <v>1462.4616216216216</v>
      </c>
    </row>
    <row r="179" spans="1:11" x14ac:dyDescent="0.25">
      <c r="A179">
        <v>1487</v>
      </c>
      <c r="B179">
        <v>728</v>
      </c>
      <c r="C179">
        <v>462</v>
      </c>
      <c r="D179">
        <v>2227</v>
      </c>
      <c r="E179">
        <v>461</v>
      </c>
      <c r="F179">
        <f t="shared" si="13"/>
        <v>4056852</v>
      </c>
      <c r="G179">
        <f t="shared" si="11"/>
        <v>1461.9286486486487</v>
      </c>
      <c r="J179">
        <v>1487</v>
      </c>
      <c r="K179">
        <f t="shared" si="12"/>
        <v>1461.9286486486487</v>
      </c>
    </row>
    <row r="180" spans="1:11" x14ac:dyDescent="0.25">
      <c r="A180">
        <v>1513</v>
      </c>
      <c r="B180">
        <v>730</v>
      </c>
      <c r="C180">
        <v>461</v>
      </c>
      <c r="D180">
        <v>2206</v>
      </c>
      <c r="E180">
        <v>465</v>
      </c>
      <c r="F180">
        <f t="shared" si="13"/>
        <v>4056943</v>
      </c>
      <c r="G180">
        <f t="shared" si="11"/>
        <v>1461.9614414414414</v>
      </c>
      <c r="J180">
        <v>1513</v>
      </c>
      <c r="K180">
        <f t="shared" si="12"/>
        <v>1461.9614414414414</v>
      </c>
    </row>
    <row r="181" spans="1:11" x14ac:dyDescent="0.25">
      <c r="A181">
        <v>1485</v>
      </c>
      <c r="B181">
        <v>732</v>
      </c>
      <c r="C181">
        <v>464</v>
      </c>
      <c r="D181">
        <v>2223</v>
      </c>
      <c r="E181">
        <v>457</v>
      </c>
      <c r="F181">
        <f t="shared" si="13"/>
        <v>4058352</v>
      </c>
      <c r="G181">
        <f t="shared" si="11"/>
        <v>1462.4691891891891</v>
      </c>
      <c r="J181">
        <v>1485</v>
      </c>
      <c r="K181">
        <f t="shared" si="12"/>
        <v>1462.4691891891891</v>
      </c>
    </row>
    <row r="182" spans="1:11" x14ac:dyDescent="0.25">
      <c r="A182">
        <v>1475</v>
      </c>
      <c r="B182">
        <v>701</v>
      </c>
      <c r="C182">
        <v>465</v>
      </c>
      <c r="D182">
        <v>2236</v>
      </c>
      <c r="E182">
        <v>456</v>
      </c>
      <c r="F182">
        <f t="shared" si="13"/>
        <v>4061129</v>
      </c>
      <c r="G182">
        <f t="shared" si="11"/>
        <v>1463.4699099099098</v>
      </c>
      <c r="J182">
        <v>1475</v>
      </c>
      <c r="K182">
        <f t="shared" si="12"/>
        <v>1463.4699099099098</v>
      </c>
    </row>
    <row r="183" spans="1:11" x14ac:dyDescent="0.25">
      <c r="A183">
        <v>1474</v>
      </c>
      <c r="B183">
        <v>732</v>
      </c>
      <c r="C183">
        <v>460</v>
      </c>
      <c r="D183">
        <v>2255</v>
      </c>
      <c r="E183">
        <v>467</v>
      </c>
      <c r="F183">
        <f t="shared" ref="F183:F214" si="14">A183*h_0+A182*h_1+A181*h_2+A180*h_3+A179*h_4+A178*h_5+A177*h_6+A176*h_7+A175*h_8+A174*h_9+A173*h_10+A172*h_11+A171*h_12+A170*h_13+A169*h_14+A168*h_15+A167*h_16+A166*h_17+A165*h_18+A164*h_19+A163*h_20</f>
        <v>4064967</v>
      </c>
      <c r="G183">
        <f t="shared" si="11"/>
        <v>1464.852972972973</v>
      </c>
      <c r="J183">
        <v>1474</v>
      </c>
      <c r="K183">
        <f t="shared" si="12"/>
        <v>1464.852972972973</v>
      </c>
    </row>
    <row r="184" spans="1:11" x14ac:dyDescent="0.25">
      <c r="A184">
        <v>1483</v>
      </c>
      <c r="B184">
        <v>732</v>
      </c>
      <c r="C184">
        <v>463</v>
      </c>
      <c r="D184">
        <v>2228</v>
      </c>
      <c r="E184">
        <v>459</v>
      </c>
      <c r="F184">
        <f t="shared" si="14"/>
        <v>4070572</v>
      </c>
      <c r="G184">
        <f t="shared" si="11"/>
        <v>1466.8727927927928</v>
      </c>
      <c r="J184">
        <v>1483</v>
      </c>
      <c r="K184">
        <f t="shared" si="12"/>
        <v>1466.8727927927928</v>
      </c>
    </row>
    <row r="185" spans="1:11" x14ac:dyDescent="0.25">
      <c r="A185">
        <v>1460</v>
      </c>
      <c r="B185">
        <v>743</v>
      </c>
      <c r="C185">
        <v>467</v>
      </c>
      <c r="D185">
        <v>2210</v>
      </c>
      <c r="E185">
        <v>442</v>
      </c>
      <c r="F185">
        <f t="shared" si="14"/>
        <v>4076745</v>
      </c>
      <c r="G185">
        <f t="shared" si="11"/>
        <v>1469.0972972972972</v>
      </c>
      <c r="J185">
        <v>1460</v>
      </c>
      <c r="K185">
        <f t="shared" si="12"/>
        <v>1469.0972972972972</v>
      </c>
    </row>
    <row r="186" spans="1:11" x14ac:dyDescent="0.25">
      <c r="A186">
        <v>1485</v>
      </c>
      <c r="B186">
        <v>736</v>
      </c>
      <c r="C186">
        <v>472</v>
      </c>
      <c r="D186">
        <v>2216</v>
      </c>
      <c r="E186">
        <v>445</v>
      </c>
      <c r="F186">
        <f t="shared" si="14"/>
        <v>4083710</v>
      </c>
      <c r="G186">
        <f t="shared" si="11"/>
        <v>1471.6072072072072</v>
      </c>
      <c r="J186">
        <v>1485</v>
      </c>
      <c r="K186">
        <f t="shared" si="12"/>
        <v>1471.6072072072072</v>
      </c>
    </row>
    <row r="187" spans="1:11" x14ac:dyDescent="0.25">
      <c r="A187">
        <v>1475</v>
      </c>
      <c r="B187">
        <v>731</v>
      </c>
      <c r="C187">
        <v>465</v>
      </c>
      <c r="D187">
        <v>2222</v>
      </c>
      <c r="E187">
        <v>453</v>
      </c>
      <c r="F187">
        <f t="shared" si="14"/>
        <v>4089981</v>
      </c>
      <c r="G187">
        <f t="shared" si="11"/>
        <v>1473.867027027027</v>
      </c>
      <c r="J187">
        <v>1475</v>
      </c>
      <c r="K187">
        <f t="shared" si="12"/>
        <v>1473.867027027027</v>
      </c>
    </row>
    <row r="188" spans="1:11" x14ac:dyDescent="0.25">
      <c r="A188">
        <v>1527</v>
      </c>
      <c r="B188">
        <v>731</v>
      </c>
      <c r="C188">
        <v>462</v>
      </c>
      <c r="D188">
        <v>2236</v>
      </c>
      <c r="E188">
        <v>476</v>
      </c>
      <c r="F188">
        <f t="shared" si="14"/>
        <v>4096940</v>
      </c>
      <c r="G188">
        <f t="shared" si="11"/>
        <v>1476.3747747747748</v>
      </c>
      <c r="J188">
        <v>1527</v>
      </c>
      <c r="K188">
        <f t="shared" si="12"/>
        <v>1476.3747747747748</v>
      </c>
    </row>
    <row r="189" spans="1:11" x14ac:dyDescent="0.25">
      <c r="A189">
        <v>1491</v>
      </c>
      <c r="B189">
        <v>735</v>
      </c>
      <c r="C189">
        <v>460</v>
      </c>
      <c r="D189">
        <v>2230</v>
      </c>
      <c r="E189">
        <v>466</v>
      </c>
      <c r="F189">
        <f t="shared" si="14"/>
        <v>4101938</v>
      </c>
      <c r="G189">
        <f t="shared" si="11"/>
        <v>1478.1758558558558</v>
      </c>
      <c r="J189">
        <v>1491</v>
      </c>
      <c r="K189">
        <f t="shared" si="12"/>
        <v>1478.1758558558558</v>
      </c>
    </row>
    <row r="190" spans="1:11" x14ac:dyDescent="0.25">
      <c r="A190">
        <v>1583</v>
      </c>
      <c r="B190">
        <v>736</v>
      </c>
      <c r="C190">
        <v>464</v>
      </c>
      <c r="D190">
        <v>2214</v>
      </c>
      <c r="E190">
        <v>485</v>
      </c>
      <c r="F190">
        <f t="shared" si="14"/>
        <v>4108070</v>
      </c>
      <c r="G190">
        <f t="shared" si="11"/>
        <v>1480.3855855855857</v>
      </c>
      <c r="J190">
        <v>1583</v>
      </c>
      <c r="K190">
        <f t="shared" si="12"/>
        <v>1480.3855855855857</v>
      </c>
    </row>
    <row r="191" spans="1:11" x14ac:dyDescent="0.25">
      <c r="A191">
        <v>1489</v>
      </c>
      <c r="B191">
        <v>717</v>
      </c>
      <c r="C191">
        <v>467</v>
      </c>
      <c r="D191">
        <v>2243</v>
      </c>
      <c r="E191">
        <v>460</v>
      </c>
      <c r="F191">
        <f t="shared" si="14"/>
        <v>4112021</v>
      </c>
      <c r="G191">
        <f t="shared" si="11"/>
        <v>1481.8093693693693</v>
      </c>
      <c r="J191">
        <v>1489</v>
      </c>
      <c r="K191">
        <f t="shared" si="12"/>
        <v>1481.8093693693693</v>
      </c>
    </row>
    <row r="192" spans="1:11" x14ac:dyDescent="0.25">
      <c r="A192">
        <v>1487</v>
      </c>
      <c r="B192">
        <v>706</v>
      </c>
      <c r="C192">
        <v>452</v>
      </c>
      <c r="D192">
        <v>2257</v>
      </c>
      <c r="E192">
        <v>482</v>
      </c>
      <c r="F192">
        <f t="shared" si="14"/>
        <v>4116159</v>
      </c>
      <c r="G192">
        <f t="shared" si="11"/>
        <v>1483.3005405405406</v>
      </c>
      <c r="J192">
        <v>1487</v>
      </c>
      <c r="K192">
        <f t="shared" si="12"/>
        <v>1483.3005405405406</v>
      </c>
    </row>
    <row r="193" spans="6:11" x14ac:dyDescent="0.25">
      <c r="F193">
        <f t="shared" si="14"/>
        <v>4092506</v>
      </c>
      <c r="G193">
        <f t="shared" si="11"/>
        <v>1474.7769369369369</v>
      </c>
      <c r="K193">
        <f t="shared" si="12"/>
        <v>1474.7769369369369</v>
      </c>
    </row>
    <row r="194" spans="6:11" x14ac:dyDescent="0.25">
      <c r="F194">
        <f t="shared" si="14"/>
        <v>4059070</v>
      </c>
      <c r="G194">
        <f t="shared" si="11"/>
        <v>1462.727927927928</v>
      </c>
      <c r="K194">
        <f t="shared" si="12"/>
        <v>1462.727927927928</v>
      </c>
    </row>
    <row r="195" spans="6:11" x14ac:dyDescent="0.25">
      <c r="F195">
        <f t="shared" si="14"/>
        <v>4000876</v>
      </c>
      <c r="G195">
        <f t="shared" ref="G195:G215" si="15">F195/factor</f>
        <v>1441.7571171171171</v>
      </c>
      <c r="K195">
        <f t="shared" ref="K195:K215" si="16">G195</f>
        <v>1441.7571171171171</v>
      </c>
    </row>
    <row r="196" spans="6:11" x14ac:dyDescent="0.25">
      <c r="F196">
        <f t="shared" si="14"/>
        <v>3903467</v>
      </c>
      <c r="G196">
        <f t="shared" si="15"/>
        <v>1406.6547747747748</v>
      </c>
      <c r="K196">
        <f t="shared" si="16"/>
        <v>1406.6547747747748</v>
      </c>
    </row>
    <row r="197" spans="6:11" x14ac:dyDescent="0.25">
      <c r="F197">
        <f t="shared" si="14"/>
        <v>3758589</v>
      </c>
      <c r="G197">
        <f t="shared" si="15"/>
        <v>1354.4464864864865</v>
      </c>
      <c r="K197">
        <f t="shared" si="16"/>
        <v>1354.4464864864865</v>
      </c>
    </row>
    <row r="198" spans="6:11" x14ac:dyDescent="0.25">
      <c r="F198">
        <f t="shared" si="14"/>
        <v>3557859</v>
      </c>
      <c r="G198">
        <f t="shared" si="15"/>
        <v>1282.1113513513515</v>
      </c>
      <c r="K198">
        <f t="shared" si="16"/>
        <v>1282.1113513513515</v>
      </c>
    </row>
    <row r="199" spans="6:11" x14ac:dyDescent="0.25">
      <c r="F199">
        <f t="shared" si="14"/>
        <v>3302687</v>
      </c>
      <c r="G199">
        <f t="shared" si="15"/>
        <v>1190.1574774774774</v>
      </c>
      <c r="K199">
        <f t="shared" si="16"/>
        <v>1190.1574774774774</v>
      </c>
    </row>
    <row r="200" spans="6:11" x14ac:dyDescent="0.25">
      <c r="F200">
        <f t="shared" si="14"/>
        <v>2996926</v>
      </c>
      <c r="G200">
        <f t="shared" si="15"/>
        <v>1079.9733333333334</v>
      </c>
      <c r="K200">
        <f t="shared" si="16"/>
        <v>1079.9733333333334</v>
      </c>
    </row>
    <row r="201" spans="6:11" x14ac:dyDescent="0.25">
      <c r="F201">
        <f t="shared" si="14"/>
        <v>2650416</v>
      </c>
      <c r="G201">
        <f t="shared" si="15"/>
        <v>955.10486486486491</v>
      </c>
      <c r="K201">
        <f t="shared" si="16"/>
        <v>955.10486486486491</v>
      </c>
    </row>
    <row r="202" spans="6:11" x14ac:dyDescent="0.25">
      <c r="F202">
        <f t="shared" si="14"/>
        <v>2278988</v>
      </c>
      <c r="G202">
        <f t="shared" si="15"/>
        <v>821.25693693693688</v>
      </c>
      <c r="K202">
        <f t="shared" si="16"/>
        <v>821.25693693693688</v>
      </c>
    </row>
    <row r="203" spans="6:11" x14ac:dyDescent="0.25">
      <c r="F203">
        <f t="shared" si="14"/>
        <v>1897299</v>
      </c>
      <c r="G203">
        <f t="shared" si="15"/>
        <v>683.71135135135137</v>
      </c>
      <c r="K203">
        <f t="shared" si="16"/>
        <v>683.71135135135137</v>
      </c>
    </row>
    <row r="204" spans="6:11" x14ac:dyDescent="0.25">
      <c r="F204">
        <f t="shared" si="14"/>
        <v>1523371</v>
      </c>
      <c r="G204">
        <f t="shared" si="15"/>
        <v>548.96252252252248</v>
      </c>
      <c r="K204">
        <f t="shared" si="16"/>
        <v>548.96252252252248</v>
      </c>
    </row>
    <row r="205" spans="6:11" x14ac:dyDescent="0.25">
      <c r="F205">
        <f t="shared" si="14"/>
        <v>1172538</v>
      </c>
      <c r="G205">
        <f t="shared" si="15"/>
        <v>422.53621621621619</v>
      </c>
      <c r="K205">
        <f t="shared" si="16"/>
        <v>422.53621621621619</v>
      </c>
    </row>
    <row r="206" spans="6:11" x14ac:dyDescent="0.25">
      <c r="F206">
        <f t="shared" si="14"/>
        <v>860693</v>
      </c>
      <c r="G206">
        <f t="shared" si="15"/>
        <v>310.15963963963964</v>
      </c>
      <c r="K206">
        <f t="shared" si="16"/>
        <v>310.15963963963964</v>
      </c>
    </row>
    <row r="207" spans="6:11" x14ac:dyDescent="0.25">
      <c r="F207">
        <f t="shared" si="14"/>
        <v>598137</v>
      </c>
      <c r="G207">
        <f t="shared" si="15"/>
        <v>215.54486486486488</v>
      </c>
      <c r="K207">
        <f t="shared" si="16"/>
        <v>215.54486486486488</v>
      </c>
    </row>
    <row r="208" spans="6:11" x14ac:dyDescent="0.25">
      <c r="F208">
        <f t="shared" si="14"/>
        <v>390303</v>
      </c>
      <c r="G208">
        <f t="shared" si="15"/>
        <v>140.64972972972973</v>
      </c>
      <c r="K208">
        <f t="shared" si="16"/>
        <v>140.64972972972973</v>
      </c>
    </row>
    <row r="209" spans="6:11" x14ac:dyDescent="0.25">
      <c r="F209">
        <f t="shared" si="14"/>
        <v>237608</v>
      </c>
      <c r="G209">
        <f t="shared" si="15"/>
        <v>85.6245045045045</v>
      </c>
      <c r="K209">
        <f t="shared" si="16"/>
        <v>85.6245045045045</v>
      </c>
    </row>
    <row r="210" spans="6:11" x14ac:dyDescent="0.25">
      <c r="F210">
        <f t="shared" si="14"/>
        <v>134315</v>
      </c>
      <c r="G210">
        <f t="shared" si="15"/>
        <v>48.401801801801803</v>
      </c>
      <c r="K210">
        <f t="shared" si="16"/>
        <v>48.401801801801803</v>
      </c>
    </row>
    <row r="211" spans="6:11" x14ac:dyDescent="0.25">
      <c r="F211">
        <f t="shared" si="14"/>
        <v>68442</v>
      </c>
      <c r="G211">
        <f t="shared" si="15"/>
        <v>24.663783783783785</v>
      </c>
      <c r="K211">
        <f t="shared" si="16"/>
        <v>24.663783783783785</v>
      </c>
    </row>
    <row r="212" spans="6:11" x14ac:dyDescent="0.25">
      <c r="F212">
        <f t="shared" si="14"/>
        <v>29740</v>
      </c>
      <c r="G212">
        <f t="shared" si="15"/>
        <v>10.717117117117118</v>
      </c>
      <c r="K212">
        <f t="shared" si="16"/>
        <v>10.717117117117118</v>
      </c>
    </row>
    <row r="213" spans="6:11" x14ac:dyDescent="0.25">
      <c r="F213">
        <f t="shared" si="14"/>
        <v>0</v>
      </c>
      <c r="G213">
        <f t="shared" si="15"/>
        <v>0</v>
      </c>
      <c r="K213">
        <f t="shared" si="16"/>
        <v>0</v>
      </c>
    </row>
    <row r="214" spans="6:11" x14ac:dyDescent="0.25">
      <c r="F214">
        <f t="shared" si="14"/>
        <v>0</v>
      </c>
      <c r="G214">
        <f t="shared" si="15"/>
        <v>0</v>
      </c>
      <c r="K214">
        <f t="shared" si="16"/>
        <v>0</v>
      </c>
    </row>
    <row r="215" spans="6:11" x14ac:dyDescent="0.25">
      <c r="F215">
        <f t="shared" ref="F215" si="17">A215*h_0+A214*h_1+A213*h_2+A212*h_3+A211*h_4+A210*h_5+A209*h_6+A208*h_7+A207*h_8+A206*h_9+A205*h_10+A204*h_11+A203*h_12+A202*h_13+A201*h_14+A200*h_15+A199*h_16+A198*h_17+A197*h_18+A196*h_19+A195*h_20</f>
        <v>0</v>
      </c>
      <c r="G215">
        <f t="shared" si="15"/>
        <v>0</v>
      </c>
      <c r="K215">
        <f t="shared" si="16"/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57A0-C1C6-404A-B035-D458B059A71E}">
  <dimension ref="A1:X204"/>
  <sheetViews>
    <sheetView workbookViewId="0">
      <selection activeCell="I21" sqref="I21"/>
    </sheetView>
  </sheetViews>
  <sheetFormatPr baseColWidth="10" defaultRowHeight="15" x14ac:dyDescent="0.25"/>
  <cols>
    <col min="1" max="1" width="5" bestFit="1" customWidth="1"/>
    <col min="2" max="3" width="4" bestFit="1" customWidth="1"/>
    <col min="4" max="4" width="5" bestFit="1" customWidth="1"/>
    <col min="5" max="5" width="4" bestFit="1" customWidth="1"/>
  </cols>
  <sheetData>
    <row r="1" spans="1:24" x14ac:dyDescent="0.25">
      <c r="A1" t="s">
        <v>13</v>
      </c>
      <c r="B1" t="s">
        <v>14</v>
      </c>
      <c r="V1" t="s">
        <v>23</v>
      </c>
      <c r="X1" t="s">
        <v>25</v>
      </c>
    </row>
    <row r="2" spans="1:24" x14ac:dyDescent="0.25">
      <c r="A2" t="s">
        <v>0</v>
      </c>
      <c r="B2" t="s">
        <v>1</v>
      </c>
      <c r="C2" t="s">
        <v>15</v>
      </c>
      <c r="D2" t="s">
        <v>16</v>
      </c>
      <c r="E2" t="s">
        <v>17</v>
      </c>
      <c r="F2" t="s">
        <v>18</v>
      </c>
      <c r="G2">
        <f>H24</f>
        <v>1000</v>
      </c>
      <c r="H2" t="s">
        <v>19</v>
      </c>
      <c r="J2" t="s">
        <v>20</v>
      </c>
      <c r="K2" t="s">
        <v>21</v>
      </c>
      <c r="V2" t="s">
        <v>22</v>
      </c>
      <c r="W2" t="s">
        <v>24</v>
      </c>
    </row>
    <row r="3" spans="1:24" x14ac:dyDescent="0.25">
      <c r="A3">
        <v>1460</v>
      </c>
      <c r="B3">
        <v>717</v>
      </c>
      <c r="C3">
        <v>456</v>
      </c>
      <c r="D3">
        <v>2195</v>
      </c>
      <c r="E3">
        <v>452</v>
      </c>
      <c r="F3">
        <f>A3*h_0</f>
        <v>21900</v>
      </c>
      <c r="G3">
        <f t="shared" ref="G3:G66" si="0">F3/factor</f>
        <v>21.9</v>
      </c>
      <c r="I3">
        <f t="shared" ref="I3:I13" si="1">ROUND(X3,0)</f>
        <v>15</v>
      </c>
      <c r="J3">
        <v>1460</v>
      </c>
      <c r="K3">
        <f t="shared" ref="K3:K66" si="2">G3</f>
        <v>21.9</v>
      </c>
      <c r="V3">
        <v>0</v>
      </c>
      <c r="W3">
        <f t="shared" ref="W3:W13" si="3">0.54-0.46*COS(2*PI()*V3/10)</f>
        <v>8.0000000000000016E-2</v>
      </c>
      <c r="X3">
        <f t="shared" ref="X3:X13" si="4">1000*W3/ham_w_t</f>
        <v>14.598540145985401</v>
      </c>
    </row>
    <row r="4" spans="1:24" x14ac:dyDescent="0.25">
      <c r="A4">
        <v>1423</v>
      </c>
      <c r="B4">
        <v>722</v>
      </c>
      <c r="C4">
        <v>456</v>
      </c>
      <c r="D4">
        <v>2208</v>
      </c>
      <c r="E4">
        <v>444</v>
      </c>
      <c r="F4">
        <f>A4*h_0+A3*h_1</f>
        <v>66605</v>
      </c>
      <c r="G4">
        <f t="shared" si="0"/>
        <v>66.605000000000004</v>
      </c>
      <c r="I4">
        <f t="shared" si="1"/>
        <v>31</v>
      </c>
      <c r="J4">
        <v>1423</v>
      </c>
      <c r="K4">
        <f t="shared" si="2"/>
        <v>66.605000000000004</v>
      </c>
      <c r="V4">
        <f t="shared" ref="V4:V13" si="5">V3+1</f>
        <v>1</v>
      </c>
      <c r="W4">
        <f t="shared" si="3"/>
        <v>0.16785218258752421</v>
      </c>
      <c r="X4">
        <f t="shared" si="4"/>
        <v>30.629960326190545</v>
      </c>
    </row>
    <row r="5" spans="1:24" x14ac:dyDescent="0.25">
      <c r="A5">
        <v>1472</v>
      </c>
      <c r="B5">
        <v>720</v>
      </c>
      <c r="C5">
        <v>462</v>
      </c>
      <c r="D5">
        <v>2209</v>
      </c>
      <c r="E5">
        <v>452</v>
      </c>
      <c r="F5">
        <f>A5*h_0+A4*h_1+A3*h_2</f>
        <v>172773</v>
      </c>
      <c r="G5">
        <f t="shared" si="0"/>
        <v>172.773</v>
      </c>
      <c r="I5">
        <f t="shared" si="1"/>
        <v>73</v>
      </c>
      <c r="J5">
        <v>1472</v>
      </c>
      <c r="K5">
        <f t="shared" si="2"/>
        <v>172.773</v>
      </c>
      <c r="V5">
        <f t="shared" si="5"/>
        <v>2</v>
      </c>
      <c r="W5">
        <f t="shared" si="3"/>
        <v>0.39785218258752419</v>
      </c>
      <c r="X5">
        <f t="shared" si="4"/>
        <v>72.600763245898548</v>
      </c>
    </row>
    <row r="6" spans="1:24" x14ac:dyDescent="0.25">
      <c r="A6">
        <v>1459</v>
      </c>
      <c r="B6">
        <v>728</v>
      </c>
      <c r="C6">
        <v>456</v>
      </c>
      <c r="D6">
        <v>2200</v>
      </c>
      <c r="E6">
        <v>453</v>
      </c>
      <c r="F6">
        <f>A6*h_0+A5*h_1+A4*h_2+A3*h_3</f>
        <v>352436</v>
      </c>
      <c r="G6">
        <f t="shared" si="0"/>
        <v>352.43599999999998</v>
      </c>
      <c r="I6">
        <f t="shared" si="1"/>
        <v>124</v>
      </c>
      <c r="J6">
        <v>1459</v>
      </c>
      <c r="K6">
        <f t="shared" si="2"/>
        <v>352.43599999999998</v>
      </c>
      <c r="V6">
        <f t="shared" si="5"/>
        <v>3</v>
      </c>
      <c r="W6">
        <f t="shared" si="3"/>
        <v>0.68214781741247577</v>
      </c>
      <c r="X6">
        <f t="shared" si="4"/>
        <v>124.47952872490431</v>
      </c>
    </row>
    <row r="7" spans="1:24" x14ac:dyDescent="0.25">
      <c r="A7">
        <v>1451</v>
      </c>
      <c r="B7">
        <v>742</v>
      </c>
      <c r="C7">
        <v>458</v>
      </c>
      <c r="D7">
        <v>2187</v>
      </c>
      <c r="E7">
        <v>445</v>
      </c>
      <c r="F7">
        <f>A7*h_0+A6*h_1+A5*h_2+A4*h_3+A3*h_4</f>
        <v>593262</v>
      </c>
      <c r="G7">
        <f t="shared" si="0"/>
        <v>593.26199999999994</v>
      </c>
      <c r="I7">
        <f t="shared" si="1"/>
        <v>166</v>
      </c>
      <c r="J7">
        <v>1451</v>
      </c>
      <c r="K7">
        <f t="shared" si="2"/>
        <v>593.26199999999994</v>
      </c>
      <c r="V7">
        <f t="shared" si="5"/>
        <v>4</v>
      </c>
      <c r="W7">
        <f t="shared" si="3"/>
        <v>0.91214781741247575</v>
      </c>
      <c r="X7">
        <f t="shared" si="4"/>
        <v>166.45033164461233</v>
      </c>
    </row>
    <row r="8" spans="1:24" x14ac:dyDescent="0.25">
      <c r="A8">
        <v>1441</v>
      </c>
      <c r="B8">
        <v>720</v>
      </c>
      <c r="C8">
        <v>456</v>
      </c>
      <c r="D8">
        <v>2221</v>
      </c>
      <c r="E8">
        <v>453</v>
      </c>
      <c r="F8">
        <f>A8*h_0+A7*h_1+A6*h_2+A5*h_3+A4*h_4+A3*h_5</f>
        <v>857569</v>
      </c>
      <c r="G8">
        <f t="shared" si="0"/>
        <v>857.56899999999996</v>
      </c>
      <c r="I8">
        <f t="shared" si="1"/>
        <v>182</v>
      </c>
      <c r="J8">
        <v>1441</v>
      </c>
      <c r="K8">
        <f t="shared" si="2"/>
        <v>857.56899999999996</v>
      </c>
      <c r="V8">
        <f t="shared" si="5"/>
        <v>5</v>
      </c>
      <c r="W8">
        <f t="shared" si="3"/>
        <v>1</v>
      </c>
      <c r="X8">
        <f t="shared" si="4"/>
        <v>182.48175182481748</v>
      </c>
    </row>
    <row r="9" spans="1:24" x14ac:dyDescent="0.25">
      <c r="A9">
        <v>1447</v>
      </c>
      <c r="B9">
        <v>722</v>
      </c>
      <c r="C9">
        <v>464</v>
      </c>
      <c r="D9">
        <v>2187</v>
      </c>
      <c r="E9">
        <v>436</v>
      </c>
      <c r="F9">
        <f>A9*h_0+A8*h_1+A7*h_2+A6*h_3+A5*h_4+A4*h_5+A3*h_6</f>
        <v>1098913</v>
      </c>
      <c r="G9">
        <f t="shared" si="0"/>
        <v>1098.913</v>
      </c>
      <c r="I9">
        <f t="shared" si="1"/>
        <v>166</v>
      </c>
      <c r="J9">
        <v>1447</v>
      </c>
      <c r="K9">
        <f t="shared" si="2"/>
        <v>1098.913</v>
      </c>
      <c r="V9">
        <f t="shared" si="5"/>
        <v>6</v>
      </c>
      <c r="W9">
        <f t="shared" si="3"/>
        <v>0.91214781741247597</v>
      </c>
      <c r="X9">
        <f t="shared" si="4"/>
        <v>166.45033164461236</v>
      </c>
    </row>
    <row r="10" spans="1:24" x14ac:dyDescent="0.25">
      <c r="A10">
        <v>1448</v>
      </c>
      <c r="B10">
        <v>715</v>
      </c>
      <c r="C10">
        <v>459</v>
      </c>
      <c r="D10">
        <v>2195</v>
      </c>
      <c r="E10">
        <v>445</v>
      </c>
      <c r="F10">
        <f>A10*h_0+A9*h_1+A8*h_2+A7*h_3+A6*h_4+A5*h_5+A4*h_6+A3*h_7</f>
        <v>1279050</v>
      </c>
      <c r="G10">
        <f t="shared" si="0"/>
        <v>1279.05</v>
      </c>
      <c r="I10">
        <f t="shared" si="1"/>
        <v>124</v>
      </c>
      <c r="J10">
        <v>1448</v>
      </c>
      <c r="K10">
        <f t="shared" si="2"/>
        <v>1279.05</v>
      </c>
      <c r="V10">
        <f t="shared" si="5"/>
        <v>7</v>
      </c>
      <c r="W10">
        <f t="shared" si="3"/>
        <v>0.68214781741247599</v>
      </c>
      <c r="X10">
        <f t="shared" si="4"/>
        <v>124.47952872490436</v>
      </c>
    </row>
    <row r="11" spans="1:24" x14ac:dyDescent="0.25">
      <c r="A11">
        <v>1443</v>
      </c>
      <c r="B11">
        <v>720</v>
      </c>
      <c r="C11">
        <v>456</v>
      </c>
      <c r="D11">
        <v>2219</v>
      </c>
      <c r="E11">
        <v>453</v>
      </c>
      <c r="F11">
        <f>A11*h_0+A10*h_1+A9*h_2+A8*h_3+A7*h_4+A6*h_5+A5*h_6+A4*h_7+A3*h_8</f>
        <v>1384636</v>
      </c>
      <c r="G11">
        <f t="shared" si="0"/>
        <v>1384.636</v>
      </c>
      <c r="I11">
        <f t="shared" si="1"/>
        <v>73</v>
      </c>
      <c r="J11">
        <v>1443</v>
      </c>
      <c r="K11">
        <f t="shared" si="2"/>
        <v>1384.636</v>
      </c>
      <c r="V11">
        <f t="shared" si="5"/>
        <v>8</v>
      </c>
      <c r="W11">
        <f t="shared" si="3"/>
        <v>0.39785218258752431</v>
      </c>
      <c r="X11">
        <f t="shared" si="4"/>
        <v>72.600763245898577</v>
      </c>
    </row>
    <row r="12" spans="1:24" x14ac:dyDescent="0.25">
      <c r="A12">
        <v>1449</v>
      </c>
      <c r="B12">
        <v>724</v>
      </c>
      <c r="C12">
        <v>461</v>
      </c>
      <c r="D12">
        <v>2192</v>
      </c>
      <c r="E12">
        <v>442</v>
      </c>
      <c r="F12">
        <f t="shared" ref="F12:F43" si="6">A12*h_0+A11*h_1+A10*h_2+A9*h_3+A8*h_4+A7*h_5+A6*h_6+A5*h_7+A4*h_8+A3*h_9</f>
        <v>1428749</v>
      </c>
      <c r="G12">
        <f t="shared" si="0"/>
        <v>1428.749</v>
      </c>
      <c r="I12">
        <f t="shared" si="1"/>
        <v>31</v>
      </c>
      <c r="J12">
        <v>1449</v>
      </c>
      <c r="K12">
        <f t="shared" si="2"/>
        <v>1428.749</v>
      </c>
      <c r="V12">
        <f t="shared" si="5"/>
        <v>9</v>
      </c>
      <c r="W12">
        <f t="shared" si="3"/>
        <v>0.16785218258752427</v>
      </c>
      <c r="X12">
        <f t="shared" si="4"/>
        <v>30.629960326190549</v>
      </c>
    </row>
    <row r="13" spans="1:24" x14ac:dyDescent="0.25">
      <c r="A13">
        <v>1448</v>
      </c>
      <c r="B13">
        <v>729</v>
      </c>
      <c r="C13">
        <v>459</v>
      </c>
      <c r="D13">
        <v>2192</v>
      </c>
      <c r="E13">
        <v>444</v>
      </c>
      <c r="F13">
        <f t="shared" si="6"/>
        <v>1427345</v>
      </c>
      <c r="G13">
        <f t="shared" si="0"/>
        <v>1427.345</v>
      </c>
      <c r="H13">
        <v>15</v>
      </c>
      <c r="I13">
        <f t="shared" si="1"/>
        <v>15</v>
      </c>
      <c r="J13">
        <v>1448</v>
      </c>
      <c r="K13">
        <f t="shared" si="2"/>
        <v>1427.345</v>
      </c>
      <c r="V13">
        <f t="shared" si="5"/>
        <v>10</v>
      </c>
      <c r="W13">
        <f t="shared" si="3"/>
        <v>8.0000000000000016E-2</v>
      </c>
      <c r="X13">
        <f t="shared" si="4"/>
        <v>14.598540145985401</v>
      </c>
    </row>
    <row r="14" spans="1:24" x14ac:dyDescent="0.25">
      <c r="A14">
        <v>1472</v>
      </c>
      <c r="B14">
        <v>723</v>
      </c>
      <c r="C14">
        <v>459</v>
      </c>
      <c r="D14">
        <v>2188</v>
      </c>
      <c r="E14">
        <v>450</v>
      </c>
      <c r="F14">
        <f t="shared" si="6"/>
        <v>1426668</v>
      </c>
      <c r="G14">
        <f t="shared" si="0"/>
        <v>1426.6679999999999</v>
      </c>
      <c r="H14">
        <v>31</v>
      </c>
      <c r="J14">
        <v>1472</v>
      </c>
      <c r="K14">
        <f t="shared" si="2"/>
        <v>1426.6679999999999</v>
      </c>
    </row>
    <row r="15" spans="1:24" x14ac:dyDescent="0.25">
      <c r="A15">
        <v>1461</v>
      </c>
      <c r="B15">
        <v>717</v>
      </c>
      <c r="C15">
        <v>457</v>
      </c>
      <c r="D15">
        <v>2192</v>
      </c>
      <c r="E15">
        <v>450</v>
      </c>
      <c r="F15">
        <f t="shared" si="6"/>
        <v>1426039</v>
      </c>
      <c r="G15">
        <f>F15/factor</f>
        <v>1426.039</v>
      </c>
      <c r="H15">
        <v>73</v>
      </c>
      <c r="J15">
        <v>1461</v>
      </c>
      <c r="K15">
        <f t="shared" si="2"/>
        <v>1426.039</v>
      </c>
    </row>
    <row r="16" spans="1:24" x14ac:dyDescent="0.25">
      <c r="A16">
        <v>1468</v>
      </c>
      <c r="B16">
        <v>725</v>
      </c>
      <c r="C16">
        <v>456</v>
      </c>
      <c r="D16">
        <v>2192</v>
      </c>
      <c r="E16">
        <v>454</v>
      </c>
      <c r="F16">
        <f t="shared" si="6"/>
        <v>1427449</v>
      </c>
      <c r="G16">
        <f t="shared" si="0"/>
        <v>1427.4490000000001</v>
      </c>
      <c r="H16">
        <v>124</v>
      </c>
      <c r="J16">
        <v>1468</v>
      </c>
      <c r="K16">
        <f t="shared" si="2"/>
        <v>1427.4490000000001</v>
      </c>
    </row>
    <row r="17" spans="1:23" x14ac:dyDescent="0.25">
      <c r="A17">
        <v>1450</v>
      </c>
      <c r="B17">
        <v>724</v>
      </c>
      <c r="C17">
        <v>469</v>
      </c>
      <c r="D17">
        <v>2192</v>
      </c>
      <c r="E17">
        <v>432</v>
      </c>
      <c r="F17">
        <f t="shared" si="6"/>
        <v>1429917</v>
      </c>
      <c r="G17">
        <f t="shared" si="0"/>
        <v>1429.9169999999999</v>
      </c>
      <c r="H17">
        <v>166</v>
      </c>
      <c r="J17">
        <v>1450</v>
      </c>
      <c r="K17">
        <f t="shared" si="2"/>
        <v>1429.9169999999999</v>
      </c>
    </row>
    <row r="18" spans="1:23" x14ac:dyDescent="0.25">
      <c r="A18">
        <v>1456</v>
      </c>
      <c r="B18">
        <v>723</v>
      </c>
      <c r="C18">
        <v>457</v>
      </c>
      <c r="D18">
        <v>2196</v>
      </c>
      <c r="E18">
        <v>450</v>
      </c>
      <c r="F18">
        <f t="shared" si="6"/>
        <v>1433033</v>
      </c>
      <c r="G18">
        <f t="shared" si="0"/>
        <v>1433.0329999999999</v>
      </c>
      <c r="H18">
        <v>182</v>
      </c>
      <c r="J18">
        <v>1456</v>
      </c>
      <c r="K18">
        <f t="shared" si="2"/>
        <v>1433.0329999999999</v>
      </c>
    </row>
    <row r="19" spans="1:23" x14ac:dyDescent="0.25">
      <c r="A19">
        <v>1444</v>
      </c>
      <c r="B19">
        <v>721</v>
      </c>
      <c r="C19">
        <v>464</v>
      </c>
      <c r="D19">
        <v>2191</v>
      </c>
      <c r="E19">
        <v>436</v>
      </c>
      <c r="F19">
        <f t="shared" si="6"/>
        <v>1435379</v>
      </c>
      <c r="G19">
        <f t="shared" si="0"/>
        <v>1435.3789999999999</v>
      </c>
      <c r="H19">
        <v>166</v>
      </c>
      <c r="J19">
        <v>1444</v>
      </c>
      <c r="K19">
        <f t="shared" si="2"/>
        <v>1435.3789999999999</v>
      </c>
    </row>
    <row r="20" spans="1:23" x14ac:dyDescent="0.25">
      <c r="A20">
        <v>1451</v>
      </c>
      <c r="B20">
        <v>724</v>
      </c>
      <c r="C20">
        <v>466</v>
      </c>
      <c r="D20">
        <v>2192</v>
      </c>
      <c r="E20">
        <v>436</v>
      </c>
      <c r="F20">
        <f t="shared" si="6"/>
        <v>1436621</v>
      </c>
      <c r="G20">
        <f t="shared" si="0"/>
        <v>1436.6210000000001</v>
      </c>
      <c r="H20">
        <v>124</v>
      </c>
      <c r="J20">
        <v>1451</v>
      </c>
      <c r="K20">
        <f t="shared" si="2"/>
        <v>1436.6210000000001</v>
      </c>
    </row>
    <row r="21" spans="1:23" x14ac:dyDescent="0.25">
      <c r="A21">
        <v>1443</v>
      </c>
      <c r="B21">
        <v>720</v>
      </c>
      <c r="C21">
        <v>457</v>
      </c>
      <c r="D21">
        <v>2209</v>
      </c>
      <c r="E21">
        <v>449</v>
      </c>
      <c r="F21">
        <f t="shared" si="6"/>
        <v>1436135</v>
      </c>
      <c r="G21">
        <f t="shared" si="0"/>
        <v>1436.135</v>
      </c>
      <c r="H21">
        <v>73</v>
      </c>
      <c r="J21">
        <v>1443</v>
      </c>
      <c r="K21">
        <f t="shared" si="2"/>
        <v>1436.135</v>
      </c>
    </row>
    <row r="22" spans="1:23" x14ac:dyDescent="0.25">
      <c r="A22">
        <v>1637</v>
      </c>
      <c r="B22">
        <v>722</v>
      </c>
      <c r="C22">
        <v>456</v>
      </c>
      <c r="D22">
        <v>2193</v>
      </c>
      <c r="E22">
        <v>506</v>
      </c>
      <c r="F22">
        <f t="shared" si="6"/>
        <v>1437059</v>
      </c>
      <c r="G22">
        <f t="shared" si="0"/>
        <v>1437.059</v>
      </c>
      <c r="H22">
        <v>31</v>
      </c>
      <c r="J22">
        <v>1637</v>
      </c>
      <c r="K22">
        <f t="shared" si="2"/>
        <v>1437.059</v>
      </c>
    </row>
    <row r="23" spans="1:23" x14ac:dyDescent="0.25">
      <c r="A23">
        <v>1452</v>
      </c>
      <c r="B23">
        <v>725</v>
      </c>
      <c r="C23">
        <v>468</v>
      </c>
      <c r="D23">
        <v>2208</v>
      </c>
      <c r="E23">
        <v>438</v>
      </c>
      <c r="F23">
        <f t="shared" si="6"/>
        <v>1437503</v>
      </c>
      <c r="G23">
        <f t="shared" si="0"/>
        <v>1437.5029999999999</v>
      </c>
      <c r="H23">
        <v>15</v>
      </c>
      <c r="J23">
        <v>1452</v>
      </c>
      <c r="K23">
        <f t="shared" si="2"/>
        <v>1437.5029999999999</v>
      </c>
    </row>
    <row r="24" spans="1:23" x14ac:dyDescent="0.25">
      <c r="A24">
        <v>1456</v>
      </c>
      <c r="B24">
        <v>723</v>
      </c>
      <c r="C24">
        <v>458</v>
      </c>
      <c r="D24">
        <v>2204</v>
      </c>
      <c r="E24">
        <v>451</v>
      </c>
      <c r="F24">
        <f t="shared" si="6"/>
        <v>1442910</v>
      </c>
      <c r="G24">
        <f t="shared" si="0"/>
        <v>1442.91</v>
      </c>
      <c r="H24">
        <f>SUM(H3:H23)</f>
        <v>1000</v>
      </c>
      <c r="J24">
        <v>1456</v>
      </c>
      <c r="K24">
        <f t="shared" si="2"/>
        <v>1442.91</v>
      </c>
      <c r="W24">
        <f>SUM(W3:W23)</f>
        <v>5.4800000000000013</v>
      </c>
    </row>
    <row r="25" spans="1:23" x14ac:dyDescent="0.25">
      <c r="A25">
        <v>1483</v>
      </c>
      <c r="B25">
        <v>720</v>
      </c>
      <c r="C25">
        <v>456</v>
      </c>
      <c r="D25">
        <v>2175</v>
      </c>
      <c r="E25">
        <v>454</v>
      </c>
      <c r="F25">
        <f t="shared" si="6"/>
        <v>1451591</v>
      </c>
      <c r="G25">
        <f t="shared" si="0"/>
        <v>1451.5909999999999</v>
      </c>
      <c r="J25">
        <v>1483</v>
      </c>
      <c r="K25">
        <f t="shared" si="2"/>
        <v>1451.5909999999999</v>
      </c>
    </row>
    <row r="26" spans="1:23" x14ac:dyDescent="0.25">
      <c r="A26">
        <v>1448</v>
      </c>
      <c r="B26">
        <v>727</v>
      </c>
      <c r="C26">
        <v>463</v>
      </c>
      <c r="D26">
        <v>2196</v>
      </c>
      <c r="E26">
        <v>440</v>
      </c>
      <c r="F26">
        <f t="shared" si="6"/>
        <v>1459557</v>
      </c>
      <c r="G26">
        <f t="shared" si="0"/>
        <v>1459.557</v>
      </c>
      <c r="J26">
        <v>1448</v>
      </c>
      <c r="K26">
        <f t="shared" si="2"/>
        <v>1459.557</v>
      </c>
    </row>
    <row r="27" spans="1:23" x14ac:dyDescent="0.25">
      <c r="A27">
        <v>1448</v>
      </c>
      <c r="B27">
        <v>720</v>
      </c>
      <c r="C27">
        <v>456</v>
      </c>
      <c r="D27">
        <v>2211</v>
      </c>
      <c r="E27">
        <v>452</v>
      </c>
      <c r="F27">
        <f t="shared" si="6"/>
        <v>1464387</v>
      </c>
      <c r="G27">
        <f t="shared" si="0"/>
        <v>1464.3869999999999</v>
      </c>
      <c r="H27">
        <v>33</v>
      </c>
      <c r="I27">
        <v>0</v>
      </c>
      <c r="J27">
        <v>1448</v>
      </c>
      <c r="K27">
        <f t="shared" si="2"/>
        <v>1464.3869999999999</v>
      </c>
    </row>
    <row r="28" spans="1:23" x14ac:dyDescent="0.25">
      <c r="A28">
        <v>1261</v>
      </c>
      <c r="B28">
        <v>728</v>
      </c>
      <c r="C28">
        <v>460</v>
      </c>
      <c r="D28">
        <v>2195</v>
      </c>
      <c r="E28">
        <v>386</v>
      </c>
      <c r="F28">
        <f t="shared" si="6"/>
        <v>1460720</v>
      </c>
      <c r="G28">
        <f t="shared" si="0"/>
        <v>1460.72</v>
      </c>
      <c r="H28">
        <v>21</v>
      </c>
      <c r="I28">
        <v>10</v>
      </c>
      <c r="J28">
        <v>1261</v>
      </c>
      <c r="K28">
        <f t="shared" si="2"/>
        <v>1460.72</v>
      </c>
    </row>
    <row r="29" spans="1:23" x14ac:dyDescent="0.25">
      <c r="A29">
        <v>1451</v>
      </c>
      <c r="B29">
        <v>724</v>
      </c>
      <c r="C29">
        <v>456</v>
      </c>
      <c r="D29">
        <v>2208</v>
      </c>
      <c r="E29">
        <v>453</v>
      </c>
      <c r="F29">
        <f t="shared" si="6"/>
        <v>1451622</v>
      </c>
      <c r="G29">
        <f t="shared" si="0"/>
        <v>1451.6220000000001</v>
      </c>
      <c r="H29">
        <v>0</v>
      </c>
      <c r="I29">
        <v>18</v>
      </c>
      <c r="J29">
        <v>1451</v>
      </c>
      <c r="K29">
        <f t="shared" si="2"/>
        <v>1451.6220000000001</v>
      </c>
    </row>
    <row r="30" spans="1:23" x14ac:dyDescent="0.25">
      <c r="A30">
        <v>1464</v>
      </c>
      <c r="B30">
        <v>719</v>
      </c>
      <c r="C30">
        <v>456</v>
      </c>
      <c r="D30">
        <v>2213</v>
      </c>
      <c r="E30">
        <v>458</v>
      </c>
      <c r="F30">
        <f t="shared" si="6"/>
        <v>1434798</v>
      </c>
      <c r="G30">
        <f t="shared" si="0"/>
        <v>1434.798</v>
      </c>
      <c r="H30">
        <v>-37</v>
      </c>
      <c r="I30">
        <v>12</v>
      </c>
      <c r="J30">
        <v>1464</v>
      </c>
      <c r="K30">
        <f t="shared" si="2"/>
        <v>1434.798</v>
      </c>
    </row>
    <row r="31" spans="1:23" x14ac:dyDescent="0.25">
      <c r="A31">
        <v>1493</v>
      </c>
      <c r="B31">
        <v>720</v>
      </c>
      <c r="C31">
        <v>456</v>
      </c>
      <c r="D31">
        <v>2191</v>
      </c>
      <c r="E31">
        <v>461</v>
      </c>
      <c r="F31">
        <f t="shared" si="6"/>
        <v>1417435</v>
      </c>
      <c r="G31">
        <f t="shared" si="0"/>
        <v>1417.4349999999999</v>
      </c>
      <c r="H31">
        <v>-57</v>
      </c>
      <c r="I31">
        <v>0</v>
      </c>
      <c r="J31">
        <v>1493</v>
      </c>
      <c r="K31">
        <f t="shared" si="2"/>
        <v>1417.4349999999999</v>
      </c>
    </row>
    <row r="32" spans="1:23" x14ac:dyDescent="0.25">
      <c r="A32">
        <v>1452</v>
      </c>
      <c r="B32">
        <v>721</v>
      </c>
      <c r="C32">
        <v>458</v>
      </c>
      <c r="D32">
        <v>2195</v>
      </c>
      <c r="E32">
        <v>447</v>
      </c>
      <c r="F32">
        <f t="shared" si="6"/>
        <v>1403281</v>
      </c>
      <c r="G32">
        <f t="shared" si="0"/>
        <v>1403.2809999999999</v>
      </c>
      <c r="H32">
        <v>-48</v>
      </c>
      <c r="I32">
        <v>-15</v>
      </c>
      <c r="J32">
        <v>1452</v>
      </c>
      <c r="K32">
        <f t="shared" si="2"/>
        <v>1403.2809999999999</v>
      </c>
    </row>
    <row r="33" spans="1:11" x14ac:dyDescent="0.25">
      <c r="A33">
        <v>1448</v>
      </c>
      <c r="B33">
        <v>716</v>
      </c>
      <c r="C33">
        <v>458</v>
      </c>
      <c r="D33">
        <v>2199</v>
      </c>
      <c r="E33">
        <v>447</v>
      </c>
      <c r="F33">
        <f t="shared" si="6"/>
        <v>1400940</v>
      </c>
      <c r="G33">
        <f t="shared" si="0"/>
        <v>1400.94</v>
      </c>
      <c r="H33">
        <v>0</v>
      </c>
      <c r="I33">
        <v>-25</v>
      </c>
      <c r="J33">
        <v>1448</v>
      </c>
      <c r="K33">
        <f t="shared" si="2"/>
        <v>1400.94</v>
      </c>
    </row>
    <row r="34" spans="1:11" x14ac:dyDescent="0.25">
      <c r="A34">
        <v>1437</v>
      </c>
      <c r="B34">
        <v>720</v>
      </c>
      <c r="C34">
        <v>456</v>
      </c>
      <c r="D34">
        <v>2223</v>
      </c>
      <c r="E34">
        <v>452</v>
      </c>
      <c r="F34">
        <f t="shared" si="6"/>
        <v>1405232</v>
      </c>
      <c r="G34">
        <f t="shared" si="0"/>
        <v>1405.232</v>
      </c>
      <c r="H34">
        <v>71</v>
      </c>
      <c r="I34">
        <v>-17</v>
      </c>
      <c r="J34">
        <v>1437</v>
      </c>
      <c r="K34">
        <f t="shared" si="2"/>
        <v>1405.232</v>
      </c>
    </row>
    <row r="35" spans="1:11" x14ac:dyDescent="0.25">
      <c r="A35">
        <v>1448</v>
      </c>
      <c r="B35">
        <v>724</v>
      </c>
      <c r="C35">
        <v>463</v>
      </c>
      <c r="D35">
        <v>2192</v>
      </c>
      <c r="E35">
        <v>439</v>
      </c>
      <c r="F35">
        <f t="shared" si="6"/>
        <v>1414127</v>
      </c>
      <c r="G35">
        <f t="shared" si="0"/>
        <v>1414.127</v>
      </c>
      <c r="H35">
        <v>158</v>
      </c>
      <c r="I35">
        <v>0</v>
      </c>
      <c r="J35">
        <v>1448</v>
      </c>
      <c r="K35">
        <f t="shared" si="2"/>
        <v>1414.127</v>
      </c>
    </row>
    <row r="36" spans="1:11" x14ac:dyDescent="0.25">
      <c r="A36">
        <v>1455</v>
      </c>
      <c r="B36">
        <v>718</v>
      </c>
      <c r="C36">
        <v>456</v>
      </c>
      <c r="D36">
        <v>2211</v>
      </c>
      <c r="E36">
        <v>455</v>
      </c>
      <c r="F36">
        <f t="shared" si="6"/>
        <v>1423813</v>
      </c>
      <c r="G36">
        <f t="shared" si="0"/>
        <v>1423.8130000000001</v>
      </c>
      <c r="H36">
        <v>234</v>
      </c>
      <c r="I36">
        <v>19</v>
      </c>
      <c r="J36">
        <v>1455</v>
      </c>
      <c r="K36">
        <f t="shared" si="2"/>
        <v>1423.8130000000001</v>
      </c>
    </row>
    <row r="37" spans="1:11" x14ac:dyDescent="0.25">
      <c r="A37">
        <v>1471</v>
      </c>
      <c r="B37">
        <v>726</v>
      </c>
      <c r="C37">
        <v>456</v>
      </c>
      <c r="D37">
        <v>2192</v>
      </c>
      <c r="E37">
        <v>455</v>
      </c>
      <c r="F37">
        <f t="shared" si="6"/>
        <v>1430082</v>
      </c>
      <c r="G37">
        <f t="shared" si="0"/>
        <v>1430.0820000000001</v>
      </c>
      <c r="H37">
        <v>250</v>
      </c>
      <c r="I37">
        <v>33</v>
      </c>
      <c r="J37">
        <v>1471</v>
      </c>
      <c r="K37">
        <f t="shared" si="2"/>
        <v>1430.0820000000001</v>
      </c>
    </row>
    <row r="38" spans="1:11" x14ac:dyDescent="0.25">
      <c r="A38">
        <v>1441</v>
      </c>
      <c r="B38">
        <v>720</v>
      </c>
      <c r="C38">
        <v>456</v>
      </c>
      <c r="D38">
        <v>2227</v>
      </c>
      <c r="E38">
        <v>454</v>
      </c>
      <c r="F38">
        <f t="shared" si="6"/>
        <v>1433078</v>
      </c>
      <c r="G38">
        <f t="shared" si="0"/>
        <v>1433.078</v>
      </c>
      <c r="H38">
        <f>H36</f>
        <v>234</v>
      </c>
      <c r="I38">
        <v>21</v>
      </c>
      <c r="J38">
        <v>1441</v>
      </c>
      <c r="K38">
        <f t="shared" si="2"/>
        <v>1433.078</v>
      </c>
    </row>
    <row r="39" spans="1:11" x14ac:dyDescent="0.25">
      <c r="A39">
        <v>1456</v>
      </c>
      <c r="B39">
        <v>718</v>
      </c>
      <c r="C39">
        <v>457</v>
      </c>
      <c r="D39">
        <v>2199</v>
      </c>
      <c r="E39">
        <v>451</v>
      </c>
      <c r="F39">
        <f t="shared" si="6"/>
        <v>1431005</v>
      </c>
      <c r="G39">
        <f t="shared" si="0"/>
        <v>1431.0050000000001</v>
      </c>
      <c r="H39">
        <f>H35</f>
        <v>158</v>
      </c>
      <c r="I39">
        <v>0</v>
      </c>
      <c r="J39">
        <v>1456</v>
      </c>
      <c r="K39">
        <f t="shared" si="2"/>
        <v>1431.0050000000001</v>
      </c>
    </row>
    <row r="40" spans="1:11" x14ac:dyDescent="0.25">
      <c r="A40">
        <v>1415</v>
      </c>
      <c r="B40">
        <v>731</v>
      </c>
      <c r="C40">
        <v>457</v>
      </c>
      <c r="D40">
        <v>2193</v>
      </c>
      <c r="E40">
        <v>436</v>
      </c>
      <c r="F40">
        <f t="shared" si="6"/>
        <v>1429397</v>
      </c>
      <c r="G40">
        <f t="shared" si="0"/>
        <v>1429.3969999999999</v>
      </c>
      <c r="H40">
        <f>H34</f>
        <v>71</v>
      </c>
      <c r="I40">
        <v>-37</v>
      </c>
      <c r="J40">
        <v>1415</v>
      </c>
      <c r="K40">
        <f t="shared" si="2"/>
        <v>1429.3969999999999</v>
      </c>
    </row>
    <row r="41" spans="1:11" x14ac:dyDescent="0.25">
      <c r="A41">
        <v>1451</v>
      </c>
      <c r="B41">
        <v>721</v>
      </c>
      <c r="C41">
        <v>462</v>
      </c>
      <c r="D41">
        <v>2215</v>
      </c>
      <c r="E41">
        <v>447</v>
      </c>
      <c r="F41">
        <f t="shared" si="6"/>
        <v>1428870</v>
      </c>
      <c r="G41">
        <f t="shared" si="0"/>
        <v>1428.87</v>
      </c>
      <c r="H41">
        <f>H33</f>
        <v>0</v>
      </c>
      <c r="I41">
        <v>-57</v>
      </c>
      <c r="J41">
        <v>1451</v>
      </c>
      <c r="K41">
        <f t="shared" si="2"/>
        <v>1428.87</v>
      </c>
    </row>
    <row r="42" spans="1:11" x14ac:dyDescent="0.25">
      <c r="A42">
        <v>1448</v>
      </c>
      <c r="B42">
        <v>722</v>
      </c>
      <c r="C42">
        <v>458</v>
      </c>
      <c r="D42">
        <v>2208</v>
      </c>
      <c r="E42">
        <v>449</v>
      </c>
      <c r="F42">
        <f t="shared" si="6"/>
        <v>1428339</v>
      </c>
      <c r="G42">
        <f t="shared" si="0"/>
        <v>1428.3389999999999</v>
      </c>
      <c r="H42">
        <f>H32</f>
        <v>-48</v>
      </c>
      <c r="I42">
        <v>-48</v>
      </c>
      <c r="J42">
        <v>1448</v>
      </c>
      <c r="K42">
        <f t="shared" si="2"/>
        <v>1428.3389999999999</v>
      </c>
    </row>
    <row r="43" spans="1:11" x14ac:dyDescent="0.25">
      <c r="A43">
        <v>1435</v>
      </c>
      <c r="B43">
        <v>725</v>
      </c>
      <c r="C43">
        <v>456</v>
      </c>
      <c r="D43">
        <v>2196</v>
      </c>
      <c r="E43">
        <v>444</v>
      </c>
      <c r="F43">
        <f t="shared" si="6"/>
        <v>1426611</v>
      </c>
      <c r="G43">
        <f t="shared" si="0"/>
        <v>1426.6110000000001</v>
      </c>
      <c r="H43">
        <f>H31</f>
        <v>-57</v>
      </c>
      <c r="I43">
        <v>0</v>
      </c>
      <c r="J43">
        <v>1435</v>
      </c>
      <c r="K43">
        <f t="shared" si="2"/>
        <v>1426.6110000000001</v>
      </c>
    </row>
    <row r="44" spans="1:11" x14ac:dyDescent="0.25">
      <c r="A44">
        <v>1454</v>
      </c>
      <c r="B44">
        <v>725</v>
      </c>
      <c r="C44">
        <v>466</v>
      </c>
      <c r="D44">
        <v>2208</v>
      </c>
      <c r="E44">
        <v>441</v>
      </c>
      <c r="F44">
        <f t="shared" ref="F44:F75" si="7">A44*h_0+A43*h_1+A42*h_2+A41*h_3+A40*h_4+A39*h_5+A38*h_6+A37*h_7+A36*h_8+A35*h_9</f>
        <v>1424518</v>
      </c>
      <c r="G44">
        <f t="shared" si="0"/>
        <v>1424.518</v>
      </c>
      <c r="H44">
        <f>H30</f>
        <v>-37</v>
      </c>
      <c r="I44">
        <v>71</v>
      </c>
      <c r="J44">
        <v>1454</v>
      </c>
      <c r="K44">
        <f t="shared" si="2"/>
        <v>1424.518</v>
      </c>
    </row>
    <row r="45" spans="1:11" x14ac:dyDescent="0.25">
      <c r="A45">
        <v>1460</v>
      </c>
      <c r="B45">
        <v>721</v>
      </c>
      <c r="C45">
        <v>456</v>
      </c>
      <c r="D45">
        <v>2206</v>
      </c>
      <c r="E45">
        <v>455</v>
      </c>
      <c r="F45">
        <f t="shared" si="7"/>
        <v>1422545</v>
      </c>
      <c r="G45">
        <f t="shared" si="0"/>
        <v>1422.5450000000001</v>
      </c>
      <c r="H45">
        <f>H29</f>
        <v>0</v>
      </c>
      <c r="I45">
        <v>158</v>
      </c>
      <c r="J45">
        <v>1460</v>
      </c>
      <c r="K45">
        <f t="shared" si="2"/>
        <v>1422.5450000000001</v>
      </c>
    </row>
    <row r="46" spans="1:11" x14ac:dyDescent="0.25">
      <c r="A46">
        <v>1483</v>
      </c>
      <c r="B46">
        <v>720</v>
      </c>
      <c r="C46">
        <v>456</v>
      </c>
      <c r="D46">
        <v>2175</v>
      </c>
      <c r="E46">
        <v>454</v>
      </c>
      <c r="F46">
        <f t="shared" si="7"/>
        <v>1422265</v>
      </c>
      <c r="G46">
        <f t="shared" si="0"/>
        <v>1422.2650000000001</v>
      </c>
      <c r="H46">
        <f>H28</f>
        <v>21</v>
      </c>
      <c r="I46">
        <v>234</v>
      </c>
      <c r="J46">
        <v>1483</v>
      </c>
      <c r="K46">
        <f t="shared" si="2"/>
        <v>1422.2650000000001</v>
      </c>
    </row>
    <row r="47" spans="1:11" x14ac:dyDescent="0.25">
      <c r="A47">
        <v>1452</v>
      </c>
      <c r="B47">
        <v>722</v>
      </c>
      <c r="C47">
        <v>462</v>
      </c>
      <c r="D47">
        <v>2195</v>
      </c>
      <c r="E47">
        <v>442</v>
      </c>
      <c r="F47">
        <f t="shared" si="7"/>
        <v>1423660</v>
      </c>
      <c r="G47">
        <f t="shared" si="0"/>
        <v>1423.66</v>
      </c>
      <c r="H47">
        <f>H27</f>
        <v>33</v>
      </c>
      <c r="I47">
        <v>250</v>
      </c>
      <c r="J47">
        <v>1452</v>
      </c>
      <c r="K47">
        <f t="shared" si="2"/>
        <v>1423.66</v>
      </c>
    </row>
    <row r="48" spans="1:11" x14ac:dyDescent="0.25">
      <c r="A48">
        <v>1445</v>
      </c>
      <c r="B48">
        <v>720</v>
      </c>
      <c r="C48">
        <v>459</v>
      </c>
      <c r="D48">
        <v>2215</v>
      </c>
      <c r="E48">
        <v>449</v>
      </c>
      <c r="F48">
        <f t="shared" si="7"/>
        <v>1427243</v>
      </c>
      <c r="G48">
        <f t="shared" si="0"/>
        <v>1427.2429999999999</v>
      </c>
      <c r="H48">
        <f>SUM(H27:H47)</f>
        <v>1000</v>
      </c>
      <c r="I48">
        <f>SUM(I27:I47)</f>
        <v>627</v>
      </c>
      <c r="J48">
        <v>1445</v>
      </c>
      <c r="K48">
        <f t="shared" si="2"/>
        <v>1427.2429999999999</v>
      </c>
    </row>
    <row r="49" spans="1:11" x14ac:dyDescent="0.25">
      <c r="A49">
        <v>1450</v>
      </c>
      <c r="B49">
        <v>721</v>
      </c>
      <c r="C49">
        <v>456</v>
      </c>
      <c r="D49">
        <v>2233</v>
      </c>
      <c r="E49">
        <v>459</v>
      </c>
      <c r="F49">
        <f t="shared" si="7"/>
        <v>1430971</v>
      </c>
      <c r="G49">
        <f t="shared" si="0"/>
        <v>1430.971</v>
      </c>
      <c r="J49">
        <v>1450</v>
      </c>
      <c r="K49">
        <f t="shared" si="2"/>
        <v>1430.971</v>
      </c>
    </row>
    <row r="50" spans="1:11" x14ac:dyDescent="0.25">
      <c r="A50">
        <v>1465</v>
      </c>
      <c r="B50">
        <v>722</v>
      </c>
      <c r="C50">
        <v>458</v>
      </c>
      <c r="D50">
        <v>2215</v>
      </c>
      <c r="E50">
        <v>456</v>
      </c>
      <c r="F50">
        <f t="shared" si="7"/>
        <v>1434345</v>
      </c>
      <c r="G50">
        <f t="shared" si="0"/>
        <v>1434.345</v>
      </c>
      <c r="J50">
        <v>1465</v>
      </c>
      <c r="K50">
        <f t="shared" si="2"/>
        <v>1434.345</v>
      </c>
    </row>
    <row r="51" spans="1:11" x14ac:dyDescent="0.25">
      <c r="A51">
        <v>1465</v>
      </c>
      <c r="B51">
        <v>743</v>
      </c>
      <c r="C51">
        <v>460</v>
      </c>
      <c r="D51">
        <v>2208</v>
      </c>
      <c r="E51">
        <v>452</v>
      </c>
      <c r="F51">
        <f t="shared" si="7"/>
        <v>1435657</v>
      </c>
      <c r="G51">
        <f t="shared" si="0"/>
        <v>1435.6569999999999</v>
      </c>
      <c r="H51">
        <v>37</v>
      </c>
      <c r="J51">
        <v>1465</v>
      </c>
      <c r="K51">
        <f t="shared" si="2"/>
        <v>1435.6569999999999</v>
      </c>
    </row>
    <row r="52" spans="1:11" x14ac:dyDescent="0.25">
      <c r="A52">
        <v>1472</v>
      </c>
      <c r="B52">
        <v>724</v>
      </c>
      <c r="C52">
        <v>463</v>
      </c>
      <c r="D52">
        <v>2217</v>
      </c>
      <c r="E52">
        <v>453</v>
      </c>
      <c r="F52">
        <f t="shared" si="7"/>
        <v>1436219</v>
      </c>
      <c r="G52">
        <f t="shared" si="0"/>
        <v>1436.2190000000001</v>
      </c>
      <c r="H52">
        <v>25</v>
      </c>
      <c r="J52">
        <v>1472</v>
      </c>
      <c r="K52">
        <f t="shared" si="2"/>
        <v>1436.2190000000001</v>
      </c>
    </row>
    <row r="53" spans="1:11" x14ac:dyDescent="0.25">
      <c r="A53">
        <v>1464</v>
      </c>
      <c r="B53">
        <v>728</v>
      </c>
      <c r="C53">
        <v>458</v>
      </c>
      <c r="D53">
        <v>2216</v>
      </c>
      <c r="E53">
        <v>456</v>
      </c>
      <c r="F53">
        <f t="shared" si="7"/>
        <v>1436465</v>
      </c>
      <c r="G53">
        <f t="shared" si="0"/>
        <v>1436.4649999999999</v>
      </c>
      <c r="H53">
        <v>0</v>
      </c>
      <c r="J53">
        <v>1464</v>
      </c>
      <c r="K53">
        <f t="shared" si="2"/>
        <v>1436.4649999999999</v>
      </c>
    </row>
    <row r="54" spans="1:11" x14ac:dyDescent="0.25">
      <c r="A54">
        <v>1487</v>
      </c>
      <c r="B54">
        <v>731</v>
      </c>
      <c r="C54">
        <v>457</v>
      </c>
      <c r="D54">
        <v>2208</v>
      </c>
      <c r="E54">
        <v>462</v>
      </c>
      <c r="F54">
        <f t="shared" si="7"/>
        <v>1437332</v>
      </c>
      <c r="G54">
        <f t="shared" si="0"/>
        <v>1437.3320000000001</v>
      </c>
      <c r="H54">
        <v>-37</v>
      </c>
      <c r="J54">
        <v>1487</v>
      </c>
      <c r="K54">
        <f t="shared" si="2"/>
        <v>1437.3320000000001</v>
      </c>
    </row>
    <row r="55" spans="1:11" x14ac:dyDescent="0.25">
      <c r="A55">
        <v>1464</v>
      </c>
      <c r="B55">
        <v>731</v>
      </c>
      <c r="C55">
        <v>461</v>
      </c>
      <c r="D55">
        <v>2208</v>
      </c>
      <c r="E55">
        <v>450</v>
      </c>
      <c r="F55">
        <f t="shared" si="7"/>
        <v>1439126</v>
      </c>
      <c r="G55">
        <f t="shared" si="0"/>
        <v>1439.126</v>
      </c>
      <c r="H55">
        <v>-57</v>
      </c>
      <c r="J55">
        <v>1464</v>
      </c>
      <c r="K55">
        <f t="shared" si="2"/>
        <v>1439.126</v>
      </c>
    </row>
    <row r="56" spans="1:11" x14ac:dyDescent="0.25">
      <c r="A56">
        <v>1472</v>
      </c>
      <c r="B56">
        <v>734</v>
      </c>
      <c r="C56">
        <v>461</v>
      </c>
      <c r="D56">
        <v>2208</v>
      </c>
      <c r="E56">
        <v>453</v>
      </c>
      <c r="F56">
        <f t="shared" si="7"/>
        <v>1442020</v>
      </c>
      <c r="G56">
        <f t="shared" si="0"/>
        <v>1442.02</v>
      </c>
      <c r="H56">
        <v>-48</v>
      </c>
      <c r="J56">
        <v>1472</v>
      </c>
      <c r="K56">
        <f t="shared" si="2"/>
        <v>1442.02</v>
      </c>
    </row>
    <row r="57" spans="1:11" x14ac:dyDescent="0.25">
      <c r="A57">
        <v>1496</v>
      </c>
      <c r="B57">
        <v>727</v>
      </c>
      <c r="C57">
        <v>461</v>
      </c>
      <c r="D57">
        <v>2196</v>
      </c>
      <c r="E57">
        <v>457</v>
      </c>
      <c r="F57">
        <f t="shared" si="7"/>
        <v>1445755</v>
      </c>
      <c r="G57">
        <f t="shared" si="0"/>
        <v>1445.7550000000001</v>
      </c>
      <c r="H57">
        <v>0</v>
      </c>
      <c r="J57">
        <v>1496</v>
      </c>
      <c r="K57">
        <f t="shared" si="2"/>
        <v>1445.7550000000001</v>
      </c>
    </row>
    <row r="58" spans="1:11" x14ac:dyDescent="0.25">
      <c r="A58">
        <v>1477</v>
      </c>
      <c r="B58">
        <v>721</v>
      </c>
      <c r="C58">
        <v>460</v>
      </c>
      <c r="D58">
        <v>2204</v>
      </c>
      <c r="E58">
        <v>455</v>
      </c>
      <c r="F58">
        <f t="shared" si="7"/>
        <v>1448720</v>
      </c>
      <c r="G58">
        <f t="shared" si="0"/>
        <v>1448.72</v>
      </c>
      <c r="H58">
        <v>75</v>
      </c>
      <c r="J58">
        <v>1477</v>
      </c>
      <c r="K58">
        <f t="shared" si="2"/>
        <v>1448.72</v>
      </c>
    </row>
    <row r="59" spans="1:11" x14ac:dyDescent="0.25">
      <c r="A59">
        <v>1484</v>
      </c>
      <c r="B59">
        <v>729</v>
      </c>
      <c r="C59">
        <v>460</v>
      </c>
      <c r="D59">
        <v>2208</v>
      </c>
      <c r="E59">
        <v>458</v>
      </c>
      <c r="F59">
        <f t="shared" si="7"/>
        <v>1451353</v>
      </c>
      <c r="G59">
        <f t="shared" si="0"/>
        <v>1451.3530000000001</v>
      </c>
      <c r="H59">
        <v>158</v>
      </c>
      <c r="J59">
        <v>1484</v>
      </c>
      <c r="K59">
        <f t="shared" si="2"/>
        <v>1451.3530000000001</v>
      </c>
    </row>
    <row r="60" spans="1:11" x14ac:dyDescent="0.25">
      <c r="A60">
        <v>1468</v>
      </c>
      <c r="B60">
        <v>729</v>
      </c>
      <c r="C60">
        <v>460</v>
      </c>
      <c r="D60">
        <v>2208</v>
      </c>
      <c r="E60">
        <v>453</v>
      </c>
      <c r="F60">
        <f t="shared" si="7"/>
        <v>1453398</v>
      </c>
      <c r="G60">
        <f t="shared" si="0"/>
        <v>1453.3979999999999</v>
      </c>
      <c r="H60">
        <v>237</v>
      </c>
      <c r="J60">
        <v>1468</v>
      </c>
      <c r="K60">
        <f t="shared" si="2"/>
        <v>1453.3979999999999</v>
      </c>
    </row>
    <row r="61" spans="1:11" x14ac:dyDescent="0.25">
      <c r="A61">
        <v>1463</v>
      </c>
      <c r="B61">
        <v>733</v>
      </c>
      <c r="C61">
        <v>461</v>
      </c>
      <c r="D61">
        <v>2209</v>
      </c>
      <c r="E61">
        <v>450</v>
      </c>
      <c r="F61">
        <f t="shared" si="7"/>
        <v>1455089</v>
      </c>
      <c r="G61">
        <f t="shared" si="0"/>
        <v>1455.0889999999999</v>
      </c>
      <c r="H61">
        <v>250</v>
      </c>
      <c r="J61">
        <v>1463</v>
      </c>
      <c r="K61">
        <f t="shared" si="2"/>
        <v>1455.0889999999999</v>
      </c>
    </row>
    <row r="62" spans="1:11" x14ac:dyDescent="0.25">
      <c r="A62">
        <v>1456</v>
      </c>
      <c r="B62">
        <v>723</v>
      </c>
      <c r="C62">
        <v>461</v>
      </c>
      <c r="D62">
        <v>2272</v>
      </c>
      <c r="E62">
        <v>464</v>
      </c>
      <c r="F62">
        <f t="shared" si="7"/>
        <v>1455650</v>
      </c>
      <c r="G62">
        <f t="shared" si="0"/>
        <v>1455.65</v>
      </c>
      <c r="H62">
        <f>H60</f>
        <v>237</v>
      </c>
      <c r="J62">
        <v>1456</v>
      </c>
      <c r="K62">
        <f t="shared" si="2"/>
        <v>1455.65</v>
      </c>
    </row>
    <row r="63" spans="1:11" x14ac:dyDescent="0.25">
      <c r="A63">
        <v>1477</v>
      </c>
      <c r="B63">
        <v>721</v>
      </c>
      <c r="C63">
        <v>461</v>
      </c>
      <c r="D63">
        <v>2201</v>
      </c>
      <c r="E63">
        <v>452</v>
      </c>
      <c r="F63">
        <f t="shared" si="7"/>
        <v>1455113</v>
      </c>
      <c r="G63">
        <f t="shared" si="0"/>
        <v>1455.1130000000001</v>
      </c>
      <c r="H63">
        <f>H59</f>
        <v>158</v>
      </c>
      <c r="J63">
        <v>1477</v>
      </c>
      <c r="K63">
        <f t="shared" si="2"/>
        <v>1455.1130000000001</v>
      </c>
    </row>
    <row r="64" spans="1:11" x14ac:dyDescent="0.25">
      <c r="A64">
        <v>1471</v>
      </c>
      <c r="B64">
        <v>728</v>
      </c>
      <c r="C64">
        <v>460</v>
      </c>
      <c r="D64">
        <v>2208</v>
      </c>
      <c r="E64">
        <v>454</v>
      </c>
      <c r="F64">
        <f t="shared" si="7"/>
        <v>1452854</v>
      </c>
      <c r="G64">
        <f t="shared" si="0"/>
        <v>1452.854</v>
      </c>
      <c r="H64">
        <f>H58</f>
        <v>75</v>
      </c>
      <c r="J64">
        <v>1471</v>
      </c>
      <c r="K64">
        <f t="shared" si="2"/>
        <v>1452.854</v>
      </c>
    </row>
    <row r="65" spans="1:11" x14ac:dyDescent="0.25">
      <c r="A65">
        <v>1480</v>
      </c>
      <c r="B65">
        <v>724</v>
      </c>
      <c r="C65">
        <v>466</v>
      </c>
      <c r="D65">
        <v>2211</v>
      </c>
      <c r="E65">
        <v>450</v>
      </c>
      <c r="F65">
        <f t="shared" si="7"/>
        <v>1450532</v>
      </c>
      <c r="G65">
        <f t="shared" si="0"/>
        <v>1450.5319999999999</v>
      </c>
      <c r="H65">
        <f>H57</f>
        <v>0</v>
      </c>
      <c r="J65">
        <v>1480</v>
      </c>
      <c r="K65">
        <f t="shared" si="2"/>
        <v>1450.5319999999999</v>
      </c>
    </row>
    <row r="66" spans="1:11" x14ac:dyDescent="0.25">
      <c r="A66">
        <v>1464</v>
      </c>
      <c r="B66">
        <v>728</v>
      </c>
      <c r="C66">
        <v>461</v>
      </c>
      <c r="D66">
        <v>2212</v>
      </c>
      <c r="E66">
        <v>451</v>
      </c>
      <c r="F66">
        <f t="shared" si="7"/>
        <v>1448234</v>
      </c>
      <c r="G66">
        <f t="shared" si="0"/>
        <v>1448.2339999999999</v>
      </c>
      <c r="H66">
        <f>H56</f>
        <v>-48</v>
      </c>
      <c r="J66">
        <v>1464</v>
      </c>
      <c r="K66">
        <f t="shared" si="2"/>
        <v>1448.2339999999999</v>
      </c>
    </row>
    <row r="67" spans="1:11" x14ac:dyDescent="0.25">
      <c r="A67">
        <v>1284</v>
      </c>
      <c r="B67">
        <v>728</v>
      </c>
      <c r="C67">
        <v>464</v>
      </c>
      <c r="D67">
        <v>2199</v>
      </c>
      <c r="E67">
        <v>390</v>
      </c>
      <c r="F67">
        <f t="shared" si="7"/>
        <v>1444271</v>
      </c>
      <c r="G67">
        <f t="shared" ref="G67:G130" si="8">F67/factor</f>
        <v>1444.271</v>
      </c>
      <c r="H67">
        <f>H55</f>
        <v>-57</v>
      </c>
      <c r="J67">
        <v>1284</v>
      </c>
      <c r="K67">
        <f t="shared" ref="K67:K130" si="9">G67</f>
        <v>1444.271</v>
      </c>
    </row>
    <row r="68" spans="1:11" x14ac:dyDescent="0.25">
      <c r="A68">
        <v>1464</v>
      </c>
      <c r="B68">
        <v>728</v>
      </c>
      <c r="C68">
        <v>465</v>
      </c>
      <c r="D68">
        <v>2201</v>
      </c>
      <c r="E68">
        <v>444</v>
      </c>
      <c r="F68">
        <f t="shared" si="7"/>
        <v>1441432</v>
      </c>
      <c r="G68">
        <f t="shared" si="8"/>
        <v>1441.432</v>
      </c>
      <c r="H68">
        <f>H54</f>
        <v>-37</v>
      </c>
      <c r="J68">
        <v>1464</v>
      </c>
      <c r="K68">
        <f t="shared" si="9"/>
        <v>1441.432</v>
      </c>
    </row>
    <row r="69" spans="1:11" x14ac:dyDescent="0.25">
      <c r="A69">
        <v>1464</v>
      </c>
      <c r="B69">
        <v>733</v>
      </c>
      <c r="C69">
        <v>464</v>
      </c>
      <c r="D69">
        <v>2193</v>
      </c>
      <c r="E69">
        <v>443</v>
      </c>
      <c r="F69">
        <f t="shared" si="7"/>
        <v>1434047</v>
      </c>
      <c r="G69">
        <f t="shared" si="8"/>
        <v>1434.047</v>
      </c>
      <c r="H69">
        <f>H53</f>
        <v>0</v>
      </c>
      <c r="J69">
        <v>1464</v>
      </c>
      <c r="K69">
        <f t="shared" si="9"/>
        <v>1434.047</v>
      </c>
    </row>
    <row r="70" spans="1:11" x14ac:dyDescent="0.25">
      <c r="A70">
        <v>1472</v>
      </c>
      <c r="B70">
        <v>723</v>
      </c>
      <c r="C70">
        <v>466</v>
      </c>
      <c r="D70">
        <v>2215</v>
      </c>
      <c r="E70">
        <v>448</v>
      </c>
      <c r="F70">
        <f t="shared" si="7"/>
        <v>1424911</v>
      </c>
      <c r="G70">
        <f t="shared" si="8"/>
        <v>1424.9110000000001</v>
      </c>
      <c r="H70">
        <f>H52</f>
        <v>25</v>
      </c>
      <c r="J70">
        <v>1472</v>
      </c>
      <c r="K70">
        <f t="shared" si="9"/>
        <v>1424.9110000000001</v>
      </c>
    </row>
    <row r="71" spans="1:11" x14ac:dyDescent="0.25">
      <c r="A71">
        <v>1457</v>
      </c>
      <c r="B71">
        <v>722</v>
      </c>
      <c r="C71">
        <v>460</v>
      </c>
      <c r="D71">
        <v>2219</v>
      </c>
      <c r="E71">
        <v>452</v>
      </c>
      <c r="F71">
        <f t="shared" si="7"/>
        <v>1416528</v>
      </c>
      <c r="G71">
        <f t="shared" si="8"/>
        <v>1416.528</v>
      </c>
      <c r="H71">
        <f>H51</f>
        <v>37</v>
      </c>
      <c r="J71">
        <v>1457</v>
      </c>
      <c r="K71">
        <f t="shared" si="9"/>
        <v>1416.528</v>
      </c>
    </row>
    <row r="72" spans="1:11" x14ac:dyDescent="0.25">
      <c r="A72">
        <v>1512</v>
      </c>
      <c r="B72">
        <v>722</v>
      </c>
      <c r="C72">
        <v>460</v>
      </c>
      <c r="D72">
        <v>2223</v>
      </c>
      <c r="E72">
        <v>471</v>
      </c>
      <c r="F72">
        <f t="shared" si="7"/>
        <v>1413265</v>
      </c>
      <c r="G72">
        <f t="shared" si="8"/>
        <v>1413.2650000000001</v>
      </c>
      <c r="H72">
        <f>SUM(H51:H71)</f>
        <v>1030</v>
      </c>
      <c r="J72">
        <v>1512</v>
      </c>
      <c r="K72">
        <f t="shared" si="9"/>
        <v>1413.2650000000001</v>
      </c>
    </row>
    <row r="73" spans="1:11" x14ac:dyDescent="0.25">
      <c r="A73">
        <v>1466</v>
      </c>
      <c r="B73">
        <v>724</v>
      </c>
      <c r="C73">
        <v>462</v>
      </c>
      <c r="D73">
        <v>2199</v>
      </c>
      <c r="E73">
        <v>447</v>
      </c>
      <c r="F73">
        <f t="shared" si="7"/>
        <v>1415544</v>
      </c>
      <c r="G73">
        <f t="shared" si="8"/>
        <v>1415.5440000000001</v>
      </c>
      <c r="J73">
        <v>1466</v>
      </c>
      <c r="K73">
        <f t="shared" si="9"/>
        <v>1415.5440000000001</v>
      </c>
    </row>
    <row r="74" spans="1:11" x14ac:dyDescent="0.25">
      <c r="A74">
        <v>1465</v>
      </c>
      <c r="B74">
        <v>752</v>
      </c>
      <c r="C74">
        <v>462</v>
      </c>
      <c r="D74">
        <v>2195</v>
      </c>
      <c r="E74">
        <v>446</v>
      </c>
      <c r="F74">
        <f t="shared" si="7"/>
        <v>1424257</v>
      </c>
      <c r="G74">
        <f t="shared" si="8"/>
        <v>1424.2570000000001</v>
      </c>
      <c r="J74">
        <v>1465</v>
      </c>
      <c r="K74">
        <f t="shared" si="9"/>
        <v>1424.2570000000001</v>
      </c>
    </row>
    <row r="75" spans="1:11" x14ac:dyDescent="0.25">
      <c r="A75">
        <v>1456</v>
      </c>
      <c r="B75">
        <v>723</v>
      </c>
      <c r="C75">
        <v>458</v>
      </c>
      <c r="D75">
        <v>2231</v>
      </c>
      <c r="E75">
        <v>458</v>
      </c>
      <c r="F75">
        <f t="shared" si="7"/>
        <v>1435203</v>
      </c>
      <c r="G75">
        <f t="shared" si="8"/>
        <v>1435.203</v>
      </c>
      <c r="J75">
        <v>1456</v>
      </c>
      <c r="K75">
        <f t="shared" si="9"/>
        <v>1435.203</v>
      </c>
    </row>
    <row r="76" spans="1:11" x14ac:dyDescent="0.25">
      <c r="A76">
        <v>1479</v>
      </c>
      <c r="B76">
        <v>722</v>
      </c>
      <c r="C76">
        <v>460</v>
      </c>
      <c r="D76">
        <v>2215</v>
      </c>
      <c r="E76">
        <v>458</v>
      </c>
      <c r="F76">
        <f t="shared" ref="F76:F107" si="10">A76*h_0+A75*h_1+A74*h_2+A73*h_3+A72*h_4+A71*h_5+A70*h_6+A69*h_7+A68*h_8+A67*h_9</f>
        <v>1444780</v>
      </c>
      <c r="G76">
        <f t="shared" si="8"/>
        <v>1444.78</v>
      </c>
      <c r="J76">
        <v>1479</v>
      </c>
      <c r="K76">
        <f t="shared" si="9"/>
        <v>1444.78</v>
      </c>
    </row>
    <row r="77" spans="1:11" x14ac:dyDescent="0.25">
      <c r="A77">
        <v>1655</v>
      </c>
      <c r="B77">
        <v>726</v>
      </c>
      <c r="C77">
        <v>458</v>
      </c>
      <c r="D77">
        <v>2203</v>
      </c>
      <c r="E77">
        <v>512</v>
      </c>
      <c r="F77">
        <f t="shared" si="10"/>
        <v>1453808</v>
      </c>
      <c r="G77">
        <f t="shared" si="8"/>
        <v>1453.808</v>
      </c>
      <c r="J77">
        <v>1655</v>
      </c>
      <c r="K77">
        <f t="shared" si="9"/>
        <v>1453.808</v>
      </c>
    </row>
    <row r="78" spans="1:11" x14ac:dyDescent="0.25">
      <c r="A78">
        <v>1464</v>
      </c>
      <c r="B78">
        <v>730</v>
      </c>
      <c r="C78">
        <v>462</v>
      </c>
      <c r="D78">
        <v>2208</v>
      </c>
      <c r="E78">
        <v>449</v>
      </c>
      <c r="F78">
        <f t="shared" si="10"/>
        <v>1456278</v>
      </c>
      <c r="G78">
        <f t="shared" si="8"/>
        <v>1456.278</v>
      </c>
      <c r="J78">
        <v>1464</v>
      </c>
      <c r="K78">
        <f t="shared" si="9"/>
        <v>1456.278</v>
      </c>
    </row>
    <row r="79" spans="1:11" x14ac:dyDescent="0.25">
      <c r="A79">
        <v>1459</v>
      </c>
      <c r="B79">
        <v>725</v>
      </c>
      <c r="C79">
        <v>459</v>
      </c>
      <c r="D79">
        <v>2218</v>
      </c>
      <c r="E79">
        <v>454</v>
      </c>
      <c r="F79">
        <f t="shared" si="10"/>
        <v>1462643</v>
      </c>
      <c r="G79">
        <f t="shared" si="8"/>
        <v>1462.643</v>
      </c>
      <c r="J79">
        <v>1459</v>
      </c>
      <c r="K79">
        <f t="shared" si="9"/>
        <v>1462.643</v>
      </c>
    </row>
    <row r="80" spans="1:11" x14ac:dyDescent="0.25">
      <c r="A80">
        <v>1432</v>
      </c>
      <c r="B80">
        <v>728</v>
      </c>
      <c r="C80">
        <v>464</v>
      </c>
      <c r="D80">
        <v>2191</v>
      </c>
      <c r="E80">
        <v>433</v>
      </c>
      <c r="F80">
        <f t="shared" si="10"/>
        <v>1469824</v>
      </c>
      <c r="G80">
        <f t="shared" si="8"/>
        <v>1469.8240000000001</v>
      </c>
      <c r="J80">
        <v>1432</v>
      </c>
      <c r="K80">
        <f t="shared" si="9"/>
        <v>1469.8240000000001</v>
      </c>
    </row>
    <row r="81" spans="1:11" x14ac:dyDescent="0.25">
      <c r="A81">
        <v>1464</v>
      </c>
      <c r="B81">
        <v>729</v>
      </c>
      <c r="C81">
        <v>466</v>
      </c>
      <c r="D81">
        <v>2208</v>
      </c>
      <c r="E81">
        <v>444</v>
      </c>
      <c r="F81">
        <f t="shared" si="10"/>
        <v>1475549</v>
      </c>
      <c r="G81">
        <f t="shared" si="8"/>
        <v>1475.549</v>
      </c>
      <c r="J81">
        <v>1464</v>
      </c>
      <c r="K81">
        <f t="shared" si="9"/>
        <v>1475.549</v>
      </c>
    </row>
    <row r="82" spans="1:11" x14ac:dyDescent="0.25">
      <c r="A82">
        <v>1471</v>
      </c>
      <c r="B82">
        <v>721</v>
      </c>
      <c r="C82">
        <v>460</v>
      </c>
      <c r="D82">
        <v>2215</v>
      </c>
      <c r="E82">
        <v>456</v>
      </c>
      <c r="F82">
        <f t="shared" si="10"/>
        <v>1475584</v>
      </c>
      <c r="G82">
        <f t="shared" si="8"/>
        <v>1475.5840000000001</v>
      </c>
      <c r="J82">
        <v>1471</v>
      </c>
      <c r="K82">
        <f t="shared" si="9"/>
        <v>1475.5840000000001</v>
      </c>
    </row>
    <row r="83" spans="1:11" x14ac:dyDescent="0.25">
      <c r="A83">
        <v>1651</v>
      </c>
      <c r="B83">
        <v>724</v>
      </c>
      <c r="C83">
        <v>459</v>
      </c>
      <c r="D83">
        <v>2203</v>
      </c>
      <c r="E83">
        <v>509</v>
      </c>
      <c r="F83">
        <f t="shared" si="10"/>
        <v>1473277</v>
      </c>
      <c r="G83">
        <f t="shared" si="8"/>
        <v>1473.277</v>
      </c>
      <c r="J83">
        <v>1651</v>
      </c>
      <c r="K83">
        <f t="shared" si="9"/>
        <v>1473.277</v>
      </c>
    </row>
    <row r="84" spans="1:11" x14ac:dyDescent="0.25">
      <c r="A84">
        <v>1464</v>
      </c>
      <c r="B84">
        <v>729</v>
      </c>
      <c r="C84">
        <v>461</v>
      </c>
      <c r="D84">
        <v>2208</v>
      </c>
      <c r="E84">
        <v>450</v>
      </c>
      <c r="F84">
        <f t="shared" si="10"/>
        <v>1466657</v>
      </c>
      <c r="G84">
        <f t="shared" si="8"/>
        <v>1466.6569999999999</v>
      </c>
      <c r="J84">
        <v>1464</v>
      </c>
      <c r="K84">
        <f t="shared" si="9"/>
        <v>1466.6569999999999</v>
      </c>
    </row>
    <row r="85" spans="1:11" x14ac:dyDescent="0.25">
      <c r="A85">
        <v>1480</v>
      </c>
      <c r="B85">
        <v>727</v>
      </c>
      <c r="C85">
        <v>461</v>
      </c>
      <c r="D85">
        <v>2208</v>
      </c>
      <c r="E85">
        <v>455</v>
      </c>
      <c r="F85">
        <f t="shared" si="10"/>
        <v>1464553</v>
      </c>
      <c r="G85">
        <f t="shared" si="8"/>
        <v>1464.5530000000001</v>
      </c>
      <c r="J85">
        <v>1480</v>
      </c>
      <c r="K85">
        <f t="shared" si="9"/>
        <v>1464.5530000000001</v>
      </c>
    </row>
    <row r="86" spans="1:11" x14ac:dyDescent="0.25">
      <c r="A86">
        <v>1458</v>
      </c>
      <c r="B86">
        <v>723</v>
      </c>
      <c r="C86">
        <v>459</v>
      </c>
      <c r="D86">
        <v>2231</v>
      </c>
      <c r="E86">
        <v>457</v>
      </c>
      <c r="F86">
        <f t="shared" si="10"/>
        <v>1466785</v>
      </c>
      <c r="G86">
        <f t="shared" si="8"/>
        <v>1466.7850000000001</v>
      </c>
      <c r="J86">
        <v>1458</v>
      </c>
      <c r="K86">
        <f t="shared" si="9"/>
        <v>1466.7850000000001</v>
      </c>
    </row>
    <row r="87" spans="1:11" x14ac:dyDescent="0.25">
      <c r="A87">
        <v>1473</v>
      </c>
      <c r="B87">
        <v>722</v>
      </c>
      <c r="C87">
        <v>460</v>
      </c>
      <c r="D87">
        <v>2207</v>
      </c>
      <c r="E87">
        <v>454</v>
      </c>
      <c r="F87">
        <f t="shared" si="10"/>
        <v>1471140</v>
      </c>
      <c r="G87">
        <f t="shared" si="8"/>
        <v>1471.14</v>
      </c>
      <c r="J87">
        <v>1473</v>
      </c>
      <c r="K87">
        <f t="shared" si="9"/>
        <v>1471.14</v>
      </c>
    </row>
    <row r="88" spans="1:11" x14ac:dyDescent="0.25">
      <c r="A88">
        <v>1463</v>
      </c>
      <c r="B88">
        <v>715</v>
      </c>
      <c r="C88">
        <v>460</v>
      </c>
      <c r="D88">
        <v>2224</v>
      </c>
      <c r="E88">
        <v>455</v>
      </c>
      <c r="F88">
        <f t="shared" si="10"/>
        <v>1476555</v>
      </c>
      <c r="G88">
        <f t="shared" si="8"/>
        <v>1476.5550000000001</v>
      </c>
      <c r="J88">
        <v>1463</v>
      </c>
      <c r="K88">
        <f t="shared" si="9"/>
        <v>1476.5550000000001</v>
      </c>
    </row>
    <row r="89" spans="1:11" x14ac:dyDescent="0.25">
      <c r="A89">
        <v>1488</v>
      </c>
      <c r="B89">
        <v>726</v>
      </c>
      <c r="C89">
        <v>463</v>
      </c>
      <c r="D89">
        <v>2236</v>
      </c>
      <c r="E89">
        <v>463</v>
      </c>
      <c r="F89">
        <f t="shared" si="10"/>
        <v>1475856</v>
      </c>
      <c r="G89">
        <f t="shared" si="8"/>
        <v>1475.856</v>
      </c>
      <c r="J89">
        <v>1488</v>
      </c>
      <c r="K89">
        <f t="shared" si="9"/>
        <v>1475.856</v>
      </c>
    </row>
    <row r="90" spans="1:11" x14ac:dyDescent="0.25">
      <c r="A90">
        <v>1464</v>
      </c>
      <c r="B90">
        <v>728</v>
      </c>
      <c r="C90">
        <v>459</v>
      </c>
      <c r="D90">
        <v>2208</v>
      </c>
      <c r="E90">
        <v>453</v>
      </c>
      <c r="F90">
        <f t="shared" si="10"/>
        <v>1469442</v>
      </c>
      <c r="G90">
        <f t="shared" si="8"/>
        <v>1469.442</v>
      </c>
      <c r="J90">
        <v>1464</v>
      </c>
      <c r="K90">
        <f t="shared" si="9"/>
        <v>1469.442</v>
      </c>
    </row>
    <row r="91" spans="1:11" x14ac:dyDescent="0.25">
      <c r="A91">
        <v>1496</v>
      </c>
      <c r="B91">
        <v>724</v>
      </c>
      <c r="C91">
        <v>464</v>
      </c>
      <c r="D91">
        <v>2207</v>
      </c>
      <c r="E91">
        <v>456</v>
      </c>
      <c r="F91">
        <f t="shared" si="10"/>
        <v>1461074</v>
      </c>
      <c r="G91">
        <f t="shared" si="8"/>
        <v>1461.0740000000001</v>
      </c>
      <c r="J91">
        <v>1496</v>
      </c>
      <c r="K91">
        <f t="shared" si="9"/>
        <v>1461.0740000000001</v>
      </c>
    </row>
    <row r="92" spans="1:11" x14ac:dyDescent="0.25">
      <c r="A92">
        <v>1468</v>
      </c>
      <c r="B92">
        <v>724</v>
      </c>
      <c r="C92">
        <v>464</v>
      </c>
      <c r="D92">
        <v>2199</v>
      </c>
      <c r="E92">
        <v>446</v>
      </c>
      <c r="F92">
        <f t="shared" si="10"/>
        <v>1454325</v>
      </c>
      <c r="G92">
        <f t="shared" si="8"/>
        <v>1454.325</v>
      </c>
      <c r="J92">
        <v>1468</v>
      </c>
      <c r="K92">
        <f t="shared" si="9"/>
        <v>1454.325</v>
      </c>
    </row>
    <row r="93" spans="1:11" x14ac:dyDescent="0.25">
      <c r="A93">
        <v>1463</v>
      </c>
      <c r="B93">
        <v>750</v>
      </c>
      <c r="C93">
        <v>462</v>
      </c>
      <c r="D93">
        <v>2195</v>
      </c>
      <c r="E93">
        <v>446</v>
      </c>
      <c r="F93">
        <f t="shared" si="10"/>
        <v>1450205</v>
      </c>
      <c r="G93">
        <f t="shared" si="8"/>
        <v>1450.2049999999999</v>
      </c>
      <c r="J93">
        <v>1463</v>
      </c>
      <c r="K93">
        <f t="shared" si="9"/>
        <v>1450.2049999999999</v>
      </c>
    </row>
    <row r="94" spans="1:11" x14ac:dyDescent="0.25">
      <c r="A94">
        <v>1472</v>
      </c>
      <c r="B94">
        <v>723</v>
      </c>
      <c r="C94">
        <v>466</v>
      </c>
      <c r="D94">
        <v>2215</v>
      </c>
      <c r="E94">
        <v>448</v>
      </c>
      <c r="F94">
        <f t="shared" si="10"/>
        <v>1451765</v>
      </c>
      <c r="G94">
        <f t="shared" si="8"/>
        <v>1451.7650000000001</v>
      </c>
      <c r="J94">
        <v>1472</v>
      </c>
      <c r="K94">
        <f t="shared" si="9"/>
        <v>1451.7650000000001</v>
      </c>
    </row>
    <row r="95" spans="1:11" x14ac:dyDescent="0.25">
      <c r="A95">
        <v>1456</v>
      </c>
      <c r="B95">
        <v>724</v>
      </c>
      <c r="C95">
        <v>460</v>
      </c>
      <c r="D95">
        <v>2216</v>
      </c>
      <c r="E95">
        <v>451</v>
      </c>
      <c r="F95">
        <f t="shared" si="10"/>
        <v>1452234</v>
      </c>
      <c r="G95">
        <f t="shared" si="8"/>
        <v>1452.2339999999999</v>
      </c>
      <c r="J95">
        <v>1456</v>
      </c>
      <c r="K95">
        <f t="shared" si="9"/>
        <v>1452.2339999999999</v>
      </c>
    </row>
    <row r="96" spans="1:11" x14ac:dyDescent="0.25">
      <c r="A96">
        <v>1384</v>
      </c>
      <c r="B96">
        <v>728</v>
      </c>
      <c r="C96">
        <v>459</v>
      </c>
      <c r="D96">
        <v>2207</v>
      </c>
      <c r="E96">
        <v>428</v>
      </c>
      <c r="F96">
        <f t="shared" si="10"/>
        <v>1450722</v>
      </c>
      <c r="G96">
        <f t="shared" si="8"/>
        <v>1450.722</v>
      </c>
      <c r="J96">
        <v>1384</v>
      </c>
      <c r="K96">
        <f t="shared" si="9"/>
        <v>1450.722</v>
      </c>
    </row>
    <row r="97" spans="1:11" x14ac:dyDescent="0.25">
      <c r="A97">
        <v>1464</v>
      </c>
      <c r="B97">
        <v>731</v>
      </c>
      <c r="C97">
        <v>464</v>
      </c>
      <c r="D97">
        <v>2208</v>
      </c>
      <c r="E97">
        <v>447</v>
      </c>
      <c r="F97">
        <f t="shared" si="10"/>
        <v>1447563</v>
      </c>
      <c r="G97">
        <f t="shared" si="8"/>
        <v>1447.5630000000001</v>
      </c>
      <c r="J97">
        <v>1464</v>
      </c>
      <c r="K97">
        <f t="shared" si="9"/>
        <v>1447.5630000000001</v>
      </c>
    </row>
    <row r="98" spans="1:11" x14ac:dyDescent="0.25">
      <c r="A98">
        <v>1470</v>
      </c>
      <c r="B98">
        <v>723</v>
      </c>
      <c r="C98">
        <v>460</v>
      </c>
      <c r="D98">
        <v>2212</v>
      </c>
      <c r="E98">
        <v>455</v>
      </c>
      <c r="F98">
        <f t="shared" si="10"/>
        <v>1441820</v>
      </c>
      <c r="G98">
        <f t="shared" si="8"/>
        <v>1441.82</v>
      </c>
      <c r="J98">
        <v>1470</v>
      </c>
      <c r="K98">
        <f t="shared" si="9"/>
        <v>1441.82</v>
      </c>
    </row>
    <row r="99" spans="1:11" x14ac:dyDescent="0.25">
      <c r="A99">
        <v>1497</v>
      </c>
      <c r="B99">
        <v>722</v>
      </c>
      <c r="C99">
        <v>460</v>
      </c>
      <c r="D99">
        <v>2191</v>
      </c>
      <c r="E99">
        <v>457</v>
      </c>
      <c r="F99">
        <f t="shared" si="10"/>
        <v>1435595</v>
      </c>
      <c r="G99">
        <f t="shared" si="8"/>
        <v>1435.595</v>
      </c>
      <c r="J99">
        <v>1497</v>
      </c>
      <c r="K99">
        <f t="shared" si="9"/>
        <v>1435.595</v>
      </c>
    </row>
    <row r="100" spans="1:11" x14ac:dyDescent="0.25">
      <c r="A100">
        <v>1464</v>
      </c>
      <c r="B100">
        <v>729</v>
      </c>
      <c r="C100">
        <v>467</v>
      </c>
      <c r="D100">
        <v>2200</v>
      </c>
      <c r="E100">
        <v>441</v>
      </c>
      <c r="F100">
        <f t="shared" si="10"/>
        <v>1431253</v>
      </c>
      <c r="G100">
        <f t="shared" si="8"/>
        <v>1431.2529999999999</v>
      </c>
      <c r="J100">
        <v>1464</v>
      </c>
      <c r="K100">
        <f t="shared" si="9"/>
        <v>1431.2529999999999</v>
      </c>
    </row>
    <row r="101" spans="1:11" x14ac:dyDescent="0.25">
      <c r="A101">
        <v>1459</v>
      </c>
      <c r="B101">
        <v>727</v>
      </c>
      <c r="C101">
        <v>460</v>
      </c>
      <c r="D101">
        <v>2212</v>
      </c>
      <c r="E101">
        <v>451</v>
      </c>
      <c r="F101">
        <f t="shared" si="10"/>
        <v>1430273</v>
      </c>
      <c r="G101">
        <f t="shared" si="8"/>
        <v>1430.2729999999999</v>
      </c>
      <c r="J101">
        <v>1459</v>
      </c>
      <c r="K101">
        <f t="shared" si="9"/>
        <v>1430.2729999999999</v>
      </c>
    </row>
    <row r="102" spans="1:11" x14ac:dyDescent="0.25">
      <c r="A102">
        <v>1453</v>
      </c>
      <c r="B102">
        <v>723</v>
      </c>
      <c r="C102">
        <v>460</v>
      </c>
      <c r="D102">
        <v>2232</v>
      </c>
      <c r="E102">
        <v>454</v>
      </c>
      <c r="F102">
        <f t="shared" si="10"/>
        <v>1433089</v>
      </c>
      <c r="G102">
        <f t="shared" si="8"/>
        <v>1433.0889999999999</v>
      </c>
      <c r="J102">
        <v>1453</v>
      </c>
      <c r="K102">
        <f t="shared" si="9"/>
        <v>1433.0889999999999</v>
      </c>
    </row>
    <row r="103" spans="1:11" x14ac:dyDescent="0.25">
      <c r="A103">
        <v>1473</v>
      </c>
      <c r="B103">
        <v>722</v>
      </c>
      <c r="C103">
        <v>460</v>
      </c>
      <c r="D103">
        <v>2204</v>
      </c>
      <c r="E103">
        <v>453</v>
      </c>
      <c r="F103">
        <f t="shared" si="10"/>
        <v>1437783</v>
      </c>
      <c r="G103">
        <f t="shared" si="8"/>
        <v>1437.7829999999999</v>
      </c>
      <c r="J103">
        <v>1473</v>
      </c>
      <c r="K103">
        <f t="shared" si="9"/>
        <v>1437.7829999999999</v>
      </c>
    </row>
    <row r="104" spans="1:11" x14ac:dyDescent="0.25">
      <c r="A104">
        <v>1460</v>
      </c>
      <c r="B104">
        <v>733</v>
      </c>
      <c r="C104">
        <v>464</v>
      </c>
      <c r="D104">
        <v>2193</v>
      </c>
      <c r="E104">
        <v>441</v>
      </c>
      <c r="F104">
        <f t="shared" si="10"/>
        <v>1441750</v>
      </c>
      <c r="G104">
        <f t="shared" si="8"/>
        <v>1441.75</v>
      </c>
      <c r="J104">
        <v>1460</v>
      </c>
      <c r="K104">
        <f t="shared" si="9"/>
        <v>1441.75</v>
      </c>
    </row>
    <row r="105" spans="1:11" x14ac:dyDescent="0.25">
      <c r="A105">
        <v>1476</v>
      </c>
      <c r="B105">
        <v>724</v>
      </c>
      <c r="C105">
        <v>466</v>
      </c>
      <c r="D105">
        <v>2211</v>
      </c>
      <c r="E105">
        <v>448</v>
      </c>
      <c r="F105">
        <f t="shared" si="10"/>
        <v>1444301</v>
      </c>
      <c r="G105">
        <f t="shared" si="8"/>
        <v>1444.3009999999999</v>
      </c>
      <c r="J105">
        <v>1476</v>
      </c>
      <c r="K105">
        <f t="shared" si="9"/>
        <v>1444.3009999999999</v>
      </c>
    </row>
    <row r="106" spans="1:11" x14ac:dyDescent="0.25">
      <c r="A106">
        <v>1464</v>
      </c>
      <c r="B106">
        <v>728</v>
      </c>
      <c r="C106">
        <v>459</v>
      </c>
      <c r="D106">
        <v>2208</v>
      </c>
      <c r="E106">
        <v>453</v>
      </c>
      <c r="F106">
        <f t="shared" si="10"/>
        <v>1445030</v>
      </c>
      <c r="G106">
        <f t="shared" si="8"/>
        <v>1445.03</v>
      </c>
      <c r="J106">
        <v>1464</v>
      </c>
      <c r="K106">
        <f t="shared" si="9"/>
        <v>1445.03</v>
      </c>
    </row>
    <row r="107" spans="1:11" x14ac:dyDescent="0.25">
      <c r="A107">
        <v>1487</v>
      </c>
      <c r="B107">
        <v>731</v>
      </c>
      <c r="C107">
        <v>458</v>
      </c>
      <c r="D107">
        <v>2208</v>
      </c>
      <c r="E107">
        <v>461</v>
      </c>
      <c r="F107">
        <f t="shared" si="10"/>
        <v>1444022</v>
      </c>
      <c r="G107">
        <f t="shared" si="8"/>
        <v>1444.0219999999999</v>
      </c>
      <c r="J107">
        <v>1487</v>
      </c>
      <c r="K107">
        <f t="shared" si="9"/>
        <v>1444.0219999999999</v>
      </c>
    </row>
    <row r="108" spans="1:11" x14ac:dyDescent="0.25">
      <c r="A108">
        <v>1463</v>
      </c>
      <c r="B108">
        <v>728</v>
      </c>
      <c r="C108">
        <v>456</v>
      </c>
      <c r="D108">
        <v>2224</v>
      </c>
      <c r="E108">
        <v>461</v>
      </c>
      <c r="F108">
        <f t="shared" ref="F108:F139" si="11">A108*h_0+A107*h_1+A106*h_2+A105*h_3+A104*h_4+A103*h_5+A102*h_6+A101*h_7+A100*h_8+A99*h_9</f>
        <v>1443777</v>
      </c>
      <c r="G108">
        <f t="shared" si="8"/>
        <v>1443.777</v>
      </c>
      <c r="J108">
        <v>1463</v>
      </c>
      <c r="K108">
        <f t="shared" si="9"/>
        <v>1443.777</v>
      </c>
    </row>
    <row r="109" spans="1:11" x14ac:dyDescent="0.25">
      <c r="A109">
        <v>1472</v>
      </c>
      <c r="B109">
        <v>727</v>
      </c>
      <c r="C109">
        <v>461</v>
      </c>
      <c r="D109">
        <v>2212</v>
      </c>
      <c r="E109">
        <v>454</v>
      </c>
      <c r="F109">
        <f t="shared" si="11"/>
        <v>1444837</v>
      </c>
      <c r="G109">
        <f t="shared" si="8"/>
        <v>1444.837</v>
      </c>
      <c r="J109">
        <v>1472</v>
      </c>
      <c r="K109">
        <f t="shared" si="9"/>
        <v>1444.837</v>
      </c>
    </row>
    <row r="110" spans="1:11" x14ac:dyDescent="0.25">
      <c r="A110">
        <v>1495</v>
      </c>
      <c r="B110">
        <v>722</v>
      </c>
      <c r="C110">
        <v>459</v>
      </c>
      <c r="D110">
        <v>2200</v>
      </c>
      <c r="E110">
        <v>460</v>
      </c>
      <c r="F110">
        <f t="shared" si="11"/>
        <v>1447210</v>
      </c>
      <c r="G110">
        <f t="shared" si="8"/>
        <v>1447.21</v>
      </c>
      <c r="J110">
        <v>1495</v>
      </c>
      <c r="K110">
        <f t="shared" si="9"/>
        <v>1447.21</v>
      </c>
    </row>
    <row r="111" spans="1:11" x14ac:dyDescent="0.25">
      <c r="A111">
        <v>1469</v>
      </c>
      <c r="B111">
        <v>722</v>
      </c>
      <c r="C111">
        <v>464</v>
      </c>
      <c r="D111">
        <v>2207</v>
      </c>
      <c r="E111">
        <v>448</v>
      </c>
      <c r="F111">
        <f t="shared" si="11"/>
        <v>1449166</v>
      </c>
      <c r="G111">
        <f t="shared" si="8"/>
        <v>1449.1659999999999</v>
      </c>
      <c r="J111">
        <v>1469</v>
      </c>
      <c r="K111">
        <f t="shared" si="9"/>
        <v>1449.1659999999999</v>
      </c>
    </row>
    <row r="112" spans="1:11" x14ac:dyDescent="0.25">
      <c r="A112">
        <v>1463</v>
      </c>
      <c r="B112">
        <v>718</v>
      </c>
      <c r="C112">
        <v>461</v>
      </c>
      <c r="D112">
        <v>2216</v>
      </c>
      <c r="E112">
        <v>452</v>
      </c>
      <c r="F112">
        <f t="shared" si="11"/>
        <v>1450930</v>
      </c>
      <c r="G112">
        <f t="shared" si="8"/>
        <v>1450.93</v>
      </c>
      <c r="J112">
        <v>1463</v>
      </c>
      <c r="K112">
        <f t="shared" si="9"/>
        <v>1450.93</v>
      </c>
    </row>
    <row r="113" spans="1:11" x14ac:dyDescent="0.25">
      <c r="A113">
        <v>1456</v>
      </c>
      <c r="B113">
        <v>726</v>
      </c>
      <c r="C113">
        <v>463</v>
      </c>
      <c r="D113">
        <v>2254</v>
      </c>
      <c r="E113">
        <v>457</v>
      </c>
      <c r="F113">
        <f t="shared" si="11"/>
        <v>1451814</v>
      </c>
      <c r="G113">
        <f t="shared" si="8"/>
        <v>1451.8140000000001</v>
      </c>
      <c r="J113">
        <v>1456</v>
      </c>
      <c r="K113">
        <f t="shared" si="9"/>
        <v>1451.8140000000001</v>
      </c>
    </row>
    <row r="114" spans="1:11" x14ac:dyDescent="0.25">
      <c r="A114">
        <v>1474</v>
      </c>
      <c r="B114">
        <v>729</v>
      </c>
      <c r="C114">
        <v>459</v>
      </c>
      <c r="D114">
        <v>2200</v>
      </c>
      <c r="E114">
        <v>454</v>
      </c>
      <c r="F114">
        <f t="shared" si="11"/>
        <v>1452149</v>
      </c>
      <c r="G114">
        <f t="shared" si="8"/>
        <v>1452.1489999999999</v>
      </c>
      <c r="J114">
        <v>1474</v>
      </c>
      <c r="K114">
        <f t="shared" si="9"/>
        <v>1452.1489999999999</v>
      </c>
    </row>
    <row r="115" spans="1:11" x14ac:dyDescent="0.25">
      <c r="A115">
        <v>1436</v>
      </c>
      <c r="B115">
        <v>735</v>
      </c>
      <c r="C115">
        <v>463</v>
      </c>
      <c r="D115">
        <v>2196</v>
      </c>
      <c r="E115">
        <v>436</v>
      </c>
      <c r="F115">
        <f t="shared" si="11"/>
        <v>1450577</v>
      </c>
      <c r="G115">
        <f t="shared" si="8"/>
        <v>1450.577</v>
      </c>
      <c r="J115">
        <v>1436</v>
      </c>
      <c r="K115">
        <f t="shared" si="9"/>
        <v>1450.577</v>
      </c>
    </row>
    <row r="116" spans="1:11" x14ac:dyDescent="0.25">
      <c r="A116">
        <v>1466</v>
      </c>
      <c r="B116">
        <v>728</v>
      </c>
      <c r="C116">
        <v>466</v>
      </c>
      <c r="D116">
        <v>2200</v>
      </c>
      <c r="E116">
        <v>443</v>
      </c>
      <c r="F116">
        <f t="shared" si="11"/>
        <v>1448462</v>
      </c>
      <c r="G116">
        <f t="shared" si="8"/>
        <v>1448.462</v>
      </c>
      <c r="J116">
        <v>1466</v>
      </c>
      <c r="K116">
        <f t="shared" si="9"/>
        <v>1448.462</v>
      </c>
    </row>
    <row r="117" spans="1:11" x14ac:dyDescent="0.25">
      <c r="A117">
        <v>1459</v>
      </c>
      <c r="B117">
        <v>725</v>
      </c>
      <c r="C117">
        <v>460</v>
      </c>
      <c r="D117">
        <v>2216</v>
      </c>
      <c r="E117">
        <v>452</v>
      </c>
      <c r="F117">
        <f t="shared" si="11"/>
        <v>1444940</v>
      </c>
      <c r="G117">
        <f t="shared" si="8"/>
        <v>1444.94</v>
      </c>
      <c r="J117">
        <v>1459</v>
      </c>
      <c r="K117">
        <f t="shared" si="9"/>
        <v>1444.94</v>
      </c>
    </row>
    <row r="118" spans="1:11" x14ac:dyDescent="0.25">
      <c r="A118">
        <v>1494</v>
      </c>
      <c r="B118">
        <v>723</v>
      </c>
      <c r="C118">
        <v>459</v>
      </c>
      <c r="D118">
        <v>2201</v>
      </c>
      <c r="E118">
        <v>460</v>
      </c>
      <c r="F118">
        <f t="shared" si="11"/>
        <v>1442178</v>
      </c>
      <c r="G118">
        <f t="shared" si="8"/>
        <v>1442.1780000000001</v>
      </c>
      <c r="J118">
        <v>1494</v>
      </c>
      <c r="K118">
        <f t="shared" si="9"/>
        <v>1442.1780000000001</v>
      </c>
    </row>
    <row r="119" spans="1:11" x14ac:dyDescent="0.25">
      <c r="A119">
        <v>1475</v>
      </c>
      <c r="B119">
        <v>730</v>
      </c>
      <c r="C119">
        <v>460</v>
      </c>
      <c r="D119">
        <v>2201</v>
      </c>
      <c r="E119">
        <v>453</v>
      </c>
      <c r="F119">
        <f t="shared" si="11"/>
        <v>1440064</v>
      </c>
      <c r="G119">
        <f t="shared" si="8"/>
        <v>1440.0640000000001</v>
      </c>
      <c r="J119">
        <v>1475</v>
      </c>
      <c r="K119">
        <f t="shared" si="9"/>
        <v>1440.0640000000001</v>
      </c>
    </row>
    <row r="120" spans="1:11" x14ac:dyDescent="0.25">
      <c r="A120">
        <v>1448</v>
      </c>
      <c r="B120">
        <v>735</v>
      </c>
      <c r="C120">
        <v>463</v>
      </c>
      <c r="D120">
        <v>2194</v>
      </c>
      <c r="E120">
        <v>439</v>
      </c>
      <c r="F120">
        <f t="shared" si="11"/>
        <v>1439697</v>
      </c>
      <c r="G120">
        <f t="shared" si="8"/>
        <v>1439.6969999999999</v>
      </c>
      <c r="J120">
        <v>1448</v>
      </c>
      <c r="K120">
        <f t="shared" si="9"/>
        <v>1439.6969999999999</v>
      </c>
    </row>
    <row r="121" spans="1:11" x14ac:dyDescent="0.25">
      <c r="A121">
        <v>1468</v>
      </c>
      <c r="B121">
        <v>729</v>
      </c>
      <c r="C121">
        <v>468</v>
      </c>
      <c r="D121">
        <v>2208</v>
      </c>
      <c r="E121">
        <v>443</v>
      </c>
      <c r="F121">
        <f t="shared" si="11"/>
        <v>1441638</v>
      </c>
      <c r="G121">
        <f t="shared" si="8"/>
        <v>1441.6379999999999</v>
      </c>
      <c r="J121">
        <v>1468</v>
      </c>
      <c r="K121">
        <f t="shared" si="9"/>
        <v>1441.6379999999999</v>
      </c>
    </row>
    <row r="122" spans="1:11" x14ac:dyDescent="0.25">
      <c r="A122">
        <v>1472</v>
      </c>
      <c r="B122">
        <v>727</v>
      </c>
      <c r="C122">
        <v>461</v>
      </c>
      <c r="D122">
        <v>2204</v>
      </c>
      <c r="E122">
        <v>452</v>
      </c>
      <c r="F122">
        <f t="shared" si="11"/>
        <v>1443892</v>
      </c>
      <c r="G122">
        <f t="shared" si="8"/>
        <v>1443.8920000000001</v>
      </c>
      <c r="J122">
        <v>1472</v>
      </c>
      <c r="K122">
        <f t="shared" si="9"/>
        <v>1443.8920000000001</v>
      </c>
    </row>
    <row r="123" spans="1:11" x14ac:dyDescent="0.25">
      <c r="A123">
        <v>1497</v>
      </c>
      <c r="B123">
        <v>722</v>
      </c>
      <c r="C123">
        <v>460</v>
      </c>
      <c r="D123">
        <v>2190</v>
      </c>
      <c r="E123">
        <v>457</v>
      </c>
      <c r="F123">
        <f t="shared" si="11"/>
        <v>1446061</v>
      </c>
      <c r="G123">
        <f t="shared" si="8"/>
        <v>1446.0609999999999</v>
      </c>
      <c r="J123">
        <v>1497</v>
      </c>
      <c r="K123">
        <f t="shared" si="9"/>
        <v>1446.0609999999999</v>
      </c>
    </row>
    <row r="124" spans="1:11" x14ac:dyDescent="0.25">
      <c r="A124">
        <v>1466</v>
      </c>
      <c r="B124">
        <v>724</v>
      </c>
      <c r="C124">
        <v>462</v>
      </c>
      <c r="D124">
        <v>2195</v>
      </c>
      <c r="E124">
        <v>447</v>
      </c>
      <c r="F124">
        <f t="shared" si="11"/>
        <v>1447157</v>
      </c>
      <c r="G124">
        <f t="shared" si="8"/>
        <v>1447.1569999999999</v>
      </c>
      <c r="J124">
        <v>1466</v>
      </c>
      <c r="K124">
        <f t="shared" si="9"/>
        <v>1447.1569999999999</v>
      </c>
    </row>
    <row r="125" spans="1:11" x14ac:dyDescent="0.25">
      <c r="A125">
        <v>1458</v>
      </c>
      <c r="B125">
        <v>723</v>
      </c>
      <c r="C125">
        <v>464</v>
      </c>
      <c r="D125">
        <v>2207</v>
      </c>
      <c r="E125">
        <v>444</v>
      </c>
      <c r="F125">
        <f t="shared" si="11"/>
        <v>1448408</v>
      </c>
      <c r="G125">
        <f t="shared" si="8"/>
        <v>1448.4079999999999</v>
      </c>
      <c r="J125">
        <v>1458</v>
      </c>
      <c r="K125">
        <f t="shared" si="9"/>
        <v>1448.4079999999999</v>
      </c>
    </row>
    <row r="126" spans="1:11" x14ac:dyDescent="0.25">
      <c r="A126">
        <v>1456</v>
      </c>
      <c r="B126">
        <v>724</v>
      </c>
      <c r="C126">
        <v>459</v>
      </c>
      <c r="D126">
        <v>2227</v>
      </c>
      <c r="E126">
        <v>455</v>
      </c>
      <c r="F126">
        <f t="shared" si="11"/>
        <v>1448771</v>
      </c>
      <c r="G126">
        <f t="shared" si="8"/>
        <v>1448.771</v>
      </c>
      <c r="J126">
        <v>1456</v>
      </c>
      <c r="K126">
        <f t="shared" si="9"/>
        <v>1448.771</v>
      </c>
    </row>
    <row r="127" spans="1:11" x14ac:dyDescent="0.25">
      <c r="A127">
        <v>1467</v>
      </c>
      <c r="B127">
        <v>723</v>
      </c>
      <c r="C127">
        <v>461</v>
      </c>
      <c r="D127">
        <v>2208</v>
      </c>
      <c r="E127">
        <v>451</v>
      </c>
      <c r="F127">
        <f t="shared" si="11"/>
        <v>1448994</v>
      </c>
      <c r="G127">
        <f t="shared" si="8"/>
        <v>1448.9939999999999</v>
      </c>
      <c r="J127">
        <v>1467</v>
      </c>
      <c r="K127">
        <f t="shared" si="9"/>
        <v>1448.9939999999999</v>
      </c>
    </row>
    <row r="128" spans="1:11" x14ac:dyDescent="0.25">
      <c r="A128">
        <v>1459</v>
      </c>
      <c r="B128">
        <v>734</v>
      </c>
      <c r="C128">
        <v>464</v>
      </c>
      <c r="D128">
        <v>2193</v>
      </c>
      <c r="E128">
        <v>441</v>
      </c>
      <c r="F128">
        <f t="shared" si="11"/>
        <v>1448065</v>
      </c>
      <c r="G128">
        <f t="shared" si="8"/>
        <v>1448.0650000000001</v>
      </c>
      <c r="J128">
        <v>1459</v>
      </c>
      <c r="K128">
        <f t="shared" si="9"/>
        <v>1448.0650000000001</v>
      </c>
    </row>
    <row r="129" spans="1:11" x14ac:dyDescent="0.25">
      <c r="A129">
        <v>1464</v>
      </c>
      <c r="B129">
        <v>729</v>
      </c>
      <c r="C129">
        <v>467</v>
      </c>
      <c r="D129">
        <v>2200</v>
      </c>
      <c r="E129">
        <v>441</v>
      </c>
      <c r="F129">
        <f t="shared" si="11"/>
        <v>1446746</v>
      </c>
      <c r="G129">
        <f t="shared" si="8"/>
        <v>1446.7460000000001</v>
      </c>
      <c r="J129">
        <v>1464</v>
      </c>
      <c r="K129">
        <f t="shared" si="9"/>
        <v>1446.7460000000001</v>
      </c>
    </row>
    <row r="130" spans="1:11" x14ac:dyDescent="0.25">
      <c r="A130">
        <v>1462</v>
      </c>
      <c r="B130">
        <v>719</v>
      </c>
      <c r="C130">
        <v>464</v>
      </c>
      <c r="D130">
        <v>2203</v>
      </c>
      <c r="E130">
        <v>445</v>
      </c>
      <c r="F130">
        <f t="shared" si="11"/>
        <v>1444729</v>
      </c>
      <c r="G130">
        <f t="shared" si="8"/>
        <v>1444.729</v>
      </c>
      <c r="J130">
        <v>1462</v>
      </c>
      <c r="K130">
        <f t="shared" si="9"/>
        <v>1444.729</v>
      </c>
    </row>
    <row r="131" spans="1:11" x14ac:dyDescent="0.25">
      <c r="A131">
        <v>1456</v>
      </c>
      <c r="B131">
        <v>727</v>
      </c>
      <c r="C131">
        <v>463</v>
      </c>
      <c r="D131">
        <v>2230</v>
      </c>
      <c r="E131">
        <v>451</v>
      </c>
      <c r="F131">
        <f t="shared" si="11"/>
        <v>1442189</v>
      </c>
      <c r="G131">
        <f t="shared" ref="G131:G194" si="12">F131/factor</f>
        <v>1442.1890000000001</v>
      </c>
      <c r="J131">
        <v>1456</v>
      </c>
      <c r="K131">
        <f t="shared" ref="K131:K194" si="13">G131</f>
        <v>1442.1890000000001</v>
      </c>
    </row>
    <row r="132" spans="1:11" x14ac:dyDescent="0.25">
      <c r="A132">
        <v>1468</v>
      </c>
      <c r="B132">
        <v>728</v>
      </c>
      <c r="C132">
        <v>459</v>
      </c>
      <c r="D132">
        <v>2203</v>
      </c>
      <c r="E132">
        <v>453</v>
      </c>
      <c r="F132">
        <f t="shared" si="11"/>
        <v>1440519</v>
      </c>
      <c r="G132">
        <f t="shared" si="12"/>
        <v>1440.519</v>
      </c>
      <c r="J132">
        <v>1468</v>
      </c>
      <c r="K132">
        <f t="shared" si="13"/>
        <v>1440.519</v>
      </c>
    </row>
    <row r="133" spans="1:11" x14ac:dyDescent="0.25">
      <c r="A133">
        <v>1457</v>
      </c>
      <c r="B133">
        <v>734</v>
      </c>
      <c r="C133">
        <v>463</v>
      </c>
      <c r="D133">
        <v>2193</v>
      </c>
      <c r="E133">
        <v>442</v>
      </c>
      <c r="F133">
        <f t="shared" si="11"/>
        <v>1439447</v>
      </c>
      <c r="G133">
        <f t="shared" si="12"/>
        <v>1439.4469999999999</v>
      </c>
      <c r="J133">
        <v>1457</v>
      </c>
      <c r="K133">
        <f t="shared" si="13"/>
        <v>1439.4469999999999</v>
      </c>
    </row>
    <row r="134" spans="1:11" x14ac:dyDescent="0.25">
      <c r="A134">
        <v>1462</v>
      </c>
      <c r="B134">
        <v>728</v>
      </c>
      <c r="C134">
        <v>468</v>
      </c>
      <c r="D134">
        <v>2193</v>
      </c>
      <c r="E134">
        <v>437</v>
      </c>
      <c r="F134">
        <f t="shared" si="11"/>
        <v>1439533</v>
      </c>
      <c r="G134">
        <f t="shared" si="12"/>
        <v>1439.5329999999999</v>
      </c>
      <c r="J134">
        <v>1462</v>
      </c>
      <c r="K134">
        <f t="shared" si="13"/>
        <v>1439.5329999999999</v>
      </c>
    </row>
    <row r="135" spans="1:11" x14ac:dyDescent="0.25">
      <c r="A135">
        <v>1472</v>
      </c>
      <c r="B135">
        <v>733</v>
      </c>
      <c r="C135">
        <v>464</v>
      </c>
      <c r="D135">
        <v>2200</v>
      </c>
      <c r="E135">
        <v>447</v>
      </c>
      <c r="F135">
        <f t="shared" si="11"/>
        <v>1439742</v>
      </c>
      <c r="G135">
        <f t="shared" si="12"/>
        <v>1439.742</v>
      </c>
      <c r="J135">
        <v>1472</v>
      </c>
      <c r="K135">
        <f t="shared" si="13"/>
        <v>1439.742</v>
      </c>
    </row>
    <row r="136" spans="1:11" x14ac:dyDescent="0.25">
      <c r="A136">
        <v>1480</v>
      </c>
      <c r="B136">
        <v>726</v>
      </c>
      <c r="C136">
        <v>463</v>
      </c>
      <c r="D136">
        <v>2248</v>
      </c>
      <c r="E136">
        <v>463</v>
      </c>
      <c r="F136">
        <f t="shared" si="11"/>
        <v>1440118</v>
      </c>
      <c r="G136">
        <f t="shared" si="12"/>
        <v>1440.1179999999999</v>
      </c>
      <c r="J136">
        <v>1480</v>
      </c>
      <c r="K136">
        <f t="shared" si="13"/>
        <v>1440.1179999999999</v>
      </c>
    </row>
    <row r="137" spans="1:11" x14ac:dyDescent="0.25">
      <c r="A137">
        <v>1464</v>
      </c>
      <c r="B137">
        <v>728</v>
      </c>
      <c r="C137">
        <v>461</v>
      </c>
      <c r="D137">
        <v>2206</v>
      </c>
      <c r="E137">
        <v>450</v>
      </c>
      <c r="F137">
        <f t="shared" si="11"/>
        <v>1440707</v>
      </c>
      <c r="G137">
        <f t="shared" si="12"/>
        <v>1440.7070000000001</v>
      </c>
      <c r="J137">
        <v>1464</v>
      </c>
      <c r="K137">
        <f t="shared" si="13"/>
        <v>1440.7070000000001</v>
      </c>
    </row>
    <row r="138" spans="1:11" x14ac:dyDescent="0.25">
      <c r="A138">
        <v>1441</v>
      </c>
      <c r="B138">
        <v>732</v>
      </c>
      <c r="C138">
        <v>465</v>
      </c>
      <c r="D138">
        <v>2193</v>
      </c>
      <c r="E138">
        <v>435</v>
      </c>
      <c r="F138">
        <f t="shared" si="11"/>
        <v>1441775</v>
      </c>
      <c r="G138">
        <f t="shared" si="12"/>
        <v>1441.7750000000001</v>
      </c>
      <c r="J138">
        <v>1441</v>
      </c>
      <c r="K138">
        <f t="shared" si="13"/>
        <v>1441.7750000000001</v>
      </c>
    </row>
    <row r="139" spans="1:11" x14ac:dyDescent="0.25">
      <c r="A139">
        <v>1467</v>
      </c>
      <c r="B139">
        <v>728</v>
      </c>
      <c r="C139">
        <v>460</v>
      </c>
      <c r="D139">
        <v>2208</v>
      </c>
      <c r="E139">
        <v>453</v>
      </c>
      <c r="F139">
        <f t="shared" si="11"/>
        <v>1443008</v>
      </c>
      <c r="G139">
        <f t="shared" si="12"/>
        <v>1443.008</v>
      </c>
      <c r="J139">
        <v>1467</v>
      </c>
      <c r="K139">
        <f t="shared" si="13"/>
        <v>1443.008</v>
      </c>
    </row>
    <row r="140" spans="1:11" x14ac:dyDescent="0.25">
      <c r="A140">
        <v>1461</v>
      </c>
      <c r="B140">
        <v>733</v>
      </c>
      <c r="C140">
        <v>465</v>
      </c>
      <c r="D140">
        <v>2192</v>
      </c>
      <c r="E140">
        <v>440</v>
      </c>
      <c r="F140">
        <f t="shared" ref="F140:F171" si="14">A140*h_0+A139*h_1+A138*h_2+A137*h_3+A136*h_4+A135*h_5+A134*h_6+A133*h_7+A132*h_8+A131*h_9</f>
        <v>1443365</v>
      </c>
      <c r="G140">
        <f t="shared" si="12"/>
        <v>1443.365</v>
      </c>
      <c r="J140">
        <v>1461</v>
      </c>
      <c r="K140">
        <f t="shared" si="13"/>
        <v>1443.365</v>
      </c>
    </row>
    <row r="141" spans="1:11" x14ac:dyDescent="0.25">
      <c r="A141">
        <v>1463</v>
      </c>
      <c r="B141">
        <v>726</v>
      </c>
      <c r="C141">
        <v>475</v>
      </c>
      <c r="D141">
        <v>2206</v>
      </c>
      <c r="E141">
        <v>433</v>
      </c>
      <c r="F141">
        <f t="shared" si="14"/>
        <v>1442904</v>
      </c>
      <c r="G141">
        <f t="shared" si="12"/>
        <v>1442.904</v>
      </c>
      <c r="J141">
        <v>1463</v>
      </c>
      <c r="K141">
        <f t="shared" si="13"/>
        <v>1442.904</v>
      </c>
    </row>
    <row r="142" spans="1:11" x14ac:dyDescent="0.25">
      <c r="A142">
        <v>1463</v>
      </c>
      <c r="B142">
        <v>731</v>
      </c>
      <c r="C142">
        <v>461</v>
      </c>
      <c r="D142">
        <v>2204</v>
      </c>
      <c r="E142">
        <v>449</v>
      </c>
      <c r="F142">
        <f t="shared" si="14"/>
        <v>1441614</v>
      </c>
      <c r="G142">
        <f t="shared" si="12"/>
        <v>1441.614</v>
      </c>
      <c r="J142">
        <v>1463</v>
      </c>
      <c r="K142">
        <f t="shared" si="13"/>
        <v>1441.614</v>
      </c>
    </row>
    <row r="143" spans="1:11" x14ac:dyDescent="0.25">
      <c r="A143">
        <v>1488</v>
      </c>
      <c r="B143">
        <v>727</v>
      </c>
      <c r="C143">
        <v>463</v>
      </c>
      <c r="D143">
        <v>2196</v>
      </c>
      <c r="E143">
        <v>452</v>
      </c>
      <c r="F143">
        <f t="shared" si="14"/>
        <v>1440742</v>
      </c>
      <c r="G143">
        <f t="shared" si="12"/>
        <v>1440.742</v>
      </c>
      <c r="J143">
        <v>1488</v>
      </c>
      <c r="K143">
        <f t="shared" si="13"/>
        <v>1440.742</v>
      </c>
    </row>
    <row r="144" spans="1:11" x14ac:dyDescent="0.25">
      <c r="A144">
        <v>1464</v>
      </c>
      <c r="B144">
        <v>728</v>
      </c>
      <c r="C144">
        <v>461</v>
      </c>
      <c r="D144">
        <v>2206</v>
      </c>
      <c r="E144">
        <v>450</v>
      </c>
      <c r="F144">
        <f t="shared" si="14"/>
        <v>1440233</v>
      </c>
      <c r="G144">
        <f t="shared" si="12"/>
        <v>1440.2329999999999</v>
      </c>
      <c r="J144">
        <v>1464</v>
      </c>
      <c r="K144">
        <f t="shared" si="13"/>
        <v>1440.2329999999999</v>
      </c>
    </row>
    <row r="145" spans="1:11" x14ac:dyDescent="0.25">
      <c r="A145">
        <v>1344</v>
      </c>
      <c r="B145">
        <v>728</v>
      </c>
      <c r="C145">
        <v>464</v>
      </c>
      <c r="D145">
        <v>2199</v>
      </c>
      <c r="E145">
        <v>408</v>
      </c>
      <c r="F145">
        <f t="shared" si="14"/>
        <v>1439298</v>
      </c>
      <c r="G145">
        <f t="shared" si="12"/>
        <v>1439.298</v>
      </c>
      <c r="J145">
        <v>1344</v>
      </c>
      <c r="K145">
        <f t="shared" si="13"/>
        <v>1439.298</v>
      </c>
    </row>
    <row r="146" spans="1:11" x14ac:dyDescent="0.25">
      <c r="A146">
        <v>1463</v>
      </c>
      <c r="B146">
        <v>728</v>
      </c>
      <c r="C146">
        <v>464</v>
      </c>
      <c r="D146">
        <v>2195</v>
      </c>
      <c r="E146">
        <v>443</v>
      </c>
      <c r="F146">
        <f t="shared" si="14"/>
        <v>1439128</v>
      </c>
      <c r="G146">
        <f t="shared" si="12"/>
        <v>1439.1279999999999</v>
      </c>
      <c r="J146">
        <v>1463</v>
      </c>
      <c r="K146">
        <f t="shared" si="13"/>
        <v>1439.1279999999999</v>
      </c>
    </row>
    <row r="147" spans="1:11" x14ac:dyDescent="0.25">
      <c r="A147">
        <v>1472</v>
      </c>
      <c r="B147">
        <v>733</v>
      </c>
      <c r="C147">
        <v>465</v>
      </c>
      <c r="D147">
        <v>2192</v>
      </c>
      <c r="E147">
        <v>444</v>
      </c>
      <c r="F147">
        <f t="shared" si="14"/>
        <v>1436139</v>
      </c>
      <c r="G147">
        <f t="shared" si="12"/>
        <v>1436.1389999999999</v>
      </c>
      <c r="J147">
        <v>1472</v>
      </c>
      <c r="K147">
        <f t="shared" si="13"/>
        <v>1436.1389999999999</v>
      </c>
    </row>
    <row r="148" spans="1:11" x14ac:dyDescent="0.25">
      <c r="A148">
        <v>1480</v>
      </c>
      <c r="B148">
        <v>726</v>
      </c>
      <c r="C148">
        <v>463</v>
      </c>
      <c r="D148">
        <v>2224</v>
      </c>
      <c r="E148">
        <v>457</v>
      </c>
      <c r="F148">
        <f t="shared" si="14"/>
        <v>1431527</v>
      </c>
      <c r="G148">
        <f t="shared" si="12"/>
        <v>1431.527</v>
      </c>
      <c r="J148">
        <v>1480</v>
      </c>
      <c r="K148">
        <f t="shared" si="13"/>
        <v>1431.527</v>
      </c>
    </row>
    <row r="149" spans="1:11" x14ac:dyDescent="0.25">
      <c r="A149">
        <v>1466</v>
      </c>
      <c r="B149">
        <v>728</v>
      </c>
      <c r="C149">
        <v>459</v>
      </c>
      <c r="D149">
        <v>2204</v>
      </c>
      <c r="E149">
        <v>452</v>
      </c>
      <c r="F149">
        <f t="shared" si="14"/>
        <v>1426800</v>
      </c>
      <c r="G149">
        <f t="shared" si="12"/>
        <v>1426.8</v>
      </c>
      <c r="J149">
        <v>1466</v>
      </c>
      <c r="K149">
        <f t="shared" si="13"/>
        <v>1426.8</v>
      </c>
    </row>
    <row r="150" spans="1:11" x14ac:dyDescent="0.25">
      <c r="A150">
        <v>1487</v>
      </c>
      <c r="B150">
        <v>731</v>
      </c>
      <c r="C150">
        <v>460</v>
      </c>
      <c r="D150">
        <v>2208</v>
      </c>
      <c r="E150">
        <v>459</v>
      </c>
      <c r="F150">
        <f t="shared" si="14"/>
        <v>1425473</v>
      </c>
      <c r="G150">
        <f t="shared" si="12"/>
        <v>1425.473</v>
      </c>
      <c r="J150">
        <v>1487</v>
      </c>
      <c r="K150">
        <f t="shared" si="13"/>
        <v>1425.473</v>
      </c>
    </row>
    <row r="151" spans="1:11" x14ac:dyDescent="0.25">
      <c r="A151">
        <v>1468</v>
      </c>
      <c r="B151">
        <v>729</v>
      </c>
      <c r="C151">
        <v>474</v>
      </c>
      <c r="D151">
        <v>2208</v>
      </c>
      <c r="E151">
        <v>436</v>
      </c>
      <c r="F151">
        <f t="shared" si="14"/>
        <v>1427890</v>
      </c>
      <c r="G151">
        <f t="shared" si="12"/>
        <v>1427.89</v>
      </c>
      <c r="J151">
        <v>1468</v>
      </c>
      <c r="K151">
        <f t="shared" si="13"/>
        <v>1427.89</v>
      </c>
    </row>
    <row r="152" spans="1:11" x14ac:dyDescent="0.25">
      <c r="A152">
        <v>1472</v>
      </c>
      <c r="B152">
        <v>734</v>
      </c>
      <c r="C152">
        <v>464</v>
      </c>
      <c r="D152">
        <v>2196</v>
      </c>
      <c r="E152">
        <v>446</v>
      </c>
      <c r="F152">
        <f t="shared" si="14"/>
        <v>1434021</v>
      </c>
      <c r="G152">
        <f t="shared" si="12"/>
        <v>1434.021</v>
      </c>
      <c r="J152">
        <v>1472</v>
      </c>
      <c r="K152">
        <f t="shared" si="13"/>
        <v>1434.021</v>
      </c>
    </row>
    <row r="153" spans="1:11" x14ac:dyDescent="0.25">
      <c r="A153">
        <v>1456</v>
      </c>
      <c r="B153">
        <v>725</v>
      </c>
      <c r="C153">
        <v>463</v>
      </c>
      <c r="D153">
        <v>2255</v>
      </c>
      <c r="E153">
        <v>457</v>
      </c>
      <c r="F153">
        <f t="shared" si="14"/>
        <v>1441000</v>
      </c>
      <c r="G153">
        <f t="shared" si="12"/>
        <v>1441</v>
      </c>
      <c r="J153">
        <v>1456</v>
      </c>
      <c r="K153">
        <f t="shared" si="13"/>
        <v>1441</v>
      </c>
    </row>
    <row r="154" spans="1:11" x14ac:dyDescent="0.25">
      <c r="A154">
        <v>1474</v>
      </c>
      <c r="B154">
        <v>723</v>
      </c>
      <c r="C154">
        <v>460</v>
      </c>
      <c r="D154">
        <v>2200</v>
      </c>
      <c r="E154">
        <v>453</v>
      </c>
      <c r="F154">
        <f t="shared" si="14"/>
        <v>1447059</v>
      </c>
      <c r="G154">
        <f t="shared" si="12"/>
        <v>1447.059</v>
      </c>
      <c r="J154">
        <v>1474</v>
      </c>
      <c r="K154">
        <f t="shared" si="13"/>
        <v>1447.059</v>
      </c>
    </row>
    <row r="155" spans="1:11" x14ac:dyDescent="0.25">
      <c r="A155">
        <v>1643</v>
      </c>
      <c r="B155">
        <v>728</v>
      </c>
      <c r="C155">
        <v>459</v>
      </c>
      <c r="D155">
        <v>2201</v>
      </c>
      <c r="E155">
        <v>506</v>
      </c>
      <c r="F155">
        <f t="shared" si="14"/>
        <v>1453162</v>
      </c>
      <c r="G155">
        <f t="shared" si="12"/>
        <v>1453.162</v>
      </c>
      <c r="J155">
        <v>1643</v>
      </c>
      <c r="K155">
        <f t="shared" si="13"/>
        <v>1453.162</v>
      </c>
    </row>
    <row r="156" spans="1:11" x14ac:dyDescent="0.25">
      <c r="A156">
        <v>1472</v>
      </c>
      <c r="B156">
        <v>727</v>
      </c>
      <c r="C156">
        <v>460</v>
      </c>
      <c r="D156">
        <v>2206</v>
      </c>
      <c r="E156">
        <v>453</v>
      </c>
      <c r="F156">
        <f t="shared" si="14"/>
        <v>1454985</v>
      </c>
      <c r="G156">
        <f t="shared" si="12"/>
        <v>1454.9849999999999</v>
      </c>
      <c r="J156">
        <v>1472</v>
      </c>
      <c r="K156">
        <f t="shared" si="13"/>
        <v>1454.9849999999999</v>
      </c>
    </row>
    <row r="157" spans="1:11" x14ac:dyDescent="0.25">
      <c r="A157">
        <v>1455</v>
      </c>
      <c r="B157">
        <v>741</v>
      </c>
      <c r="C157">
        <v>460</v>
      </c>
      <c r="D157">
        <v>2216</v>
      </c>
      <c r="E157">
        <v>451</v>
      </c>
      <c r="F157">
        <f t="shared" si="14"/>
        <v>1460746</v>
      </c>
      <c r="G157">
        <f t="shared" si="12"/>
        <v>1460.7460000000001</v>
      </c>
      <c r="J157">
        <v>1455</v>
      </c>
      <c r="K157">
        <f t="shared" si="13"/>
        <v>1460.7460000000001</v>
      </c>
    </row>
    <row r="158" spans="1:11" x14ac:dyDescent="0.25">
      <c r="A158">
        <v>1467</v>
      </c>
      <c r="B158">
        <v>729</v>
      </c>
      <c r="C158">
        <v>460</v>
      </c>
      <c r="D158">
        <v>2208</v>
      </c>
      <c r="E158">
        <v>453</v>
      </c>
      <c r="F158">
        <f t="shared" si="14"/>
        <v>1468355</v>
      </c>
      <c r="G158">
        <f t="shared" si="12"/>
        <v>1468.355</v>
      </c>
      <c r="J158">
        <v>1467</v>
      </c>
      <c r="K158">
        <f t="shared" si="13"/>
        <v>1468.355</v>
      </c>
    </row>
    <row r="159" spans="1:11" x14ac:dyDescent="0.25">
      <c r="A159">
        <v>1472</v>
      </c>
      <c r="B159">
        <v>734</v>
      </c>
      <c r="C159">
        <v>464</v>
      </c>
      <c r="D159">
        <v>2200</v>
      </c>
      <c r="E159">
        <v>447</v>
      </c>
      <c r="F159">
        <f t="shared" si="14"/>
        <v>1474791</v>
      </c>
      <c r="G159">
        <f t="shared" si="12"/>
        <v>1474.7909999999999</v>
      </c>
      <c r="J159">
        <v>1472</v>
      </c>
      <c r="K159">
        <f t="shared" si="13"/>
        <v>1474.7909999999999</v>
      </c>
    </row>
    <row r="160" spans="1:11" x14ac:dyDescent="0.25">
      <c r="A160">
        <v>1458</v>
      </c>
      <c r="B160">
        <v>724</v>
      </c>
      <c r="C160">
        <v>458</v>
      </c>
      <c r="D160">
        <v>2227</v>
      </c>
      <c r="E160">
        <v>457</v>
      </c>
      <c r="F160">
        <f t="shared" si="14"/>
        <v>1476583</v>
      </c>
      <c r="G160">
        <f t="shared" si="12"/>
        <v>1476.5830000000001</v>
      </c>
      <c r="J160">
        <v>1458</v>
      </c>
      <c r="K160">
        <f t="shared" si="13"/>
        <v>1476.5830000000001</v>
      </c>
    </row>
    <row r="161" spans="1:11" x14ac:dyDescent="0.25">
      <c r="A161">
        <v>1471</v>
      </c>
      <c r="B161">
        <v>723</v>
      </c>
      <c r="C161">
        <v>461</v>
      </c>
      <c r="D161">
        <v>2215</v>
      </c>
      <c r="E161">
        <v>454</v>
      </c>
      <c r="F161">
        <f t="shared" si="14"/>
        <v>1473495</v>
      </c>
      <c r="G161">
        <f t="shared" si="12"/>
        <v>1473.4949999999999</v>
      </c>
      <c r="J161">
        <v>1471</v>
      </c>
      <c r="K161">
        <f t="shared" si="13"/>
        <v>1473.4949999999999</v>
      </c>
    </row>
    <row r="162" spans="1:11" x14ac:dyDescent="0.25">
      <c r="A162">
        <v>1497</v>
      </c>
      <c r="B162">
        <v>722</v>
      </c>
      <c r="C162">
        <v>460</v>
      </c>
      <c r="D162">
        <v>2190</v>
      </c>
      <c r="E162">
        <v>457</v>
      </c>
      <c r="F162">
        <f t="shared" si="14"/>
        <v>1466172</v>
      </c>
      <c r="G162">
        <f t="shared" si="12"/>
        <v>1466.172</v>
      </c>
      <c r="J162">
        <v>1497</v>
      </c>
      <c r="K162">
        <f t="shared" si="13"/>
        <v>1466.172</v>
      </c>
    </row>
    <row r="163" spans="1:11" x14ac:dyDescent="0.25">
      <c r="A163">
        <v>1466</v>
      </c>
      <c r="B163">
        <v>724</v>
      </c>
      <c r="C163">
        <v>464</v>
      </c>
      <c r="D163">
        <v>2195</v>
      </c>
      <c r="E163">
        <v>444</v>
      </c>
      <c r="F163">
        <f t="shared" si="14"/>
        <v>1457609</v>
      </c>
      <c r="G163">
        <f t="shared" si="12"/>
        <v>1457.6089999999999</v>
      </c>
      <c r="J163">
        <v>1466</v>
      </c>
      <c r="K163">
        <f t="shared" si="13"/>
        <v>1457.6089999999999</v>
      </c>
    </row>
    <row r="164" spans="1:11" x14ac:dyDescent="0.25">
      <c r="A164">
        <v>1458</v>
      </c>
      <c r="B164">
        <v>724</v>
      </c>
      <c r="C164">
        <v>464</v>
      </c>
      <c r="D164">
        <v>2207</v>
      </c>
      <c r="E164">
        <v>444</v>
      </c>
      <c r="F164">
        <f t="shared" si="14"/>
        <v>1451264</v>
      </c>
      <c r="G164">
        <f t="shared" si="12"/>
        <v>1451.2639999999999</v>
      </c>
      <c r="J164">
        <v>1458</v>
      </c>
      <c r="K164">
        <f t="shared" si="13"/>
        <v>1451.2639999999999</v>
      </c>
    </row>
    <row r="165" spans="1:11" x14ac:dyDescent="0.25">
      <c r="A165">
        <v>1458</v>
      </c>
      <c r="B165">
        <v>724</v>
      </c>
      <c r="C165">
        <v>460</v>
      </c>
      <c r="D165">
        <v>2227</v>
      </c>
      <c r="E165">
        <v>455</v>
      </c>
      <c r="F165">
        <f t="shared" si="14"/>
        <v>1447363</v>
      </c>
      <c r="G165">
        <f t="shared" si="12"/>
        <v>1447.3630000000001</v>
      </c>
      <c r="J165">
        <v>1458</v>
      </c>
      <c r="K165">
        <f t="shared" si="13"/>
        <v>1447.3630000000001</v>
      </c>
    </row>
    <row r="166" spans="1:11" x14ac:dyDescent="0.25">
      <c r="A166">
        <v>1471</v>
      </c>
      <c r="B166">
        <v>722</v>
      </c>
      <c r="C166">
        <v>461</v>
      </c>
      <c r="D166">
        <v>2211</v>
      </c>
      <c r="E166">
        <v>453</v>
      </c>
      <c r="F166">
        <f t="shared" si="14"/>
        <v>1448457</v>
      </c>
      <c r="G166">
        <f t="shared" si="12"/>
        <v>1448.4570000000001</v>
      </c>
      <c r="J166">
        <v>1471</v>
      </c>
      <c r="K166">
        <f t="shared" si="13"/>
        <v>1448.4570000000001</v>
      </c>
    </row>
    <row r="167" spans="1:11" x14ac:dyDescent="0.25">
      <c r="A167">
        <v>1457</v>
      </c>
      <c r="B167">
        <v>724</v>
      </c>
      <c r="C167">
        <v>464</v>
      </c>
      <c r="D167">
        <v>2207</v>
      </c>
      <c r="E167">
        <v>444</v>
      </c>
      <c r="F167">
        <f t="shared" si="14"/>
        <v>1448403</v>
      </c>
      <c r="G167">
        <f t="shared" si="12"/>
        <v>1448.403</v>
      </c>
      <c r="J167">
        <v>1457</v>
      </c>
      <c r="K167">
        <f t="shared" si="13"/>
        <v>1448.403</v>
      </c>
    </row>
    <row r="168" spans="1:11" x14ac:dyDescent="0.25">
      <c r="A168">
        <v>1475</v>
      </c>
      <c r="B168">
        <v>724</v>
      </c>
      <c r="C168">
        <v>464</v>
      </c>
      <c r="D168">
        <v>2204</v>
      </c>
      <c r="E168">
        <v>449</v>
      </c>
      <c r="F168">
        <f t="shared" si="14"/>
        <v>1447279</v>
      </c>
      <c r="G168">
        <f t="shared" si="12"/>
        <v>1447.279</v>
      </c>
      <c r="J168">
        <v>1475</v>
      </c>
      <c r="K168">
        <f t="shared" si="13"/>
        <v>1447.279</v>
      </c>
    </row>
    <row r="169" spans="1:11" x14ac:dyDescent="0.25">
      <c r="A169">
        <v>1471</v>
      </c>
      <c r="B169">
        <v>729</v>
      </c>
      <c r="C169">
        <v>460</v>
      </c>
      <c r="D169">
        <v>2208</v>
      </c>
      <c r="E169">
        <v>454</v>
      </c>
      <c r="F169">
        <f t="shared" si="14"/>
        <v>1445504</v>
      </c>
      <c r="G169">
        <f t="shared" si="12"/>
        <v>1445.5039999999999</v>
      </c>
      <c r="J169">
        <v>1471</v>
      </c>
      <c r="K169">
        <f t="shared" si="13"/>
        <v>1445.5039999999999</v>
      </c>
    </row>
    <row r="170" spans="1:11" x14ac:dyDescent="0.25">
      <c r="A170">
        <v>1467</v>
      </c>
      <c r="B170">
        <v>728</v>
      </c>
      <c r="C170">
        <v>460</v>
      </c>
      <c r="D170">
        <v>2216</v>
      </c>
      <c r="E170">
        <v>455</v>
      </c>
      <c r="F170">
        <f t="shared" si="14"/>
        <v>1444185</v>
      </c>
      <c r="G170">
        <f t="shared" si="12"/>
        <v>1444.1849999999999</v>
      </c>
      <c r="J170">
        <v>1467</v>
      </c>
      <c r="K170">
        <f t="shared" si="13"/>
        <v>1444.1849999999999</v>
      </c>
    </row>
    <row r="171" spans="1:11" x14ac:dyDescent="0.25">
      <c r="A171">
        <v>1459</v>
      </c>
      <c r="B171">
        <v>724</v>
      </c>
      <c r="C171">
        <v>461</v>
      </c>
      <c r="D171">
        <v>2219</v>
      </c>
      <c r="E171">
        <v>452</v>
      </c>
      <c r="F171">
        <f t="shared" si="14"/>
        <v>1443474</v>
      </c>
      <c r="G171">
        <f t="shared" si="12"/>
        <v>1443.4739999999999</v>
      </c>
      <c r="J171">
        <v>1459</v>
      </c>
      <c r="K171">
        <f t="shared" si="13"/>
        <v>1443.4739999999999</v>
      </c>
    </row>
    <row r="172" spans="1:11" x14ac:dyDescent="0.25">
      <c r="A172">
        <v>1384</v>
      </c>
      <c r="B172">
        <v>728</v>
      </c>
      <c r="C172">
        <v>464</v>
      </c>
      <c r="D172">
        <v>2207</v>
      </c>
      <c r="E172">
        <v>422</v>
      </c>
      <c r="F172">
        <f t="shared" ref="F172:F203" si="15">A172*h_0+A171*h_1+A170*h_2+A169*h_3+A168*h_4+A167*h_5+A166*h_6+A165*h_7+A164*h_8+A163*h_9</f>
        <v>1442366</v>
      </c>
      <c r="G172">
        <f t="shared" si="12"/>
        <v>1442.366</v>
      </c>
      <c r="J172">
        <v>1384</v>
      </c>
      <c r="K172">
        <f t="shared" si="13"/>
        <v>1442.366</v>
      </c>
    </row>
    <row r="173" spans="1:11" x14ac:dyDescent="0.25">
      <c r="A173">
        <v>1463</v>
      </c>
      <c r="B173">
        <v>728</v>
      </c>
      <c r="C173">
        <v>468</v>
      </c>
      <c r="D173">
        <v>2195</v>
      </c>
      <c r="E173">
        <v>438</v>
      </c>
      <c r="F173">
        <f t="shared" si="15"/>
        <v>1441798</v>
      </c>
      <c r="G173">
        <f t="shared" si="12"/>
        <v>1441.798</v>
      </c>
      <c r="J173">
        <v>1463</v>
      </c>
      <c r="K173">
        <f t="shared" si="13"/>
        <v>1441.798</v>
      </c>
    </row>
    <row r="174" spans="1:11" x14ac:dyDescent="0.25">
      <c r="A174">
        <v>1472</v>
      </c>
      <c r="B174">
        <v>727</v>
      </c>
      <c r="C174">
        <v>462</v>
      </c>
      <c r="D174">
        <v>2204</v>
      </c>
      <c r="E174">
        <v>451</v>
      </c>
      <c r="F174">
        <f t="shared" si="15"/>
        <v>1438724</v>
      </c>
      <c r="G174">
        <f t="shared" si="12"/>
        <v>1438.7239999999999</v>
      </c>
      <c r="J174">
        <v>1472</v>
      </c>
      <c r="K174">
        <f t="shared" si="13"/>
        <v>1438.7239999999999</v>
      </c>
    </row>
    <row r="175" spans="1:11" x14ac:dyDescent="0.25">
      <c r="A175">
        <v>1499</v>
      </c>
      <c r="B175">
        <v>724</v>
      </c>
      <c r="C175">
        <v>461</v>
      </c>
      <c r="D175">
        <v>2189</v>
      </c>
      <c r="E175">
        <v>456</v>
      </c>
      <c r="F175">
        <f t="shared" si="15"/>
        <v>1434768</v>
      </c>
      <c r="G175">
        <f t="shared" si="12"/>
        <v>1434.768</v>
      </c>
      <c r="J175">
        <v>1499</v>
      </c>
      <c r="K175">
        <f t="shared" si="13"/>
        <v>1434.768</v>
      </c>
    </row>
    <row r="176" spans="1:11" x14ac:dyDescent="0.25">
      <c r="A176">
        <v>1472</v>
      </c>
      <c r="B176">
        <v>727</v>
      </c>
      <c r="C176">
        <v>464</v>
      </c>
      <c r="D176">
        <v>2199</v>
      </c>
      <c r="E176">
        <v>447</v>
      </c>
      <c r="F176">
        <f t="shared" si="15"/>
        <v>1431467</v>
      </c>
      <c r="G176">
        <f t="shared" si="12"/>
        <v>1431.4670000000001</v>
      </c>
      <c r="J176">
        <v>1472</v>
      </c>
      <c r="K176">
        <f t="shared" si="13"/>
        <v>1431.4670000000001</v>
      </c>
    </row>
    <row r="177" spans="1:11" x14ac:dyDescent="0.25">
      <c r="A177">
        <v>1475</v>
      </c>
      <c r="B177">
        <v>748</v>
      </c>
      <c r="C177">
        <v>466</v>
      </c>
      <c r="D177">
        <v>2190</v>
      </c>
      <c r="E177">
        <v>443</v>
      </c>
      <c r="F177">
        <f t="shared" si="15"/>
        <v>1431668</v>
      </c>
      <c r="G177">
        <f t="shared" si="12"/>
        <v>1431.6679999999999</v>
      </c>
      <c r="J177">
        <v>1475</v>
      </c>
      <c r="K177">
        <f t="shared" si="13"/>
        <v>1431.6679999999999</v>
      </c>
    </row>
    <row r="178" spans="1:11" x14ac:dyDescent="0.25">
      <c r="A178">
        <v>1465</v>
      </c>
      <c r="B178">
        <v>728</v>
      </c>
      <c r="C178">
        <v>462</v>
      </c>
      <c r="D178">
        <v>2239</v>
      </c>
      <c r="E178">
        <v>457</v>
      </c>
      <c r="F178">
        <f t="shared" si="15"/>
        <v>1435002</v>
      </c>
      <c r="G178">
        <f t="shared" si="12"/>
        <v>1435.002</v>
      </c>
      <c r="J178">
        <v>1465</v>
      </c>
      <c r="K178">
        <f t="shared" si="13"/>
        <v>1435.002</v>
      </c>
    </row>
    <row r="179" spans="1:11" x14ac:dyDescent="0.25">
      <c r="A179">
        <v>1487</v>
      </c>
      <c r="B179">
        <v>728</v>
      </c>
      <c r="C179">
        <v>462</v>
      </c>
      <c r="D179">
        <v>2227</v>
      </c>
      <c r="E179">
        <v>461</v>
      </c>
      <c r="F179">
        <f t="shared" si="15"/>
        <v>1441119</v>
      </c>
      <c r="G179">
        <f t="shared" si="12"/>
        <v>1441.1189999999999</v>
      </c>
      <c r="J179">
        <v>1487</v>
      </c>
      <c r="K179">
        <f t="shared" si="13"/>
        <v>1441.1189999999999</v>
      </c>
    </row>
    <row r="180" spans="1:11" x14ac:dyDescent="0.25">
      <c r="A180">
        <v>1513</v>
      </c>
      <c r="B180">
        <v>730</v>
      </c>
      <c r="C180">
        <v>461</v>
      </c>
      <c r="D180">
        <v>2206</v>
      </c>
      <c r="E180">
        <v>465</v>
      </c>
      <c r="F180">
        <f t="shared" si="15"/>
        <v>1447832</v>
      </c>
      <c r="G180">
        <f t="shared" si="12"/>
        <v>1447.8320000000001</v>
      </c>
      <c r="J180">
        <v>1513</v>
      </c>
      <c r="K180">
        <f t="shared" si="13"/>
        <v>1447.8320000000001</v>
      </c>
    </row>
    <row r="181" spans="1:11" x14ac:dyDescent="0.25">
      <c r="A181">
        <v>1485</v>
      </c>
      <c r="B181">
        <v>732</v>
      </c>
      <c r="C181">
        <v>464</v>
      </c>
      <c r="D181">
        <v>2223</v>
      </c>
      <c r="E181">
        <v>457</v>
      </c>
      <c r="F181">
        <f t="shared" si="15"/>
        <v>1453208</v>
      </c>
      <c r="G181">
        <f t="shared" si="12"/>
        <v>1453.2080000000001</v>
      </c>
      <c r="J181">
        <v>1485</v>
      </c>
      <c r="K181">
        <f t="shared" si="13"/>
        <v>1453.2080000000001</v>
      </c>
    </row>
    <row r="182" spans="1:11" x14ac:dyDescent="0.25">
      <c r="A182">
        <v>1475</v>
      </c>
      <c r="B182">
        <v>701</v>
      </c>
      <c r="C182">
        <v>465</v>
      </c>
      <c r="D182">
        <v>2236</v>
      </c>
      <c r="E182">
        <v>456</v>
      </c>
      <c r="F182">
        <f t="shared" si="15"/>
        <v>1457674</v>
      </c>
      <c r="G182">
        <f t="shared" si="12"/>
        <v>1457.674</v>
      </c>
      <c r="J182">
        <v>1475</v>
      </c>
      <c r="K182">
        <f t="shared" si="13"/>
        <v>1457.674</v>
      </c>
    </row>
    <row r="183" spans="1:11" x14ac:dyDescent="0.25">
      <c r="A183">
        <v>1474</v>
      </c>
      <c r="B183">
        <v>732</v>
      </c>
      <c r="C183">
        <v>460</v>
      </c>
      <c r="D183">
        <v>2255</v>
      </c>
      <c r="E183">
        <v>467</v>
      </c>
      <c r="F183">
        <f t="shared" si="15"/>
        <v>1459761</v>
      </c>
      <c r="G183">
        <f t="shared" si="12"/>
        <v>1459.761</v>
      </c>
      <c r="J183">
        <v>1474</v>
      </c>
      <c r="K183">
        <f t="shared" si="13"/>
        <v>1459.761</v>
      </c>
    </row>
    <row r="184" spans="1:11" x14ac:dyDescent="0.25">
      <c r="A184">
        <v>1483</v>
      </c>
      <c r="B184">
        <v>732</v>
      </c>
      <c r="C184">
        <v>463</v>
      </c>
      <c r="D184">
        <v>2228</v>
      </c>
      <c r="E184">
        <v>459</v>
      </c>
      <c r="F184">
        <f t="shared" si="15"/>
        <v>1461561</v>
      </c>
      <c r="G184">
        <f t="shared" si="12"/>
        <v>1461.5609999999999</v>
      </c>
      <c r="J184">
        <v>1483</v>
      </c>
      <c r="K184">
        <f t="shared" si="13"/>
        <v>1461.5609999999999</v>
      </c>
    </row>
    <row r="185" spans="1:11" x14ac:dyDescent="0.25">
      <c r="A185">
        <v>1460</v>
      </c>
      <c r="B185">
        <v>743</v>
      </c>
      <c r="C185">
        <v>467</v>
      </c>
      <c r="D185">
        <v>2210</v>
      </c>
      <c r="E185">
        <v>442</v>
      </c>
      <c r="F185">
        <f t="shared" si="15"/>
        <v>1462060</v>
      </c>
      <c r="G185">
        <f t="shared" si="12"/>
        <v>1462.06</v>
      </c>
      <c r="J185">
        <v>1460</v>
      </c>
      <c r="K185">
        <f t="shared" si="13"/>
        <v>1462.06</v>
      </c>
    </row>
    <row r="186" spans="1:11" x14ac:dyDescent="0.25">
      <c r="A186">
        <v>1485</v>
      </c>
      <c r="B186">
        <v>736</v>
      </c>
      <c r="C186">
        <v>472</v>
      </c>
      <c r="D186">
        <v>2216</v>
      </c>
      <c r="E186">
        <v>445</v>
      </c>
      <c r="F186">
        <f t="shared" si="15"/>
        <v>1461906</v>
      </c>
      <c r="G186">
        <f t="shared" si="12"/>
        <v>1461.9059999999999</v>
      </c>
      <c r="J186">
        <v>1485</v>
      </c>
      <c r="K186">
        <f t="shared" si="13"/>
        <v>1461.9059999999999</v>
      </c>
    </row>
    <row r="187" spans="1:11" x14ac:dyDescent="0.25">
      <c r="A187">
        <v>1475</v>
      </c>
      <c r="B187">
        <v>731</v>
      </c>
      <c r="C187">
        <v>465</v>
      </c>
      <c r="D187">
        <v>2222</v>
      </c>
      <c r="E187">
        <v>453</v>
      </c>
      <c r="F187">
        <f t="shared" si="15"/>
        <v>1459854</v>
      </c>
      <c r="G187">
        <f t="shared" si="12"/>
        <v>1459.854</v>
      </c>
      <c r="J187">
        <v>1475</v>
      </c>
      <c r="K187">
        <f t="shared" si="13"/>
        <v>1459.854</v>
      </c>
    </row>
    <row r="188" spans="1:11" x14ac:dyDescent="0.25">
      <c r="A188">
        <v>1527</v>
      </c>
      <c r="B188">
        <v>731</v>
      </c>
      <c r="C188">
        <v>462</v>
      </c>
      <c r="D188">
        <v>2236</v>
      </c>
      <c r="E188">
        <v>476</v>
      </c>
      <c r="F188">
        <f t="shared" si="15"/>
        <v>1458057</v>
      </c>
      <c r="G188">
        <f t="shared" si="12"/>
        <v>1458.057</v>
      </c>
      <c r="J188">
        <v>1527</v>
      </c>
      <c r="K188">
        <f t="shared" si="13"/>
        <v>1458.057</v>
      </c>
    </row>
    <row r="189" spans="1:11" x14ac:dyDescent="0.25">
      <c r="A189">
        <v>1491</v>
      </c>
      <c r="B189">
        <v>735</v>
      </c>
      <c r="C189">
        <v>460</v>
      </c>
      <c r="D189">
        <v>2230</v>
      </c>
      <c r="E189">
        <v>466</v>
      </c>
      <c r="F189">
        <f t="shared" si="15"/>
        <v>1456675</v>
      </c>
      <c r="G189">
        <f t="shared" si="12"/>
        <v>1456.675</v>
      </c>
      <c r="J189">
        <v>1491</v>
      </c>
      <c r="K189">
        <f t="shared" si="13"/>
        <v>1456.675</v>
      </c>
    </row>
    <row r="190" spans="1:11" x14ac:dyDescent="0.25">
      <c r="A190">
        <v>1583</v>
      </c>
      <c r="B190">
        <v>736</v>
      </c>
      <c r="C190">
        <v>464</v>
      </c>
      <c r="D190">
        <v>2214</v>
      </c>
      <c r="E190">
        <v>485</v>
      </c>
      <c r="F190">
        <f t="shared" si="15"/>
        <v>1459231</v>
      </c>
      <c r="G190">
        <f t="shared" si="12"/>
        <v>1459.231</v>
      </c>
      <c r="J190">
        <v>1583</v>
      </c>
      <c r="K190">
        <f t="shared" si="13"/>
        <v>1459.231</v>
      </c>
    </row>
    <row r="191" spans="1:11" x14ac:dyDescent="0.25">
      <c r="A191">
        <v>1489</v>
      </c>
      <c r="B191">
        <v>717</v>
      </c>
      <c r="C191">
        <v>467</v>
      </c>
      <c r="D191">
        <v>2243</v>
      </c>
      <c r="E191">
        <v>460</v>
      </c>
      <c r="F191">
        <f t="shared" si="15"/>
        <v>1464298</v>
      </c>
      <c r="G191">
        <f t="shared" si="12"/>
        <v>1464.298</v>
      </c>
      <c r="J191">
        <v>1489</v>
      </c>
      <c r="K191">
        <f t="shared" si="13"/>
        <v>1464.298</v>
      </c>
    </row>
    <row r="192" spans="1:11" x14ac:dyDescent="0.25">
      <c r="A192">
        <v>1487</v>
      </c>
      <c r="B192">
        <v>706</v>
      </c>
      <c r="C192">
        <v>452</v>
      </c>
      <c r="D192">
        <v>2257</v>
      </c>
      <c r="E192">
        <v>482</v>
      </c>
      <c r="F192">
        <f t="shared" si="15"/>
        <v>1472342</v>
      </c>
      <c r="G192">
        <f t="shared" si="12"/>
        <v>1472.3420000000001</v>
      </c>
      <c r="J192">
        <v>1487</v>
      </c>
      <c r="K192">
        <f t="shared" si="13"/>
        <v>1472.3420000000001</v>
      </c>
    </row>
    <row r="193" spans="6:11" x14ac:dyDescent="0.25">
      <c r="F193">
        <f t="shared" si="15"/>
        <v>1458049</v>
      </c>
      <c r="G193">
        <f t="shared" si="12"/>
        <v>1458.049</v>
      </c>
      <c r="K193">
        <f t="shared" si="13"/>
        <v>1458.049</v>
      </c>
    </row>
    <row r="194" spans="6:11" x14ac:dyDescent="0.25">
      <c r="F194">
        <f t="shared" si="15"/>
        <v>1417374</v>
      </c>
      <c r="G194">
        <f t="shared" si="12"/>
        <v>1417.374</v>
      </c>
      <c r="K194">
        <f t="shared" si="13"/>
        <v>1417.374</v>
      </c>
    </row>
    <row r="195" spans="6:11" x14ac:dyDescent="0.25">
      <c r="F195">
        <f t="shared" si="15"/>
        <v>1310232</v>
      </c>
      <c r="G195">
        <f t="shared" ref="G195:G204" si="16">F195/factor</f>
        <v>1310.232</v>
      </c>
      <c r="K195">
        <f t="shared" ref="K195:K204" si="17">G195</f>
        <v>1310.232</v>
      </c>
    </row>
    <row r="196" spans="6:11" x14ac:dyDescent="0.25">
      <c r="F196">
        <f t="shared" si="15"/>
        <v>1122698</v>
      </c>
      <c r="G196">
        <f t="shared" si="16"/>
        <v>1122.6980000000001</v>
      </c>
      <c r="K196">
        <f t="shared" si="17"/>
        <v>1122.6980000000001</v>
      </c>
    </row>
    <row r="197" spans="6:11" x14ac:dyDescent="0.25">
      <c r="F197">
        <f t="shared" si="15"/>
        <v>870280</v>
      </c>
      <c r="G197">
        <f t="shared" si="16"/>
        <v>870.28</v>
      </c>
      <c r="K197">
        <f t="shared" si="17"/>
        <v>870.28</v>
      </c>
    </row>
    <row r="198" spans="6:11" x14ac:dyDescent="0.25">
      <c r="F198">
        <f t="shared" si="15"/>
        <v>593258</v>
      </c>
      <c r="G198">
        <f t="shared" si="16"/>
        <v>593.25800000000004</v>
      </c>
      <c r="K198">
        <f t="shared" si="17"/>
        <v>593.25800000000004</v>
      </c>
    </row>
    <row r="199" spans="6:11" x14ac:dyDescent="0.25">
      <c r="F199">
        <f t="shared" si="15"/>
        <v>342158</v>
      </c>
      <c r="G199">
        <f t="shared" si="16"/>
        <v>342.15800000000002</v>
      </c>
      <c r="K199">
        <f t="shared" si="17"/>
        <v>342.15800000000002</v>
      </c>
    </row>
    <row r="200" spans="6:11" x14ac:dyDescent="0.25">
      <c r="F200">
        <f t="shared" si="15"/>
        <v>154710</v>
      </c>
      <c r="G200">
        <f t="shared" si="16"/>
        <v>154.71</v>
      </c>
      <c r="K200">
        <f t="shared" si="17"/>
        <v>154.71</v>
      </c>
    </row>
    <row r="201" spans="6:11" x14ac:dyDescent="0.25">
      <c r="F201">
        <f t="shared" si="15"/>
        <v>46097</v>
      </c>
      <c r="G201">
        <f t="shared" si="16"/>
        <v>46.097000000000001</v>
      </c>
      <c r="K201">
        <f t="shared" si="17"/>
        <v>46.097000000000001</v>
      </c>
    </row>
    <row r="202" spans="6:11" x14ac:dyDescent="0.25">
      <c r="F202">
        <f t="shared" si="15"/>
        <v>0</v>
      </c>
      <c r="G202">
        <f t="shared" si="16"/>
        <v>0</v>
      </c>
      <c r="K202">
        <f t="shared" si="17"/>
        <v>0</v>
      </c>
    </row>
    <row r="203" spans="6:11" x14ac:dyDescent="0.25">
      <c r="F203">
        <f t="shared" si="15"/>
        <v>0</v>
      </c>
      <c r="G203">
        <f t="shared" si="16"/>
        <v>0</v>
      </c>
      <c r="K203">
        <f t="shared" si="17"/>
        <v>0</v>
      </c>
    </row>
    <row r="204" spans="6:11" x14ac:dyDescent="0.25">
      <c r="F204">
        <f t="shared" ref="F204:F235" si="18">A204*h_0+A203*h_1+A202*h_2+A201*h_3+A200*h_4+A199*h_5+A198*h_6+A197*h_7+A196*h_8+A195*h_9</f>
        <v>0</v>
      </c>
      <c r="G204">
        <f t="shared" si="16"/>
        <v>0</v>
      </c>
      <c r="K204">
        <f t="shared" si="17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51</vt:i4>
      </vt:variant>
    </vt:vector>
  </HeadingPairs>
  <TitlesOfParts>
    <vt:vector size="54" baseType="lpstr">
      <vt:lpstr>Gerade</vt:lpstr>
      <vt:lpstr>Fiter Data N=20</vt:lpstr>
      <vt:lpstr>Fiter Data N=10</vt:lpstr>
      <vt:lpstr>'Fiter Data N=10'!factor</vt:lpstr>
      <vt:lpstr>factor</vt:lpstr>
      <vt:lpstr>'Fiter Data N=10'!filter_data_org</vt:lpstr>
      <vt:lpstr>'Fiter Data N=20'!filter_data_org</vt:lpstr>
      <vt:lpstr>'Fiter Data N=10'!h_0</vt:lpstr>
      <vt:lpstr>h_0</vt:lpstr>
      <vt:lpstr>'Fiter Data N=10'!h_1</vt:lpstr>
      <vt:lpstr>h_1</vt:lpstr>
      <vt:lpstr>'Fiter Data N=10'!h_10</vt:lpstr>
      <vt:lpstr>h_10</vt:lpstr>
      <vt:lpstr>'Fiter Data N=10'!h_11</vt:lpstr>
      <vt:lpstr>h_11</vt:lpstr>
      <vt:lpstr>'Fiter Data N=10'!h_12</vt:lpstr>
      <vt:lpstr>h_12</vt:lpstr>
      <vt:lpstr>'Fiter Data N=10'!h_13</vt:lpstr>
      <vt:lpstr>h_13</vt:lpstr>
      <vt:lpstr>'Fiter Data N=10'!h_14</vt:lpstr>
      <vt:lpstr>h_14</vt:lpstr>
      <vt:lpstr>'Fiter Data N=10'!h_15</vt:lpstr>
      <vt:lpstr>h_15</vt:lpstr>
      <vt:lpstr>'Fiter Data N=10'!h_16</vt:lpstr>
      <vt:lpstr>h_16</vt:lpstr>
      <vt:lpstr>'Fiter Data N=10'!h_17</vt:lpstr>
      <vt:lpstr>h_17</vt:lpstr>
      <vt:lpstr>'Fiter Data N=10'!h_18</vt:lpstr>
      <vt:lpstr>h_18</vt:lpstr>
      <vt:lpstr>'Fiter Data N=10'!h_19</vt:lpstr>
      <vt:lpstr>h_19</vt:lpstr>
      <vt:lpstr>'Fiter Data N=10'!h_2</vt:lpstr>
      <vt:lpstr>h_2</vt:lpstr>
      <vt:lpstr>'Fiter Data N=10'!h_20</vt:lpstr>
      <vt:lpstr>h_20</vt:lpstr>
      <vt:lpstr>'Fiter Data N=10'!h_3</vt:lpstr>
      <vt:lpstr>h_3</vt:lpstr>
      <vt:lpstr>'Fiter Data N=10'!h_4</vt:lpstr>
      <vt:lpstr>h_4</vt:lpstr>
      <vt:lpstr>'Fiter Data N=10'!h_5</vt:lpstr>
      <vt:lpstr>h_5</vt:lpstr>
      <vt:lpstr>'Fiter Data N=10'!h_6</vt:lpstr>
      <vt:lpstr>h_6</vt:lpstr>
      <vt:lpstr>'Fiter Data N=10'!h_7</vt:lpstr>
      <vt:lpstr>h_7</vt:lpstr>
      <vt:lpstr>'Fiter Data N=10'!h_8</vt:lpstr>
      <vt:lpstr>h_8</vt:lpstr>
      <vt:lpstr>'Fiter Data N=10'!h_9</vt:lpstr>
      <vt:lpstr>h_9</vt:lpstr>
      <vt:lpstr>'Fiter Data N=10'!h0</vt:lpstr>
      <vt:lpstr>h0</vt:lpstr>
      <vt:lpstr>'Fiter Data N=10'!ham_w_t</vt:lpstr>
      <vt:lpstr>ham_w_t</vt:lpstr>
      <vt:lpstr>HW_N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2019-04-24T20:21:35Z</dcterms:modified>
</cp:coreProperties>
</file>