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125"/>
  </bookViews>
  <sheets>
    <sheet name="TTM" sheetId="10" r:id="rId1"/>
    <sheet name="2015" sheetId="6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0" i="10" l="1"/>
  <c r="Q109" i="10"/>
  <c r="R91" i="10" l="1"/>
  <c r="R92" i="10"/>
  <c r="R93" i="10"/>
  <c r="R71" i="10" l="1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7" i="10" l="1"/>
  <c r="R98" i="10"/>
  <c r="R62" i="10"/>
  <c r="R63" i="10"/>
  <c r="R64" i="10"/>
  <c r="R65" i="10"/>
  <c r="R66" i="10"/>
  <c r="R67" i="10"/>
  <c r="R68" i="10"/>
  <c r="R69" i="10"/>
  <c r="R70" i="10"/>
  <c r="R90" i="10"/>
  <c r="R12" i="10" l="1"/>
  <c r="R34" i="10"/>
  <c r="R42" i="10"/>
  <c r="R16" i="10"/>
  <c r="R20" i="10"/>
  <c r="R40" i="10"/>
  <c r="R22" i="10" l="1"/>
  <c r="R36" i="10"/>
  <c r="R48" i="10"/>
  <c r="R51" i="10"/>
  <c r="R18" i="10"/>
  <c r="R21" i="10"/>
  <c r="R50" i="10"/>
  <c r="R24" i="10"/>
  <c r="R11" i="10"/>
  <c r="R32" i="10"/>
  <c r="R31" i="10"/>
  <c r="R35" i="10"/>
  <c r="R52" i="10"/>
  <c r="R28" i="10"/>
  <c r="R17" i="10"/>
  <c r="R26" i="10"/>
  <c r="R23" i="10"/>
  <c r="R15" i="10"/>
  <c r="R39" i="10"/>
  <c r="R13" i="10"/>
  <c r="R30" i="10"/>
  <c r="R47" i="10"/>
  <c r="R19" i="10"/>
  <c r="R44" i="10"/>
  <c r="R49" i="10"/>
  <c r="R29" i="10"/>
  <c r="R25" i="10"/>
  <c r="R27" i="10"/>
  <c r="R14" i="10"/>
  <c r="R33" i="10"/>
  <c r="R10" i="10"/>
  <c r="R53" i="10"/>
  <c r="R37" i="10"/>
  <c r="R46" i="10"/>
  <c r="R38" i="10"/>
  <c r="R41" i="10"/>
  <c r="R43" i="10"/>
  <c r="R45" i="10"/>
  <c r="R94" i="10"/>
  <c r="R95" i="10"/>
  <c r="R96" i="10"/>
  <c r="Q99" i="10"/>
  <c r="P99" i="10"/>
  <c r="O99" i="10"/>
  <c r="N99" i="10"/>
  <c r="M99" i="10"/>
  <c r="L99" i="10"/>
  <c r="K99" i="10"/>
  <c r="J99" i="10"/>
  <c r="I99" i="10"/>
  <c r="H99" i="10"/>
  <c r="G99" i="10"/>
  <c r="F99" i="10"/>
  <c r="R61" i="10"/>
  <c r="R60" i="10"/>
  <c r="R59" i="10"/>
  <c r="R58" i="10"/>
  <c r="R57" i="10"/>
  <c r="R56" i="10"/>
  <c r="R55" i="10"/>
  <c r="R54" i="10"/>
  <c r="R9" i="10"/>
  <c r="R8" i="10"/>
  <c r="R7" i="10"/>
  <c r="R6" i="10"/>
  <c r="R99" i="10" l="1"/>
  <c r="R112" i="10" s="1"/>
  <c r="S112" i="10" s="1"/>
  <c r="P32" i="6"/>
  <c r="P33" i="6"/>
  <c r="R106" i="10" l="1"/>
  <c r="R105" i="10"/>
  <c r="D9" i="6"/>
  <c r="P29" i="6" l="1"/>
  <c r="P30" i="6"/>
  <c r="P31" i="6"/>
  <c r="P34" i="6"/>
  <c r="P35" i="6"/>
  <c r="P36" i="6"/>
  <c r="P37" i="6"/>
  <c r="P38" i="6"/>
  <c r="P39" i="6"/>
  <c r="P40" i="6"/>
  <c r="P41" i="6"/>
  <c r="P42" i="6"/>
  <c r="P43" i="6"/>
  <c r="O45" i="6" l="1"/>
  <c r="O46" i="6" s="1"/>
  <c r="N45" i="6"/>
  <c r="N46" i="6" s="1"/>
  <c r="M45" i="6"/>
  <c r="M46" i="6" s="1"/>
  <c r="D45" i="6"/>
  <c r="P44" i="6"/>
  <c r="P28" i="6"/>
  <c r="P27" i="6"/>
  <c r="P26" i="6"/>
  <c r="P25" i="6"/>
  <c r="P24" i="6"/>
  <c r="P23" i="6"/>
  <c r="P22" i="6"/>
  <c r="P21" i="6"/>
  <c r="P20" i="6"/>
  <c r="P19" i="6"/>
  <c r="L45" i="6"/>
  <c r="L46" i="6" s="1"/>
  <c r="F45" i="6"/>
  <c r="F46" i="6" s="1"/>
  <c r="P17" i="6"/>
  <c r="P16" i="6"/>
  <c r="P15" i="6"/>
  <c r="K45" i="6"/>
  <c r="K46" i="6" s="1"/>
  <c r="J45" i="6"/>
  <c r="J46" i="6" s="1"/>
  <c r="I45" i="6"/>
  <c r="I46" i="6" s="1"/>
  <c r="H45" i="6"/>
  <c r="H46" i="6" s="1"/>
  <c r="G45" i="6"/>
  <c r="G46" i="6" s="1"/>
  <c r="P13" i="6"/>
  <c r="E4" i="6"/>
  <c r="E9" i="6" s="1"/>
  <c r="P8" i="6"/>
  <c r="P7" i="6"/>
  <c r="P6" i="6"/>
  <c r="P5" i="6"/>
  <c r="D46" i="6" l="1"/>
  <c r="F4" i="6"/>
  <c r="P18" i="6"/>
  <c r="E45" i="6"/>
  <c r="E46" i="6" s="1"/>
  <c r="P14" i="6"/>
  <c r="P45" i="6" l="1"/>
  <c r="F9" i="6"/>
  <c r="G4" i="6" l="1"/>
  <c r="G9" i="6"/>
  <c r="H4" i="6" s="1"/>
  <c r="H9" i="6" l="1"/>
  <c r="I4" i="6" s="1"/>
  <c r="I9" i="6" l="1"/>
  <c r="J4" i="6" s="1"/>
  <c r="J9" i="6" l="1"/>
  <c r="K4" i="6" s="1"/>
  <c r="K9" i="6" l="1"/>
  <c r="L4" i="6" s="1"/>
  <c r="L9" i="6" l="1"/>
  <c r="M4" i="6" s="1"/>
  <c r="M9" i="6" l="1"/>
  <c r="N4" i="6" s="1"/>
  <c r="N9" i="6" l="1"/>
  <c r="O4" i="6" s="1"/>
  <c r="O9" i="6" l="1"/>
  <c r="P9" i="6" s="1"/>
  <c r="P4" i="6"/>
</calcChain>
</file>

<file path=xl/sharedStrings.xml><?xml version="1.0" encoding="utf-8"?>
<sst xmlns="http://schemas.openxmlformats.org/spreadsheetml/2006/main" count="324" uniqueCount="136">
  <si>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</si>
  <si>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</si>
  <si>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</si>
  <si>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</si>
  <si>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</si>
  <si>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</si>
  <si>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</si>
  <si>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</si>
  <si>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</si>
  <si>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</si>
  <si>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</si>
  <si>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</si>
  <si>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Beginning Balance</t>
  </si>
  <si>
    <t>Deposits/Credits</t>
  </si>
  <si>
    <t>Ending Balance</t>
  </si>
  <si>
    <t>Deposits Detailed</t>
  </si>
  <si>
    <t>Deposit Detailed Totals</t>
  </si>
  <si>
    <t>Check Sum</t>
  </si>
  <si>
    <t>Totals</t>
  </si>
  <si>
    <t>Deposits</t>
  </si>
  <si>
    <t>Account #: 6496</t>
  </si>
  <si>
    <t>CNA Commerical</t>
  </si>
  <si>
    <t>The Hartford</t>
  </si>
  <si>
    <t>Hanover</t>
  </si>
  <si>
    <t>Cumberland Mutual</t>
  </si>
  <si>
    <t>National Flood</t>
  </si>
  <si>
    <t>Westfield Service</t>
  </si>
  <si>
    <t>AGIS</t>
  </si>
  <si>
    <t>Travelers Indemnity</t>
  </si>
  <si>
    <t>Interest Paid</t>
  </si>
  <si>
    <t>Checks/Debits</t>
  </si>
  <si>
    <t>Service Charge</t>
  </si>
  <si>
    <t>Abacus</t>
  </si>
  <si>
    <t>Credit for Dup. Adjustment</t>
  </si>
  <si>
    <t>AmGuard</t>
  </si>
  <si>
    <t>Allstate</t>
  </si>
  <si>
    <t>Stuckey &amp; Company</t>
  </si>
  <si>
    <t>Credit Card Premium Finance</t>
  </si>
  <si>
    <t xml:space="preserve">Transfer from PenEx Trust Acct </t>
  </si>
  <si>
    <t>All Risk (Transfer from PenEx Trust Acct)</t>
  </si>
  <si>
    <t>Agency Fee:Premium Finance</t>
  </si>
  <si>
    <t>Transfer from PenEx Trust Acct June Profit on IE Report</t>
  </si>
  <si>
    <t>Hull (Transfer from PenEx Trust Acct)</t>
  </si>
  <si>
    <t>Transfer from Personal Checking-Home Depot</t>
  </si>
  <si>
    <t>CNA Surety</t>
  </si>
  <si>
    <t>Carrier Totals</t>
  </si>
  <si>
    <t>September '21 Bank</t>
  </si>
  <si>
    <t>October '21 Bank</t>
  </si>
  <si>
    <t>November '21 Bank</t>
  </si>
  <si>
    <t>December '21 Bank</t>
  </si>
  <si>
    <t>January '22 Bank</t>
  </si>
  <si>
    <t>February '22 Bank</t>
  </si>
  <si>
    <t>March '22 Bank</t>
  </si>
  <si>
    <t>April '22 Bank</t>
  </si>
  <si>
    <t>May '22 Bank</t>
  </si>
  <si>
    <t>June '22 Bank</t>
  </si>
  <si>
    <t>August '22 Bank</t>
  </si>
  <si>
    <t>July '22 Bank</t>
  </si>
  <si>
    <t>Gainsco</t>
  </si>
  <si>
    <t>FedNat</t>
  </si>
  <si>
    <t>Amelia UW</t>
  </si>
  <si>
    <t>Tapco</t>
  </si>
  <si>
    <t>MetLife</t>
  </si>
  <si>
    <t>Safeco</t>
  </si>
  <si>
    <t>American Strategic</t>
  </si>
  <si>
    <t>Foremost</t>
  </si>
  <si>
    <t>Universal P&amp;C</t>
  </si>
  <si>
    <t>Cypress</t>
  </si>
  <si>
    <t>ASIU</t>
  </si>
  <si>
    <t>Capitol Preferred</t>
  </si>
  <si>
    <t>Southern Fidelity P&amp;C</t>
  </si>
  <si>
    <t>Citizens</t>
  </si>
  <si>
    <t>Bristol West</t>
  </si>
  <si>
    <t>Mercury</t>
  </si>
  <si>
    <t>Southern Fidelity</t>
  </si>
  <si>
    <t>First Comm Agn</t>
  </si>
  <si>
    <t>First Community</t>
  </si>
  <si>
    <t>Florida Family</t>
  </si>
  <si>
    <t>Avatar</t>
  </si>
  <si>
    <t>FCBI</t>
  </si>
  <si>
    <t>American M</t>
  </si>
  <si>
    <t>Aimga Agent</t>
  </si>
  <si>
    <t>Stillwater</t>
  </si>
  <si>
    <t>Progressive</t>
  </si>
  <si>
    <t>Cabrillo Coastal</t>
  </si>
  <si>
    <t>Granada</t>
  </si>
  <si>
    <t>Peoples Trust</t>
  </si>
  <si>
    <t>Olympus</t>
  </si>
  <si>
    <t>Security First</t>
  </si>
  <si>
    <t>S.E. Personnel</t>
  </si>
  <si>
    <t>ETI</t>
  </si>
  <si>
    <t>FrankCrum</t>
  </si>
  <si>
    <t>Kemper Auto</t>
  </si>
  <si>
    <t>IB Green</t>
  </si>
  <si>
    <t>National General</t>
  </si>
  <si>
    <t>Safepoint</t>
  </si>
  <si>
    <t>Appalachian UW</t>
  </si>
  <si>
    <t>Travelers</t>
  </si>
  <si>
    <t>Unique</t>
  </si>
  <si>
    <t>Universal</t>
  </si>
  <si>
    <t>American Collect</t>
  </si>
  <si>
    <t>Heritage</t>
  </si>
  <si>
    <t>Summit</t>
  </si>
  <si>
    <t>Southern Oak</t>
  </si>
  <si>
    <t>J&amp;J</t>
  </si>
  <si>
    <t>Bankers</t>
  </si>
  <si>
    <t>Ascendant</t>
  </si>
  <si>
    <t>TJ Jerger</t>
  </si>
  <si>
    <t>Unisoft</t>
  </si>
  <si>
    <t>Monarch National</t>
  </si>
  <si>
    <t>Farmers P&amp;C</t>
  </si>
  <si>
    <t>Hagerty</t>
  </si>
  <si>
    <t>Gulfstream</t>
  </si>
  <si>
    <t>Lighthouse</t>
  </si>
  <si>
    <t>GIC UW</t>
  </si>
  <si>
    <t>MGA Commission</t>
  </si>
  <si>
    <t>Jimcor London</t>
  </si>
  <si>
    <t>Geovera</t>
  </si>
  <si>
    <t>Mgi Cps</t>
  </si>
  <si>
    <t>Account Description</t>
  </si>
  <si>
    <t>Operating x6617'</t>
  </si>
  <si>
    <t>Entity</t>
  </si>
  <si>
    <t>Inc.</t>
  </si>
  <si>
    <t>LLC</t>
  </si>
  <si>
    <t>Operating x6378'</t>
  </si>
  <si>
    <t>Auto Club Group</t>
  </si>
  <si>
    <t>Univesal P&amp;C</t>
  </si>
  <si>
    <t>Wright Flood</t>
  </si>
  <si>
    <t>AAA Auto Club</t>
  </si>
  <si>
    <t>% Proven</t>
  </si>
  <si>
    <t>CIM Numbers</t>
  </si>
  <si>
    <t>Missing</t>
  </si>
  <si>
    <t>TTM Deposit Slip Total-Missing July &amp; August</t>
  </si>
  <si>
    <t>E&amp;S &amp; AB Revenue</t>
  </si>
  <si>
    <t>Advantage Auto</t>
  </si>
  <si>
    <t>GoeVera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</si>
</sst>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2" borderId="0" xfId="0" applyFill="1"/>
    <xf numFmtId="0" fontId="2" fillId="2" borderId="3" xfId="0" applyFont="1" applyFill="1" applyBorder="1"/>
    <xf numFmtId="0" fontId="3" fillId="2" borderId="9" xfId="0" applyFont="1" applyFill="1" applyBorder="1"/>
    <xf numFmtId="0" fontId="3" fillId="2" borderId="3" xfId="0" applyFont="1" applyFill="1" applyBorder="1"/>
    <xf numFmtId="0" fontId="3" fillId="2" borderId="0" xfId="0" applyFont="1" applyFill="1"/>
    <xf numFmtId="0" fontId="3" fillId="2" borderId="10" xfId="0" applyFont="1" applyFill="1" applyBorder="1"/>
    <xf numFmtId="164" fontId="3" fillId="2" borderId="4" xfId="1" applyFont="1" applyFill="1" applyBorder="1"/>
    <xf numFmtId="164" fontId="3" fillId="2" borderId="11" xfId="0" applyNumberFormat="1" applyFont="1" applyFill="1" applyBorder="1"/>
    <xf numFmtId="0" fontId="3" fillId="2" borderId="5" xfId="0" applyFont="1" applyFill="1" applyBorder="1"/>
    <xf numFmtId="164" fontId="3" fillId="2" borderId="6" xfId="1" applyFont="1" applyFill="1" applyBorder="1"/>
    <xf numFmtId="0" fontId="3" fillId="2" borderId="1" xfId="0" applyFont="1" applyFill="1" applyBorder="1"/>
    <xf numFmtId="0" fontId="3" fillId="2" borderId="0" xfId="0" applyFont="1" applyFill="1" applyAlignment="1">
      <alignment horizontal="center"/>
    </xf>
    <xf numFmtId="0" fontId="3" fillId="2" borderId="3" xfId="0" applyFont="1" applyFill="1" applyBorder="1" applyAlignment="1">
      <alignment horizontal="right"/>
    </xf>
    <xf numFmtId="164" fontId="3" fillId="2" borderId="7" xfId="1" applyFont="1" applyFill="1" applyBorder="1"/>
    <xf numFmtId="164" fontId="3" fillId="2" borderId="13" xfId="1" applyFont="1" applyFill="1" applyBorder="1"/>
    <xf numFmtId="164" fontId="3" fillId="2" borderId="8" xfId="1" applyFont="1" applyFill="1" applyBorder="1"/>
    <xf numFmtId="164" fontId="3" fillId="2" borderId="0" xfId="0" applyNumberFormat="1" applyFont="1" applyFill="1"/>
    <xf numFmtId="164" fontId="3" fillId="2" borderId="14" xfId="1" applyFont="1" applyFill="1" applyBorder="1"/>
    <xf numFmtId="0" fontId="3" fillId="2" borderId="15" xfId="0" applyFont="1" applyFill="1" applyBorder="1" applyAlignment="1">
      <alignment horizontal="right"/>
    </xf>
    <xf numFmtId="164" fontId="3" fillId="2" borderId="16" xfId="1" applyFont="1" applyFill="1" applyBorder="1"/>
    <xf numFmtId="0" fontId="3" fillId="2" borderId="17" xfId="0" applyFont="1" applyFill="1" applyBorder="1" applyAlignment="1">
      <alignment horizontal="right"/>
    </xf>
    <xf numFmtId="164" fontId="3" fillId="2" borderId="19" xfId="0" applyNumberFormat="1" applyFont="1" applyFill="1" applyBorder="1"/>
    <xf numFmtId="0" fontId="0" fillId="2" borderId="0" xfId="0" applyFill="1" applyAlignment="1">
      <alignment horizontal="right"/>
    </xf>
    <xf numFmtId="164" fontId="0" fillId="2" borderId="0" xfId="1" applyFont="1" applyFill="1"/>
    <xf numFmtId="10" fontId="0" fillId="2" borderId="0" xfId="2" applyNumberFormat="1" applyFont="1" applyFill="1"/>
    <xf numFmtId="164" fontId="0" fillId="2" borderId="0" xfId="0" applyNumberFormat="1" applyFill="1"/>
    <xf numFmtId="164" fontId="3" fillId="2" borderId="12" xfId="1" applyFont="1" applyFill="1" applyBorder="1"/>
    <xf numFmtId="164" fontId="3" fillId="2" borderId="18" xfId="1" applyFont="1" applyFill="1" applyBorder="1"/>
    <xf numFmtId="0" fontId="2" fillId="2" borderId="3" xfId="0" applyFont="1" applyFill="1" applyBorder="1" applyAlignment="1">
      <alignment horizontal="center"/>
    </xf>
    <xf numFmtId="10" fontId="0" fillId="2" borderId="0" xfId="2" applyNumberFormat="1" applyFont="1" applyFill="1" applyAlignment="1">
      <alignment horizontal="center"/>
    </xf>
    <xf numFmtId="164" fontId="0" fillId="2" borderId="0" xfId="1" applyFont="1" applyFill="1" applyBorder="1"/>
    <xf numFmtId="4" fontId="0" fillId="2" borderId="0" xfId="0" applyNumberFormat="1" applyFill="1"/>
    <xf numFmtId="164" fontId="0" fillId="2" borderId="0" xfId="1" applyFont="1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3" xfId="0" applyFill="1" applyBorder="1" applyAlignment="1">
      <alignment horizontal="left"/>
    </xf>
    <xf numFmtId="9" fontId="0" fillId="2" borderId="0" xfId="2" applyFont="1" applyFill="1"/>
    <xf numFmtId="165" fontId="0" fillId="2" borderId="0" xfId="2" applyNumberFormat="1" applyFont="1" applyFill="1"/>
    <xf numFmtId="164" fontId="3" fillId="2" borderId="20" xfId="0" applyNumberFormat="1" applyFont="1" applyFill="1" applyBorder="1"/>
    <xf numFmtId="0" fontId="3" fillId="2" borderId="21" xfId="0" applyFont="1" applyFill="1" applyBorder="1"/>
    <xf numFmtId="164" fontId="3" fillId="2" borderId="22" xfId="1" applyFont="1" applyFill="1" applyBorder="1"/>
    <xf numFmtId="164" fontId="3" fillId="2" borderId="23" xfId="0" applyNumberFormat="1" applyFont="1" applyFill="1" applyBorder="1"/>
    <xf numFmtId="164" fontId="5" fillId="2" borderId="0" xfId="1" applyFont="1" applyFill="1"/>
    <xf numFmtId="165" fontId="0" fillId="2" borderId="0" xfId="2" applyNumberFormat="1" applyFont="1" applyFill="1" applyAlignment="1">
      <alignment horizontal="left"/>
    </xf>
    <xf numFmtId="164" fontId="3" fillId="3" borderId="4" xfId="1" applyFont="1" applyFill="1" applyBorder="1"/>
    <xf numFmtId="164" fontId="3" fillId="4" borderId="4" xfId="1" applyFont="1" applyFill="1" applyBorder="1"/>
    <xf numFmtId="0" fontId="3" fillId="4" borderId="3" xfId="0" applyFont="1" applyFill="1" applyBorder="1" applyAlignment="1">
      <alignment horizontal="right"/>
    </xf>
    <xf numFmtId="164" fontId="3" fillId="5" borderId="4" xfId="1" applyFont="1" applyFill="1" applyBorder="1"/>
    <xf numFmtId="0" fontId="3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01"/>
  <sheetViews>
    <sheetView tabSelected="1" topLeftCell="E1" zoomScaleNormal="100" workbookViewId="0">
      <pane xSplit="1" ySplit="4" topLeftCell="K5" activePane="bottomRight" state="frozen"/>
      <selection activeCell="E1" sqref="E1"/>
      <selection pane="topRight" activeCell="F1" sqref="F1"/>
      <selection pane="bottomLeft" activeCell="E5" sqref="E5"/>
      <selection pane="bottomRight" activeCell="O20" sqref="O20"/>
    </sheetView>
  </sheetViews>
  <sheetFormatPr defaultRowHeight="15" x14ac:dyDescent="0.25"/>
  <cols>
    <col min="1" max="1" width="0" hidden="1" customWidth="1"/>
    <col min="4" max="4" width="20.85546875" bestFit="1" customWidth="1"/>
    <col min="5" max="5" width="27.140625" customWidth="1"/>
    <col min="6" max="6" width="20" bestFit="1" customWidth="1"/>
    <col min="7" max="7" width="17.42578125" bestFit="1" customWidth="1"/>
    <col min="8" max="8" width="19.85546875" bestFit="1" customWidth="1"/>
    <col min="9" max="9" width="19.42578125" bestFit="1" customWidth="1"/>
    <col min="10" max="10" width="17.28515625" bestFit="1" customWidth="1"/>
    <col min="11" max="11" width="18.42578125" bestFit="1" customWidth="1"/>
    <col min="12" max="12" width="16" bestFit="1" customWidth="1"/>
    <col min="13" max="13" width="14.5703125" bestFit="1" customWidth="1"/>
    <col min="14" max="15" width="14.28515625" bestFit="1" customWidth="1"/>
    <col min="16" max="16" width="13.5703125" bestFit="1" customWidth="1"/>
    <col min="17" max="17" width="17.140625" bestFit="1" customWidth="1"/>
    <col min="18" max="18" width="15.7109375" bestFit="1" customWidth="1"/>
    <col min="19" max="19" width="26.5703125" bestFit="1" customWidth="1"/>
    <col min="20" max="20" width="19.28515625" bestFit="1" customWidth="1"/>
    <col min="21" max="21" width="12.5703125" bestFit="1" customWidth="1"/>
    <col min="22" max="22" width="11.5703125" bestFit="1" customWidth="1"/>
  </cols>
  <sheetData>
    <row r="1" spans="1:53" ht="15.75" x14ac:dyDescent="0.25">
      <c r="A1" s="1"/>
      <c r="B1" s="1"/>
      <c r="C1" s="1"/>
      <c r="D1" s="1"/>
      <c r="E1" s="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spans="1:53" ht="16.5" thickBot="1" x14ac:dyDescent="0.3">
      <c r="A2" s="1"/>
      <c r="B2" s="1"/>
      <c r="C2" s="1"/>
      <c r="D2" s="1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 ht="15.75" x14ac:dyDescent="0.25">
      <c r="A3" s="1"/>
      <c r="B3" s="1"/>
      <c r="C3" s="1"/>
      <c r="D3" s="1"/>
      <c r="E3" s="11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3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 ht="15.75" x14ac:dyDescent="0.25">
      <c r="A4" s="1"/>
      <c r="B4" s="1"/>
      <c r="C4" s="1"/>
      <c r="D4" s="1"/>
      <c r="E4" s="2" t="s">
        <v>15</v>
      </c>
      <c r="F4" s="12" t="s">
        <v>46</v>
      </c>
      <c r="G4" s="12" t="s">
        <v>47</v>
      </c>
      <c r="H4" s="12" t="s">
        <v>48</v>
      </c>
      <c r="I4" s="12" t="s">
        <v>49</v>
      </c>
      <c r="J4" s="12" t="s">
        <v>50</v>
      </c>
      <c r="K4" s="12" t="s">
        <v>51</v>
      </c>
      <c r="L4" s="12" t="s">
        <v>52</v>
      </c>
      <c r="M4" s="12" t="s">
        <v>53</v>
      </c>
      <c r="N4" s="12" t="s">
        <v>54</v>
      </c>
      <c r="O4" s="12" t="s">
        <v>55</v>
      </c>
      <c r="P4" s="12" t="s">
        <v>57</v>
      </c>
      <c r="Q4" s="12" t="s">
        <v>56</v>
      </c>
      <c r="R4" s="6" t="s">
        <v>18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spans="1:53" ht="15.75" x14ac:dyDescent="0.25">
      <c r="A5" s="1"/>
      <c r="B5" s="1"/>
      <c r="C5" s="1" t="s">
        <v>121</v>
      </c>
      <c r="D5" s="1" t="s">
        <v>119</v>
      </c>
      <c r="E5" s="29" t="s">
        <v>45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8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spans="1:53" ht="15.75" x14ac:dyDescent="0.25">
      <c r="A6" s="1"/>
      <c r="B6" s="1"/>
      <c r="C6" s="1" t="s">
        <v>122</v>
      </c>
      <c r="D6" s="1" t="s">
        <v>120</v>
      </c>
      <c r="E6" s="13" t="s">
        <v>134</v>
      </c>
      <c r="F6" s="44">
        <v>388.8</v>
      </c>
      <c r="G6" s="44">
        <v>279.12</v>
      </c>
      <c r="H6" s="44">
        <v>809.16</v>
      </c>
      <c r="I6" s="44">
        <v>165.57</v>
      </c>
      <c r="J6" s="7">
        <v>0</v>
      </c>
      <c r="K6" s="44">
        <v>398.64</v>
      </c>
      <c r="L6" s="44">
        <v>279.95999999999998</v>
      </c>
      <c r="M6" s="44">
        <v>621</v>
      </c>
      <c r="N6" s="44">
        <v>805.44</v>
      </c>
      <c r="O6" s="44">
        <v>217.66</v>
      </c>
      <c r="P6" s="44">
        <v>101.93</v>
      </c>
      <c r="Q6" s="44">
        <v>182.6</v>
      </c>
      <c r="R6" s="8">
        <f t="shared" ref="R6:R53" si="0">SUM(F6:Q6)</f>
        <v>4249.88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spans="1:53" ht="15.75" x14ac:dyDescent="0.25">
      <c r="A7" s="1"/>
      <c r="B7" s="1"/>
      <c r="C7" s="1" t="s">
        <v>122</v>
      </c>
      <c r="D7" s="1" t="s">
        <v>120</v>
      </c>
      <c r="E7" s="13" t="s">
        <v>81</v>
      </c>
      <c r="F7" s="44">
        <v>1783.29</v>
      </c>
      <c r="G7" s="44">
        <v>2269.0700000000002</v>
      </c>
      <c r="H7" s="44">
        <v>1192</v>
      </c>
      <c r="I7" s="44">
        <v>2261.48</v>
      </c>
      <c r="J7" s="44">
        <v>793.35</v>
      </c>
      <c r="K7" s="44">
        <v>1414.45</v>
      </c>
      <c r="L7" s="44">
        <v>992.33</v>
      </c>
      <c r="M7" s="44">
        <v>1958.26</v>
      </c>
      <c r="N7" s="44">
        <v>2826.51</v>
      </c>
      <c r="O7" s="44">
        <v>3292.77</v>
      </c>
      <c r="P7" s="44">
        <v>1287.1300000000001</v>
      </c>
      <c r="Q7" s="44">
        <v>2138.85</v>
      </c>
      <c r="R7" s="8">
        <f t="shared" si="0"/>
        <v>22209.49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spans="1:53" ht="15.75" x14ac:dyDescent="0.25">
      <c r="A8" s="1"/>
      <c r="B8" s="1"/>
      <c r="C8" s="1" t="s">
        <v>122</v>
      </c>
      <c r="D8" s="1" t="s">
        <v>120</v>
      </c>
      <c r="E8" s="13" t="s">
        <v>60</v>
      </c>
      <c r="F8" s="44">
        <v>140</v>
      </c>
      <c r="G8" s="44">
        <v>287.2</v>
      </c>
      <c r="H8" s="44">
        <v>301.5</v>
      </c>
      <c r="I8" s="44">
        <v>258.3</v>
      </c>
      <c r="J8" s="44">
        <v>4358.3</v>
      </c>
      <c r="K8" s="44">
        <v>611.6</v>
      </c>
      <c r="L8" s="44">
        <v>201.1</v>
      </c>
      <c r="M8" s="44">
        <v>2650.9700000000003</v>
      </c>
      <c r="N8" s="44">
        <v>49.5</v>
      </c>
      <c r="O8" s="44">
        <v>1130.5999999999999</v>
      </c>
      <c r="P8" s="44">
        <v>570.29999999999995</v>
      </c>
      <c r="Q8" s="44">
        <v>852.1</v>
      </c>
      <c r="R8" s="8">
        <f t="shared" si="0"/>
        <v>11411.470000000001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spans="1:53" ht="15.75" x14ac:dyDescent="0.25">
      <c r="A9" s="1"/>
      <c r="B9" s="1"/>
      <c r="C9" s="1" t="s">
        <v>122</v>
      </c>
      <c r="D9" s="1" t="s">
        <v>120</v>
      </c>
      <c r="E9" s="13" t="s">
        <v>100</v>
      </c>
      <c r="F9" s="44">
        <v>26.79</v>
      </c>
      <c r="G9" s="44">
        <v>27.67</v>
      </c>
      <c r="H9" s="44">
        <v>60.39</v>
      </c>
      <c r="I9" s="44">
        <v>14.29</v>
      </c>
      <c r="J9" s="44">
        <v>14.46</v>
      </c>
      <c r="K9" s="44">
        <v>40.68</v>
      </c>
      <c r="L9" s="44">
        <v>18.829999999999998</v>
      </c>
      <c r="M9" s="7">
        <v>0</v>
      </c>
      <c r="N9" s="44">
        <v>52.11</v>
      </c>
      <c r="O9" s="7">
        <v>0</v>
      </c>
      <c r="P9" s="44">
        <v>63.43</v>
      </c>
      <c r="Q9" s="44">
        <v>16.36</v>
      </c>
      <c r="R9" s="8">
        <f t="shared" si="0"/>
        <v>335.01000000000005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spans="1:53" ht="15.75" x14ac:dyDescent="0.25">
      <c r="A10" s="1"/>
      <c r="B10" s="1"/>
      <c r="C10" s="1" t="s">
        <v>122</v>
      </c>
      <c r="D10" s="1" t="s">
        <v>120</v>
      </c>
      <c r="E10" s="13" t="s">
        <v>80</v>
      </c>
      <c r="F10" s="44">
        <v>317.89999999999998</v>
      </c>
      <c r="G10" s="44">
        <v>436.3</v>
      </c>
      <c r="H10" s="44">
        <v>1117.9000000000001</v>
      </c>
      <c r="I10" s="44">
        <v>397.5</v>
      </c>
      <c r="J10" s="44">
        <v>604.5</v>
      </c>
      <c r="K10" s="44">
        <v>436.2</v>
      </c>
      <c r="L10" s="44">
        <v>649.5</v>
      </c>
      <c r="M10" s="44">
        <v>644.9</v>
      </c>
      <c r="N10" s="44">
        <v>404.3</v>
      </c>
      <c r="O10" s="44">
        <v>442.6</v>
      </c>
      <c r="P10" s="44">
        <v>1057.5999999999999</v>
      </c>
      <c r="Q10" s="44">
        <v>578.9</v>
      </c>
      <c r="R10" s="8">
        <f t="shared" si="0"/>
        <v>7088.1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spans="1:53" ht="15.75" x14ac:dyDescent="0.25">
      <c r="A11" s="1"/>
      <c r="B11" s="1"/>
      <c r="C11" s="1" t="s">
        <v>122</v>
      </c>
      <c r="D11" s="1" t="s">
        <v>120</v>
      </c>
      <c r="E11" s="13" t="s">
        <v>64</v>
      </c>
      <c r="F11" s="44">
        <v>3009.35</v>
      </c>
      <c r="G11" s="44">
        <v>1697.03</v>
      </c>
      <c r="H11" s="44">
        <v>2370.8200000000002</v>
      </c>
      <c r="I11" s="44">
        <v>1158.03</v>
      </c>
      <c r="J11" s="44">
        <v>1772.6</v>
      </c>
      <c r="K11" s="44">
        <v>115.91</v>
      </c>
      <c r="L11" s="44">
        <v>897.82</v>
      </c>
      <c r="M11" s="44">
        <v>1026</v>
      </c>
      <c r="N11" s="44">
        <v>768.4</v>
      </c>
      <c r="O11" s="44">
        <v>1246.4000000000001</v>
      </c>
      <c r="P11" s="44">
        <v>1737.71</v>
      </c>
      <c r="Q11" s="44">
        <v>1238.2</v>
      </c>
      <c r="R11" s="8">
        <f t="shared" si="0"/>
        <v>17038.27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spans="1:53" ht="15.75" x14ac:dyDescent="0.25">
      <c r="A12" s="1"/>
      <c r="B12" s="1"/>
      <c r="C12" s="1" t="s">
        <v>122</v>
      </c>
      <c r="D12" s="1" t="s">
        <v>120</v>
      </c>
      <c r="E12" s="13" t="s">
        <v>96</v>
      </c>
      <c r="F12" s="44">
        <v>366.71</v>
      </c>
      <c r="G12" s="7">
        <v>0</v>
      </c>
      <c r="H12" s="7">
        <v>0</v>
      </c>
      <c r="I12" s="44">
        <v>58.25</v>
      </c>
      <c r="J12" s="7">
        <v>0</v>
      </c>
      <c r="K12" s="44">
        <v>15.58</v>
      </c>
      <c r="L12" s="7">
        <v>0</v>
      </c>
      <c r="M12" s="44">
        <v>137.13999999999999</v>
      </c>
      <c r="N12" s="7">
        <v>0</v>
      </c>
      <c r="O12" s="44">
        <v>104.76</v>
      </c>
      <c r="P12" s="7">
        <v>0</v>
      </c>
      <c r="Q12" s="7">
        <v>0</v>
      </c>
      <c r="R12" s="8">
        <f t="shared" si="0"/>
        <v>682.43999999999994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spans="1:53" ht="15.75" x14ac:dyDescent="0.25">
      <c r="A13" s="1"/>
      <c r="B13" s="1"/>
      <c r="C13" s="1" t="s">
        <v>122</v>
      </c>
      <c r="D13" s="1" t="s">
        <v>120</v>
      </c>
      <c r="E13" s="13" t="s">
        <v>106</v>
      </c>
      <c r="F13" s="44">
        <v>255.6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8">
        <f t="shared" si="0"/>
        <v>255.6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spans="1:53" ht="15.75" x14ac:dyDescent="0.25">
      <c r="A14" s="1"/>
      <c r="B14" s="1"/>
      <c r="C14" s="1" t="s">
        <v>122</v>
      </c>
      <c r="D14" s="1" t="s">
        <v>120</v>
      </c>
      <c r="E14" s="13" t="s">
        <v>68</v>
      </c>
      <c r="F14" s="44">
        <v>12305.18</v>
      </c>
      <c r="G14" s="44">
        <v>10218.18</v>
      </c>
      <c r="H14" s="44">
        <v>12185.05</v>
      </c>
      <c r="I14" s="44">
        <v>15035.33</v>
      </c>
      <c r="J14" s="44">
        <v>9745.51</v>
      </c>
      <c r="K14" s="44">
        <v>7548.05</v>
      </c>
      <c r="L14" s="44">
        <v>9904.5400000000009</v>
      </c>
      <c r="M14" s="44">
        <v>11596.13</v>
      </c>
      <c r="N14" s="44">
        <v>10714.46</v>
      </c>
      <c r="O14" s="44">
        <v>10683.58</v>
      </c>
      <c r="P14" s="44">
        <v>11704.1</v>
      </c>
      <c r="Q14" s="44">
        <v>11428.33</v>
      </c>
      <c r="R14" s="8">
        <f t="shared" si="0"/>
        <v>133068.44</v>
      </c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spans="1:53" ht="15.75" x14ac:dyDescent="0.25">
      <c r="A15" s="1"/>
      <c r="B15" s="1"/>
      <c r="C15" s="1" t="s">
        <v>122</v>
      </c>
      <c r="D15" s="1" t="s">
        <v>120</v>
      </c>
      <c r="E15" s="13" t="s">
        <v>78</v>
      </c>
      <c r="F15" s="44">
        <v>378.08</v>
      </c>
      <c r="G15" s="7">
        <v>0</v>
      </c>
      <c r="H15" s="44">
        <v>855.28</v>
      </c>
      <c r="I15" s="44">
        <v>574.4</v>
      </c>
      <c r="J15" s="44">
        <v>429.12</v>
      </c>
      <c r="K15" s="44">
        <v>163.19999999999999</v>
      </c>
      <c r="L15" s="44">
        <v>506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8">
        <f t="shared" si="0"/>
        <v>2906.0799999999995</v>
      </c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spans="1:53" ht="15.75" x14ac:dyDescent="0.25">
      <c r="A16" s="1"/>
      <c r="B16" s="1"/>
      <c r="C16" s="1" t="s">
        <v>122</v>
      </c>
      <c r="D16" s="1" t="s">
        <v>120</v>
      </c>
      <c r="E16" s="13" t="s">
        <v>105</v>
      </c>
      <c r="F16" s="44">
        <v>252.15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8">
        <f t="shared" si="0"/>
        <v>252.15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spans="1:53" ht="15.75" x14ac:dyDescent="0.25">
      <c r="A17" s="1"/>
      <c r="B17" s="1"/>
      <c r="C17" s="1" t="s">
        <v>122</v>
      </c>
      <c r="D17" s="1" t="s">
        <v>120</v>
      </c>
      <c r="E17" s="46" t="s">
        <v>72</v>
      </c>
      <c r="F17" s="44">
        <v>633.48</v>
      </c>
      <c r="G17" s="44">
        <v>680.68</v>
      </c>
      <c r="H17" s="44">
        <v>1777.12</v>
      </c>
      <c r="I17" s="44">
        <v>1187.6099999999999</v>
      </c>
      <c r="J17" s="45">
        <v>2300.85</v>
      </c>
      <c r="K17" s="44">
        <v>1019</v>
      </c>
      <c r="L17" s="44">
        <v>592.29</v>
      </c>
      <c r="M17" s="47">
        <v>1295.71</v>
      </c>
      <c r="N17" s="45">
        <v>660.18</v>
      </c>
      <c r="O17" s="44">
        <v>1855.55</v>
      </c>
      <c r="P17" s="44">
        <v>477.83</v>
      </c>
      <c r="Q17" s="44">
        <v>1808.35</v>
      </c>
      <c r="R17" s="8">
        <f t="shared" si="0"/>
        <v>14288.65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spans="1:53" ht="15.75" x14ac:dyDescent="0.25">
      <c r="A18" s="1"/>
      <c r="B18" s="1"/>
      <c r="C18" s="1" t="s">
        <v>122</v>
      </c>
      <c r="D18" s="1" t="s">
        <v>120</v>
      </c>
      <c r="E18" s="46" t="s">
        <v>84</v>
      </c>
      <c r="F18" s="44">
        <v>641.98</v>
      </c>
      <c r="G18" s="44">
        <v>773.36</v>
      </c>
      <c r="H18" s="44">
        <v>888.84</v>
      </c>
      <c r="I18" s="45">
        <v>534.26</v>
      </c>
      <c r="J18" s="44">
        <v>506.92</v>
      </c>
      <c r="K18" s="44">
        <v>183.2</v>
      </c>
      <c r="L18" s="44">
        <v>1210.56</v>
      </c>
      <c r="M18" s="44">
        <v>947.3</v>
      </c>
      <c r="N18" s="44">
        <v>466.6</v>
      </c>
      <c r="O18" s="44">
        <v>679.78</v>
      </c>
      <c r="P18" s="44">
        <v>385.4</v>
      </c>
      <c r="Q18" s="44">
        <v>102.1</v>
      </c>
      <c r="R18" s="8">
        <f t="shared" si="0"/>
        <v>7320.3000000000011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spans="1:53" ht="15.75" x14ac:dyDescent="0.25">
      <c r="A19" s="1"/>
      <c r="B19" s="1"/>
      <c r="C19" s="1" t="s">
        <v>122</v>
      </c>
      <c r="D19" s="1" t="s">
        <v>120</v>
      </c>
      <c r="E19" s="13" t="s">
        <v>69</v>
      </c>
      <c r="F19" s="44">
        <v>739.38</v>
      </c>
      <c r="G19" s="44">
        <v>421.03999999999996</v>
      </c>
      <c r="H19" s="44">
        <v>155.16</v>
      </c>
      <c r="I19" s="44">
        <v>90.1</v>
      </c>
      <c r="J19" s="44">
        <v>517.38</v>
      </c>
      <c r="K19" s="44">
        <v>404</v>
      </c>
      <c r="L19" s="44">
        <v>562.64</v>
      </c>
      <c r="M19" s="44">
        <v>443.59999999999997</v>
      </c>
      <c r="N19" s="44">
        <v>1113.5999999999999</v>
      </c>
      <c r="O19" s="44">
        <v>201.68</v>
      </c>
      <c r="P19" s="7">
        <v>0</v>
      </c>
      <c r="Q19" s="7">
        <v>0</v>
      </c>
      <c r="R19" s="8">
        <f t="shared" si="0"/>
        <v>4648.58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spans="1:53" ht="15.75" x14ac:dyDescent="0.25">
      <c r="A20" s="1"/>
      <c r="B20" s="1"/>
      <c r="C20" s="1" t="s">
        <v>122</v>
      </c>
      <c r="D20" s="1" t="s">
        <v>120</v>
      </c>
      <c r="E20" s="13" t="s">
        <v>71</v>
      </c>
      <c r="F20" s="44">
        <v>1189.4000000000001</v>
      </c>
      <c r="G20" s="44">
        <v>64.7</v>
      </c>
      <c r="H20" s="44">
        <v>632.1</v>
      </c>
      <c r="I20" s="44">
        <v>2675</v>
      </c>
      <c r="J20" s="44">
        <v>2788.2</v>
      </c>
      <c r="K20" s="44">
        <v>2574.4</v>
      </c>
      <c r="L20" s="44">
        <v>2080.1999999999998</v>
      </c>
      <c r="M20" s="44">
        <v>2382.8000000000002</v>
      </c>
      <c r="N20" s="44">
        <v>5760.1</v>
      </c>
      <c r="O20" s="44">
        <v>4359</v>
      </c>
      <c r="P20" s="44">
        <v>3341.2</v>
      </c>
      <c r="Q20" s="44">
        <v>4342.1000000000004</v>
      </c>
      <c r="R20" s="8">
        <f t="shared" si="0"/>
        <v>32189.200000000004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spans="1:53" ht="15.75" x14ac:dyDescent="0.25">
      <c r="A21" s="1"/>
      <c r="B21" s="1"/>
      <c r="C21" s="1" t="s">
        <v>122</v>
      </c>
      <c r="D21" s="1" t="s">
        <v>120</v>
      </c>
      <c r="E21" s="13" t="s">
        <v>67</v>
      </c>
      <c r="F21" s="44">
        <v>4152.32</v>
      </c>
      <c r="G21" s="44">
        <v>2069.5300000000002</v>
      </c>
      <c r="H21" s="44">
        <v>2361.4</v>
      </c>
      <c r="I21" s="44">
        <v>1278.97</v>
      </c>
      <c r="J21" s="44">
        <v>1265.4100000000001</v>
      </c>
      <c r="K21" s="44">
        <v>1587.22</v>
      </c>
      <c r="L21" s="44">
        <v>992.22</v>
      </c>
      <c r="M21" s="44">
        <v>2406</v>
      </c>
      <c r="N21" s="44">
        <v>392.2</v>
      </c>
      <c r="O21" s="44">
        <v>1753</v>
      </c>
      <c r="P21" s="44">
        <v>1461.7</v>
      </c>
      <c r="Q21" s="44">
        <v>2212.9299999999998</v>
      </c>
      <c r="R21" s="8">
        <f t="shared" si="0"/>
        <v>21932.899999999998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spans="1:53" ht="15.75" x14ac:dyDescent="0.25">
      <c r="A22" s="1"/>
      <c r="B22" s="1"/>
      <c r="C22" s="1" t="s">
        <v>122</v>
      </c>
      <c r="D22" s="1" t="s">
        <v>120</v>
      </c>
      <c r="E22" s="13" t="s">
        <v>90</v>
      </c>
      <c r="F22" s="44">
        <v>120</v>
      </c>
      <c r="G22" s="44">
        <v>75</v>
      </c>
      <c r="H22" s="44">
        <v>109</v>
      </c>
      <c r="I22" s="44">
        <v>60</v>
      </c>
      <c r="J22" s="44">
        <v>172</v>
      </c>
      <c r="K22" s="44">
        <v>75</v>
      </c>
      <c r="L22" s="44">
        <v>105</v>
      </c>
      <c r="M22" s="44">
        <v>120</v>
      </c>
      <c r="N22" s="44">
        <v>135</v>
      </c>
      <c r="O22" s="44">
        <v>122</v>
      </c>
      <c r="P22" s="7">
        <v>0</v>
      </c>
      <c r="Q22" s="7">
        <v>0</v>
      </c>
      <c r="R22" s="8">
        <f t="shared" si="0"/>
        <v>1093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spans="1:53" ht="15.75" x14ac:dyDescent="0.25">
      <c r="A23" s="1"/>
      <c r="B23" s="1"/>
      <c r="C23" s="1" t="s">
        <v>122</v>
      </c>
      <c r="D23" s="1" t="s">
        <v>120</v>
      </c>
      <c r="E23" s="13" t="s">
        <v>110</v>
      </c>
      <c r="F23" s="7">
        <v>0</v>
      </c>
      <c r="G23" s="7">
        <v>0</v>
      </c>
      <c r="H23" s="7">
        <v>0</v>
      </c>
      <c r="I23" s="7">
        <v>0</v>
      </c>
      <c r="J23" s="44">
        <v>785.08</v>
      </c>
      <c r="K23" s="44">
        <v>284.39999999999998</v>
      </c>
      <c r="L23" s="44">
        <v>256.8</v>
      </c>
      <c r="M23" s="44">
        <v>217.54</v>
      </c>
      <c r="N23" s="44">
        <v>770.2</v>
      </c>
      <c r="O23" s="44">
        <v>607.9</v>
      </c>
      <c r="P23" s="44">
        <v>792.5</v>
      </c>
      <c r="Q23" s="44">
        <v>130.9</v>
      </c>
      <c r="R23" s="8">
        <f t="shared" si="0"/>
        <v>3845.32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spans="1:53" ht="15.75" x14ac:dyDescent="0.25">
      <c r="A24" s="1"/>
      <c r="B24" s="1"/>
      <c r="C24" s="1" t="s">
        <v>122</v>
      </c>
      <c r="D24" s="1" t="s">
        <v>120</v>
      </c>
      <c r="E24" s="13" t="s">
        <v>79</v>
      </c>
      <c r="F24" s="44">
        <v>722.1</v>
      </c>
      <c r="G24" s="7">
        <v>0</v>
      </c>
      <c r="H24" s="44">
        <v>865.8</v>
      </c>
      <c r="I24" s="44">
        <v>829.9</v>
      </c>
      <c r="J24" s="44">
        <v>626.5</v>
      </c>
      <c r="K24" s="44">
        <v>417.2</v>
      </c>
      <c r="L24" s="44">
        <v>508.2</v>
      </c>
      <c r="M24" s="44">
        <v>785.5</v>
      </c>
      <c r="N24" s="44">
        <v>656.7</v>
      </c>
      <c r="O24" s="44">
        <v>756</v>
      </c>
      <c r="P24" s="44">
        <v>766.3</v>
      </c>
      <c r="Q24" s="44">
        <v>566</v>
      </c>
      <c r="R24" s="8">
        <f t="shared" si="0"/>
        <v>7500.2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spans="1:53" ht="15.75" x14ac:dyDescent="0.25">
      <c r="A25" s="1"/>
      <c r="B25" s="1"/>
      <c r="C25" s="1" t="s">
        <v>122</v>
      </c>
      <c r="D25" s="1" t="s">
        <v>120</v>
      </c>
      <c r="E25" s="13" t="s">
        <v>59</v>
      </c>
      <c r="F25" s="44">
        <v>533.6</v>
      </c>
      <c r="G25" s="44">
        <v>157.51</v>
      </c>
      <c r="H25" s="44">
        <v>195.84</v>
      </c>
      <c r="I25" s="44">
        <v>366.88</v>
      </c>
      <c r="J25" s="44">
        <v>657.39</v>
      </c>
      <c r="K25" s="44">
        <v>663.36</v>
      </c>
      <c r="L25" s="44">
        <v>23.4</v>
      </c>
      <c r="M25" s="44">
        <v>883.55</v>
      </c>
      <c r="N25" s="44">
        <v>401.2</v>
      </c>
      <c r="O25" s="44">
        <v>394</v>
      </c>
      <c r="P25" s="44">
        <v>384.08</v>
      </c>
      <c r="Q25" s="44">
        <v>332.64</v>
      </c>
      <c r="R25" s="8">
        <f t="shared" si="0"/>
        <v>4993.45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spans="1:53" ht="15.75" x14ac:dyDescent="0.25">
      <c r="A26" s="1"/>
      <c r="B26" s="1"/>
      <c r="C26" s="1" t="s">
        <v>122</v>
      </c>
      <c r="D26" s="1" t="s">
        <v>120</v>
      </c>
      <c r="E26" s="46" t="s">
        <v>75</v>
      </c>
      <c r="F26" s="44">
        <v>698.8</v>
      </c>
      <c r="G26" s="44">
        <v>646.16999999999996</v>
      </c>
      <c r="H26" s="44">
        <v>689.62</v>
      </c>
      <c r="I26" s="44">
        <v>1030</v>
      </c>
      <c r="J26" s="44">
        <v>1298.07</v>
      </c>
      <c r="K26" s="44">
        <v>1349.62</v>
      </c>
      <c r="L26" s="44">
        <v>97.05</v>
      </c>
      <c r="M26" s="44">
        <v>736.74</v>
      </c>
      <c r="N26" s="45">
        <v>1643.78</v>
      </c>
      <c r="O26" s="44">
        <v>1531.33</v>
      </c>
      <c r="P26" s="44">
        <v>1534.22</v>
      </c>
      <c r="Q26" s="44">
        <v>210.69</v>
      </c>
      <c r="R26" s="8">
        <f t="shared" si="0"/>
        <v>11466.09</v>
      </c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spans="1:53" ht="15.75" x14ac:dyDescent="0.25">
      <c r="A27" s="1"/>
      <c r="B27" s="1"/>
      <c r="C27" s="1" t="s">
        <v>122</v>
      </c>
      <c r="D27" s="1" t="s">
        <v>120</v>
      </c>
      <c r="E27" s="13" t="s">
        <v>76</v>
      </c>
      <c r="F27" s="44">
        <v>128</v>
      </c>
      <c r="G27" s="44">
        <v>583.79999999999995</v>
      </c>
      <c r="H27" s="44">
        <v>66.400000000000006</v>
      </c>
      <c r="I27" s="44">
        <v>188.6</v>
      </c>
      <c r="J27" s="44">
        <v>83.2</v>
      </c>
      <c r="K27" s="44">
        <v>326.2</v>
      </c>
      <c r="L27" s="7">
        <v>0</v>
      </c>
      <c r="M27" s="44">
        <v>137.19999999999999</v>
      </c>
      <c r="N27" s="7">
        <v>0</v>
      </c>
      <c r="O27" s="7">
        <v>0</v>
      </c>
      <c r="P27" s="44">
        <v>78.2</v>
      </c>
      <c r="Q27" s="7">
        <v>0</v>
      </c>
      <c r="R27" s="8">
        <f t="shared" si="0"/>
        <v>1591.6000000000001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spans="1:53" ht="15.75" x14ac:dyDescent="0.25">
      <c r="A28" s="1"/>
      <c r="B28" s="1"/>
      <c r="C28" s="1" t="s">
        <v>122</v>
      </c>
      <c r="D28" s="1" t="s">
        <v>120</v>
      </c>
      <c r="E28" s="13" t="s">
        <v>77</v>
      </c>
      <c r="F28" s="44">
        <v>2812.67</v>
      </c>
      <c r="G28" s="44">
        <v>2419.12</v>
      </c>
      <c r="H28" s="44">
        <v>860.85</v>
      </c>
      <c r="I28" s="44">
        <v>1492.85</v>
      </c>
      <c r="J28" s="44">
        <v>1084.3</v>
      </c>
      <c r="K28" s="44">
        <v>2000.55</v>
      </c>
      <c r="L28" s="44">
        <v>2207.89</v>
      </c>
      <c r="M28" s="44">
        <v>1899.06</v>
      </c>
      <c r="N28" s="44">
        <v>1499.1</v>
      </c>
      <c r="O28" s="44">
        <v>2584.29</v>
      </c>
      <c r="P28" s="44">
        <v>2402.88</v>
      </c>
      <c r="Q28" s="44">
        <v>2627.13</v>
      </c>
      <c r="R28" s="8">
        <f t="shared" si="0"/>
        <v>23890.69</v>
      </c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spans="1:53" ht="15.75" x14ac:dyDescent="0.25">
      <c r="A29" s="1"/>
      <c r="B29" s="1"/>
      <c r="C29" s="1" t="s">
        <v>122</v>
      </c>
      <c r="D29" s="1" t="s">
        <v>120</v>
      </c>
      <c r="E29" s="13" t="s">
        <v>65</v>
      </c>
      <c r="F29" s="44">
        <v>3442.35</v>
      </c>
      <c r="G29" s="44">
        <v>2063.4899999999998</v>
      </c>
      <c r="H29" s="44">
        <v>2407.48</v>
      </c>
      <c r="I29" s="44">
        <v>2273.4899999999998</v>
      </c>
      <c r="J29" s="44">
        <v>2658.08</v>
      </c>
      <c r="K29" s="44">
        <v>2939.27</v>
      </c>
      <c r="L29" s="44">
        <v>3141.61</v>
      </c>
      <c r="M29" s="44">
        <v>4419.0200000000004</v>
      </c>
      <c r="N29" s="44">
        <v>3202.72</v>
      </c>
      <c r="O29" s="44">
        <v>3896.56</v>
      </c>
      <c r="P29" s="44">
        <v>3207.19</v>
      </c>
      <c r="Q29" s="44">
        <v>3798.23</v>
      </c>
      <c r="R29" s="8">
        <f t="shared" si="0"/>
        <v>37449.490000000005</v>
      </c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spans="1:53" ht="15.75" x14ac:dyDescent="0.25">
      <c r="A30" s="1"/>
      <c r="B30" s="1"/>
      <c r="C30" s="1" t="s">
        <v>122</v>
      </c>
      <c r="D30" s="1" t="s">
        <v>120</v>
      </c>
      <c r="E30" s="46" t="s">
        <v>91</v>
      </c>
      <c r="F30" s="44">
        <v>2557.62</v>
      </c>
      <c r="G30" s="44">
        <v>3277.98</v>
      </c>
      <c r="H30" s="44">
        <v>3701.5</v>
      </c>
      <c r="I30" s="44">
        <v>3213.48</v>
      </c>
      <c r="J30" s="44">
        <v>4442.04</v>
      </c>
      <c r="K30" s="44">
        <v>2239.9899999999998</v>
      </c>
      <c r="L30" s="44">
        <v>2640.04</v>
      </c>
      <c r="M30" s="45">
        <v>2835.82</v>
      </c>
      <c r="N30" s="44">
        <v>2529.92</v>
      </c>
      <c r="O30" s="44">
        <v>2605.5700000000002</v>
      </c>
      <c r="P30" s="45">
        <v>3464.33</v>
      </c>
      <c r="Q30" s="44">
        <v>3302.6</v>
      </c>
      <c r="R30" s="8">
        <f t="shared" si="0"/>
        <v>36810.89</v>
      </c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spans="1:53" ht="15.75" x14ac:dyDescent="0.25">
      <c r="A31" s="1"/>
      <c r="B31" s="1"/>
      <c r="C31" s="1" t="s">
        <v>122</v>
      </c>
      <c r="D31" s="1" t="s">
        <v>120</v>
      </c>
      <c r="E31" s="13" t="s">
        <v>58</v>
      </c>
      <c r="F31" s="44">
        <v>40.36</v>
      </c>
      <c r="G31" s="44">
        <v>26.01</v>
      </c>
      <c r="H31" s="44">
        <v>23.18</v>
      </c>
      <c r="I31" s="44">
        <v>20.73</v>
      </c>
      <c r="J31" s="44">
        <v>28.51</v>
      </c>
      <c r="K31" s="44">
        <v>34.07</v>
      </c>
      <c r="L31" s="44">
        <v>30.88</v>
      </c>
      <c r="M31" s="44">
        <v>22.33</v>
      </c>
      <c r="N31" s="44">
        <v>18.29</v>
      </c>
      <c r="O31" s="44">
        <v>18.37</v>
      </c>
      <c r="P31" s="44">
        <v>10.61</v>
      </c>
      <c r="Q31" s="44">
        <v>11.28</v>
      </c>
      <c r="R31" s="8">
        <f t="shared" si="0"/>
        <v>284.61999999999995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spans="1:53" ht="15.75" x14ac:dyDescent="0.25">
      <c r="A32" s="1"/>
      <c r="B32" s="1"/>
      <c r="C32" s="1" t="s">
        <v>122</v>
      </c>
      <c r="D32" s="1" t="s">
        <v>120</v>
      </c>
      <c r="E32" s="13" t="s">
        <v>114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8">
        <f t="shared" si="0"/>
        <v>0</v>
      </c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spans="1:53" ht="15.75" x14ac:dyDescent="0.25">
      <c r="A33" s="1"/>
      <c r="B33" s="1"/>
      <c r="C33" s="1" t="s">
        <v>122</v>
      </c>
      <c r="D33" s="1" t="s">
        <v>120</v>
      </c>
      <c r="E33" s="13" t="s">
        <v>85</v>
      </c>
      <c r="F33" s="44">
        <v>4427.54</v>
      </c>
      <c r="G33" s="44">
        <v>968.16</v>
      </c>
      <c r="H33" s="44">
        <v>2234.6799999999998</v>
      </c>
      <c r="I33" s="44">
        <v>1752.46</v>
      </c>
      <c r="J33" s="44">
        <v>732</v>
      </c>
      <c r="K33" s="44">
        <v>308.89999999999998</v>
      </c>
      <c r="L33" s="7">
        <v>0</v>
      </c>
      <c r="M33" s="44">
        <v>710.55</v>
      </c>
      <c r="N33" s="44">
        <v>695.7</v>
      </c>
      <c r="O33" s="44">
        <v>904.48</v>
      </c>
      <c r="P33" s="44">
        <v>617.1</v>
      </c>
      <c r="Q33" s="44">
        <v>21.28</v>
      </c>
      <c r="R33" s="8">
        <f t="shared" si="0"/>
        <v>13372.85</v>
      </c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spans="1:53" ht="15.75" x14ac:dyDescent="0.25">
      <c r="A34" s="1"/>
      <c r="B34" s="1"/>
      <c r="C34" s="1" t="s">
        <v>122</v>
      </c>
      <c r="D34" s="1" t="s">
        <v>120</v>
      </c>
      <c r="E34" s="13" t="s">
        <v>112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8">
        <f t="shared" si="0"/>
        <v>0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spans="1:53" ht="15.75" x14ac:dyDescent="0.25">
      <c r="A35" s="1"/>
      <c r="B35" s="1"/>
      <c r="C35" s="1" t="s">
        <v>122</v>
      </c>
      <c r="D35" s="1" t="s">
        <v>120</v>
      </c>
      <c r="E35" s="46" t="s">
        <v>111</v>
      </c>
      <c r="F35" s="7">
        <v>0</v>
      </c>
      <c r="G35" s="7">
        <v>0</v>
      </c>
      <c r="H35" s="7">
        <v>0</v>
      </c>
      <c r="I35" s="7"/>
      <c r="J35" s="7">
        <v>0</v>
      </c>
      <c r="K35" s="7">
        <v>0</v>
      </c>
      <c r="L35" s="44">
        <v>2.16</v>
      </c>
      <c r="M35" s="45">
        <v>71</v>
      </c>
      <c r="N35" s="44">
        <v>83.52</v>
      </c>
      <c r="O35" s="44">
        <v>195.58</v>
      </c>
      <c r="P35" s="44">
        <v>13.08</v>
      </c>
      <c r="Q35" s="44">
        <v>25</v>
      </c>
      <c r="R35" s="8">
        <f t="shared" si="0"/>
        <v>390.34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spans="1:53" ht="15.75" x14ac:dyDescent="0.25">
      <c r="A36" s="1"/>
      <c r="B36" s="1"/>
      <c r="C36" s="1" t="s">
        <v>122</v>
      </c>
      <c r="D36" s="1" t="s">
        <v>120</v>
      </c>
      <c r="E36" s="13" t="s">
        <v>101</v>
      </c>
      <c r="F36" s="44">
        <v>1744.23</v>
      </c>
      <c r="G36" s="44">
        <v>1105.42</v>
      </c>
      <c r="H36" s="44">
        <v>1376.5700000000002</v>
      </c>
      <c r="I36" s="44">
        <v>1695.08</v>
      </c>
      <c r="J36" s="44">
        <v>1095.8599999999999</v>
      </c>
      <c r="K36" s="44">
        <v>460.37</v>
      </c>
      <c r="L36" s="44">
        <v>796.7</v>
      </c>
      <c r="M36" s="44">
        <v>1115.8800000000001</v>
      </c>
      <c r="N36" s="7">
        <v>0</v>
      </c>
      <c r="O36" s="7">
        <v>0</v>
      </c>
      <c r="P36" s="7">
        <v>0</v>
      </c>
      <c r="Q36" s="7">
        <v>0</v>
      </c>
      <c r="R36" s="8">
        <f t="shared" si="0"/>
        <v>9390.11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ht="15.75" x14ac:dyDescent="0.25">
      <c r="A37" s="1"/>
      <c r="B37" s="1"/>
      <c r="C37" s="1" t="s">
        <v>122</v>
      </c>
      <c r="D37" s="1" t="s">
        <v>120</v>
      </c>
      <c r="E37" s="13" t="s">
        <v>93</v>
      </c>
      <c r="F37" s="44">
        <v>604.14</v>
      </c>
      <c r="G37" s="44">
        <v>455.04</v>
      </c>
      <c r="H37" s="44">
        <v>495.62</v>
      </c>
      <c r="I37" s="44">
        <v>893.66</v>
      </c>
      <c r="J37" s="44">
        <v>601.74</v>
      </c>
      <c r="K37" s="44">
        <v>1182.1400000000001</v>
      </c>
      <c r="L37" s="44">
        <v>1331.35</v>
      </c>
      <c r="M37" s="44">
        <v>1808.1</v>
      </c>
      <c r="N37" s="44">
        <v>2289.56</v>
      </c>
      <c r="O37" s="44">
        <v>1917.62</v>
      </c>
      <c r="P37" s="44">
        <v>1857.72</v>
      </c>
      <c r="Q37" s="44">
        <v>1085.71</v>
      </c>
      <c r="R37" s="8">
        <f t="shared" si="0"/>
        <v>14522.400000000001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spans="1:53" ht="15.75" x14ac:dyDescent="0.25">
      <c r="A38" s="1"/>
      <c r="B38" s="1"/>
      <c r="C38" s="1" t="s">
        <v>122</v>
      </c>
      <c r="D38" s="1" t="s">
        <v>120</v>
      </c>
      <c r="E38" s="13" t="s">
        <v>104</v>
      </c>
      <c r="F38" s="44">
        <v>120.4</v>
      </c>
      <c r="G38" s="7">
        <v>0</v>
      </c>
      <c r="H38" s="44">
        <v>33.6</v>
      </c>
      <c r="I38" s="44">
        <v>50</v>
      </c>
      <c r="J38" s="44">
        <v>1306.7</v>
      </c>
      <c r="K38" s="7">
        <v>0</v>
      </c>
      <c r="L38" s="7">
        <v>0</v>
      </c>
      <c r="M38" s="7">
        <v>0</v>
      </c>
      <c r="N38" s="7">
        <v>0</v>
      </c>
      <c r="O38" s="44">
        <v>80</v>
      </c>
      <c r="P38" s="44">
        <v>102.4</v>
      </c>
      <c r="Q38" s="44">
        <v>491.87</v>
      </c>
      <c r="R38" s="8">
        <f t="shared" si="0"/>
        <v>2184.9700000000003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spans="1:53" ht="15.75" x14ac:dyDescent="0.25">
      <c r="A39" s="1"/>
      <c r="B39" s="1"/>
      <c r="C39" s="1" t="s">
        <v>122</v>
      </c>
      <c r="D39" s="1" t="s">
        <v>120</v>
      </c>
      <c r="E39" s="13" t="s">
        <v>92</v>
      </c>
      <c r="F39" s="44">
        <v>2785.56</v>
      </c>
      <c r="G39" s="44">
        <v>2026.67</v>
      </c>
      <c r="H39" s="44">
        <v>1275.1300000000001</v>
      </c>
      <c r="I39" s="44">
        <v>1441.36</v>
      </c>
      <c r="J39" s="44">
        <v>2096.15</v>
      </c>
      <c r="K39" s="44">
        <v>1217.71</v>
      </c>
      <c r="L39" s="44">
        <v>3672.88</v>
      </c>
      <c r="M39" s="7">
        <v>0</v>
      </c>
      <c r="N39" s="44">
        <v>1480.94</v>
      </c>
      <c r="O39" s="44">
        <v>2612.54</v>
      </c>
      <c r="P39" s="44">
        <v>3300.68</v>
      </c>
      <c r="Q39" s="44">
        <v>2070.2600000000002</v>
      </c>
      <c r="R39" s="8">
        <f t="shared" si="0"/>
        <v>23979.879999999997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spans="1:53" ht="15.75" x14ac:dyDescent="0.25">
      <c r="A40" s="1"/>
      <c r="B40" s="1"/>
      <c r="C40" s="1" t="s">
        <v>122</v>
      </c>
      <c r="D40" s="1" t="s">
        <v>120</v>
      </c>
      <c r="E40" s="13" t="s">
        <v>113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8">
        <f t="shared" si="0"/>
        <v>0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spans="1:53" ht="15.75" x14ac:dyDescent="0.25">
      <c r="A41" s="1"/>
      <c r="B41" s="1"/>
      <c r="C41" s="1" t="s">
        <v>122</v>
      </c>
      <c r="D41" s="1" t="s">
        <v>120</v>
      </c>
      <c r="E41" s="13" t="s">
        <v>73</v>
      </c>
      <c r="F41" s="44">
        <v>3158.37</v>
      </c>
      <c r="G41" s="44">
        <v>8034.26</v>
      </c>
      <c r="H41" s="44">
        <v>1852.83</v>
      </c>
      <c r="I41" s="44">
        <v>3045.88</v>
      </c>
      <c r="J41" s="44">
        <v>602.96</v>
      </c>
      <c r="K41" s="44">
        <v>1179.67</v>
      </c>
      <c r="L41" s="44">
        <v>1311.3</v>
      </c>
      <c r="M41" s="44">
        <v>2546.21</v>
      </c>
      <c r="N41" s="44">
        <v>2263.69</v>
      </c>
      <c r="O41" s="44">
        <v>1831.51</v>
      </c>
      <c r="P41" s="44">
        <v>1403.26</v>
      </c>
      <c r="Q41" s="44">
        <v>1108.8800000000001</v>
      </c>
      <c r="R41" s="8">
        <f t="shared" si="0"/>
        <v>28338.819999999996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spans="1:53" ht="15.75" x14ac:dyDescent="0.25">
      <c r="A42" s="1"/>
      <c r="B42" s="1"/>
      <c r="C42" s="1" t="s">
        <v>122</v>
      </c>
      <c r="D42" s="1" t="s">
        <v>120</v>
      </c>
      <c r="E42" s="13" t="s">
        <v>62</v>
      </c>
      <c r="F42" s="44">
        <v>407.04</v>
      </c>
      <c r="G42" s="44">
        <v>685.74</v>
      </c>
      <c r="H42" s="44">
        <v>1797.98</v>
      </c>
      <c r="I42" s="44">
        <v>267.92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8">
        <f t="shared" si="0"/>
        <v>3158.6800000000003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spans="1:53" ht="15.75" x14ac:dyDescent="0.25">
      <c r="A43" s="1"/>
      <c r="B43" s="1"/>
      <c r="C43" s="1" t="s">
        <v>122</v>
      </c>
      <c r="D43" s="1" t="s">
        <v>120</v>
      </c>
      <c r="E43" s="13" t="s">
        <v>109</v>
      </c>
      <c r="F43" s="7">
        <v>0</v>
      </c>
      <c r="G43" s="7">
        <v>0</v>
      </c>
      <c r="H43" s="7">
        <v>0</v>
      </c>
      <c r="I43" s="7">
        <v>0</v>
      </c>
      <c r="J43" s="44">
        <v>169.2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8">
        <f t="shared" si="0"/>
        <v>169.2</v>
      </c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spans="1:53" ht="15.75" x14ac:dyDescent="0.25">
      <c r="A44" s="1"/>
      <c r="B44" s="1"/>
      <c r="C44" s="1" t="s">
        <v>122</v>
      </c>
      <c r="D44" s="1" t="s">
        <v>120</v>
      </c>
      <c r="E44" s="13" t="s">
        <v>25</v>
      </c>
      <c r="F44" s="44">
        <v>232.05</v>
      </c>
      <c r="G44" s="7">
        <v>0</v>
      </c>
      <c r="H44" s="7">
        <v>0</v>
      </c>
      <c r="I44" s="7">
        <v>0</v>
      </c>
      <c r="J44" s="7">
        <v>0</v>
      </c>
      <c r="K44" s="44">
        <v>206.55</v>
      </c>
      <c r="L44" s="44">
        <v>150.11000000000001</v>
      </c>
      <c r="M44" s="44">
        <v>198.05</v>
      </c>
      <c r="N44" s="7">
        <v>0</v>
      </c>
      <c r="O44" s="44">
        <v>184.28</v>
      </c>
      <c r="P44" s="7">
        <v>0</v>
      </c>
      <c r="Q44" s="7">
        <v>0</v>
      </c>
      <c r="R44" s="8">
        <f t="shared" si="0"/>
        <v>971.04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spans="1:53" ht="15.75" x14ac:dyDescent="0.25">
      <c r="A45" s="1"/>
      <c r="B45" s="1"/>
      <c r="C45" s="1" t="s">
        <v>122</v>
      </c>
      <c r="D45" s="1" t="s">
        <v>120</v>
      </c>
      <c r="E45" s="13" t="s">
        <v>94</v>
      </c>
      <c r="F45" s="44">
        <v>1490.02</v>
      </c>
      <c r="G45" s="44">
        <v>363.78</v>
      </c>
      <c r="H45" s="7">
        <v>0</v>
      </c>
      <c r="I45" s="7">
        <v>0</v>
      </c>
      <c r="J45" s="7">
        <v>0</v>
      </c>
      <c r="K45" s="44">
        <v>225.34</v>
      </c>
      <c r="L45" s="44">
        <v>550.6</v>
      </c>
      <c r="M45" s="44">
        <v>235.42</v>
      </c>
      <c r="N45" s="44">
        <v>462.58</v>
      </c>
      <c r="O45" s="44">
        <v>2967.9</v>
      </c>
      <c r="P45" s="44">
        <v>633.79999999999995</v>
      </c>
      <c r="Q45" s="44">
        <v>2274.34</v>
      </c>
      <c r="R45" s="8">
        <f t="shared" si="0"/>
        <v>9203.7799999999988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spans="1:53" ht="15.75" x14ac:dyDescent="0.25">
      <c r="A46" s="1"/>
      <c r="B46" s="1"/>
      <c r="C46" s="1" t="s">
        <v>122</v>
      </c>
      <c r="D46" s="1" t="s">
        <v>120</v>
      </c>
      <c r="E46" s="46" t="s">
        <v>87</v>
      </c>
      <c r="F46" s="44">
        <v>1983.54</v>
      </c>
      <c r="G46" s="44">
        <v>1166</v>
      </c>
      <c r="H46" s="44">
        <v>411.86</v>
      </c>
      <c r="I46" s="45">
        <v>1861.04</v>
      </c>
      <c r="J46" s="44">
        <v>727.8</v>
      </c>
      <c r="K46" s="44">
        <v>604.41</v>
      </c>
      <c r="L46" s="44">
        <v>313.79000000000002</v>
      </c>
      <c r="M46" s="44">
        <v>635.14</v>
      </c>
      <c r="N46" s="44">
        <v>427.99</v>
      </c>
      <c r="O46" s="44">
        <v>716.32</v>
      </c>
      <c r="P46" s="44">
        <v>997.35</v>
      </c>
      <c r="Q46" s="44">
        <v>2061.7800000000002</v>
      </c>
      <c r="R46" s="8">
        <f t="shared" si="0"/>
        <v>11907.020000000002</v>
      </c>
      <c r="S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spans="1:53" ht="15.75" x14ac:dyDescent="0.25">
      <c r="A47" s="1"/>
      <c r="B47" s="1"/>
      <c r="C47" s="1" t="s">
        <v>122</v>
      </c>
      <c r="D47" s="1" t="s">
        <v>120</v>
      </c>
      <c r="E47" s="13" t="s">
        <v>86</v>
      </c>
      <c r="F47" s="7">
        <v>0</v>
      </c>
      <c r="G47" s="44">
        <v>89.46</v>
      </c>
      <c r="H47" s="7">
        <v>0</v>
      </c>
      <c r="I47" s="7">
        <v>0</v>
      </c>
      <c r="J47" s="44">
        <v>331.83</v>
      </c>
      <c r="K47" s="7">
        <v>0</v>
      </c>
      <c r="L47" s="7">
        <v>0</v>
      </c>
      <c r="M47" s="44">
        <v>1193.76</v>
      </c>
      <c r="N47" s="44">
        <v>650.79</v>
      </c>
      <c r="O47" s="44">
        <v>245.97</v>
      </c>
      <c r="P47" s="7">
        <v>0</v>
      </c>
      <c r="Q47" s="44">
        <v>190.26</v>
      </c>
      <c r="R47" s="8">
        <f t="shared" si="0"/>
        <v>2702.0699999999997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spans="1:53" ht="15.75" x14ac:dyDescent="0.25">
      <c r="A48" s="1"/>
      <c r="B48" s="1"/>
      <c r="C48" s="1" t="s">
        <v>122</v>
      </c>
      <c r="D48" s="1" t="s">
        <v>120</v>
      </c>
      <c r="E48" s="13" t="s">
        <v>83</v>
      </c>
      <c r="F48" s="44">
        <v>27897.81</v>
      </c>
      <c r="G48" s="44">
        <v>11152.15</v>
      </c>
      <c r="H48" s="44">
        <v>17027.099999999999</v>
      </c>
      <c r="I48" s="44">
        <v>13298.54</v>
      </c>
      <c r="J48" s="44">
        <v>17324.73</v>
      </c>
      <c r="K48" s="44">
        <v>15754.55</v>
      </c>
      <c r="L48" s="44">
        <v>12967.3</v>
      </c>
      <c r="M48" s="44">
        <v>15369.66</v>
      </c>
      <c r="N48" s="44">
        <v>14532.95</v>
      </c>
      <c r="O48" s="44">
        <v>15362.29</v>
      </c>
      <c r="P48" s="44">
        <v>21650.57</v>
      </c>
      <c r="Q48" s="44">
        <v>14501.19</v>
      </c>
      <c r="R48" s="8">
        <f t="shared" si="0"/>
        <v>196838.84000000003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spans="1:53" ht="15.75" x14ac:dyDescent="0.25">
      <c r="A49" s="1"/>
      <c r="B49" s="1"/>
      <c r="C49" s="1" t="s">
        <v>122</v>
      </c>
      <c r="D49" s="1" t="s">
        <v>120</v>
      </c>
      <c r="E49" s="46" t="s">
        <v>89</v>
      </c>
      <c r="F49" s="44">
        <v>556.97</v>
      </c>
      <c r="G49" s="44">
        <v>580.74</v>
      </c>
      <c r="H49" s="44">
        <v>667.46</v>
      </c>
      <c r="I49" s="47">
        <v>527.17999999999995</v>
      </c>
      <c r="J49" s="44">
        <v>818.98</v>
      </c>
      <c r="K49" s="44">
        <v>479.07</v>
      </c>
      <c r="L49" s="44">
        <v>561.07000000000005</v>
      </c>
      <c r="M49" s="44">
        <v>580.26</v>
      </c>
      <c r="N49" s="44">
        <v>702.43</v>
      </c>
      <c r="O49" s="44">
        <v>606.85</v>
      </c>
      <c r="P49" s="44">
        <v>561.53</v>
      </c>
      <c r="Q49" s="44">
        <v>784.09</v>
      </c>
      <c r="R49" s="8">
        <f t="shared" si="0"/>
        <v>7426.630000000001</v>
      </c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spans="1:53" ht="15.75" x14ac:dyDescent="0.25">
      <c r="A50" s="1"/>
      <c r="B50" s="1"/>
      <c r="C50" s="1" t="s">
        <v>122</v>
      </c>
      <c r="D50" s="1" t="s">
        <v>120</v>
      </c>
      <c r="E50" s="13" t="s">
        <v>63</v>
      </c>
      <c r="F50" s="44">
        <v>437.86</v>
      </c>
      <c r="G50" s="44">
        <v>227.83</v>
      </c>
      <c r="H50" s="44">
        <v>70.09</v>
      </c>
      <c r="I50" s="44">
        <v>993.25</v>
      </c>
      <c r="J50" s="44">
        <v>645.29999999999995</v>
      </c>
      <c r="K50" s="44">
        <v>1033.71</v>
      </c>
      <c r="L50" s="44">
        <v>676.9</v>
      </c>
      <c r="M50" s="44">
        <v>1008.92</v>
      </c>
      <c r="N50" s="44">
        <v>60.51</v>
      </c>
      <c r="O50" s="44">
        <v>249.05</v>
      </c>
      <c r="P50" s="44">
        <v>410.58</v>
      </c>
      <c r="Q50" s="44">
        <v>749.28</v>
      </c>
      <c r="R50" s="8">
        <f t="shared" si="0"/>
        <v>6563.28</v>
      </c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spans="1:53" ht="15.75" x14ac:dyDescent="0.25">
      <c r="A51" s="1"/>
      <c r="B51" s="1"/>
      <c r="C51" s="1" t="s">
        <v>122</v>
      </c>
      <c r="D51" s="1" t="s">
        <v>120</v>
      </c>
      <c r="E51" s="46" t="s">
        <v>95</v>
      </c>
      <c r="F51" s="44">
        <v>2518.7600000000002</v>
      </c>
      <c r="G51" s="44">
        <v>2408.0700000000002</v>
      </c>
      <c r="H51" s="44">
        <v>2858.27</v>
      </c>
      <c r="I51" s="44">
        <v>5353.26</v>
      </c>
      <c r="J51" s="45">
        <v>2390.5300000000002</v>
      </c>
      <c r="K51" s="44">
        <v>3696.88</v>
      </c>
      <c r="L51" s="44">
        <v>3387.32</v>
      </c>
      <c r="M51" s="44">
        <v>5167.68</v>
      </c>
      <c r="N51" s="44">
        <v>4778.07</v>
      </c>
      <c r="O51" s="44">
        <v>4642.1899999999996</v>
      </c>
      <c r="P51" s="44">
        <v>5406.27</v>
      </c>
      <c r="Q51" s="44">
        <v>2785.67</v>
      </c>
      <c r="R51" s="8">
        <f t="shared" si="0"/>
        <v>45392.97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spans="1:53" ht="15.75" x14ac:dyDescent="0.25">
      <c r="A52" s="1"/>
      <c r="B52" s="1"/>
      <c r="C52" s="1" t="s">
        <v>122</v>
      </c>
      <c r="D52" s="1" t="s">
        <v>120</v>
      </c>
      <c r="E52" s="13" t="s">
        <v>88</v>
      </c>
      <c r="F52" s="44">
        <v>2638.12</v>
      </c>
      <c r="G52" s="44">
        <v>2073.38</v>
      </c>
      <c r="H52" s="44">
        <v>737.73</v>
      </c>
      <c r="I52" s="44">
        <v>848.79</v>
      </c>
      <c r="J52" s="44">
        <v>2968.73</v>
      </c>
      <c r="K52" s="44">
        <v>1017.71</v>
      </c>
      <c r="L52" s="44">
        <v>1578.09</v>
      </c>
      <c r="M52" s="44">
        <v>1966.61</v>
      </c>
      <c r="N52" s="44">
        <v>4256.34</v>
      </c>
      <c r="O52" s="44">
        <v>567.09</v>
      </c>
      <c r="P52" s="44">
        <v>1634.61</v>
      </c>
      <c r="Q52" s="44">
        <v>2574.09</v>
      </c>
      <c r="R52" s="8">
        <f t="shared" si="0"/>
        <v>22861.29</v>
      </c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spans="1:53" ht="15.75" x14ac:dyDescent="0.25">
      <c r="A53" s="1"/>
      <c r="B53" s="1"/>
      <c r="C53" s="1" t="s">
        <v>122</v>
      </c>
      <c r="D53" s="1" t="s">
        <v>120</v>
      </c>
      <c r="E53" s="13" t="s">
        <v>74</v>
      </c>
      <c r="F53" s="44">
        <v>754.17</v>
      </c>
      <c r="G53" s="44">
        <v>279.42</v>
      </c>
      <c r="H53" s="44">
        <v>111.86</v>
      </c>
      <c r="I53" s="44">
        <v>467.16</v>
      </c>
      <c r="J53" s="44">
        <v>397.07</v>
      </c>
      <c r="K53" s="44">
        <v>577.79999999999995</v>
      </c>
      <c r="L53" s="44">
        <v>1965.32</v>
      </c>
      <c r="M53" s="44">
        <v>1001.04</v>
      </c>
      <c r="N53" s="7">
        <v>0</v>
      </c>
      <c r="O53" s="7">
        <v>0</v>
      </c>
      <c r="P53" s="7">
        <v>0</v>
      </c>
      <c r="Q53" s="7">
        <v>0</v>
      </c>
      <c r="R53" s="8">
        <f t="shared" si="0"/>
        <v>5553.8399999999992</v>
      </c>
      <c r="S53" s="1"/>
      <c r="T53" s="1"/>
      <c r="U53" s="26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spans="1:53" ht="15.75" x14ac:dyDescent="0.25">
      <c r="A54" s="1"/>
      <c r="B54" s="1"/>
      <c r="C54" s="1" t="s">
        <v>122</v>
      </c>
      <c r="D54" s="1" t="s">
        <v>120</v>
      </c>
      <c r="E54" s="13" t="s">
        <v>70</v>
      </c>
      <c r="F54" s="7">
        <v>0</v>
      </c>
      <c r="G54" s="44">
        <v>59.58</v>
      </c>
      <c r="H54" s="44">
        <v>144.30000000000001</v>
      </c>
      <c r="I54" s="44">
        <v>104.1</v>
      </c>
      <c r="J54" s="44">
        <v>40.479999999999997</v>
      </c>
      <c r="K54" s="44">
        <v>486.9</v>
      </c>
      <c r="L54" s="44">
        <v>368.24</v>
      </c>
      <c r="M54" s="44">
        <v>35.74</v>
      </c>
      <c r="N54" s="44">
        <v>22.6</v>
      </c>
      <c r="O54" s="44">
        <v>304.10000000000002</v>
      </c>
      <c r="P54" s="7">
        <v>0</v>
      </c>
      <c r="Q54" s="7">
        <v>0</v>
      </c>
      <c r="R54" s="8">
        <f t="shared" ref="R54:R98" si="1">SUM(F54:Q54)</f>
        <v>1566.04</v>
      </c>
      <c r="S54" s="34"/>
      <c r="T54" s="24"/>
      <c r="U54" s="32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spans="1:53" ht="15.75" x14ac:dyDescent="0.25">
      <c r="A55" s="1"/>
      <c r="B55" s="1"/>
      <c r="C55" s="1" t="s">
        <v>122</v>
      </c>
      <c r="D55" s="1" t="s">
        <v>120</v>
      </c>
      <c r="E55" s="13" t="s">
        <v>103</v>
      </c>
      <c r="F55" s="44">
        <v>23.4</v>
      </c>
      <c r="G55" s="44">
        <v>33.119999999999997</v>
      </c>
      <c r="H55" s="44">
        <v>75.5</v>
      </c>
      <c r="I55" s="7">
        <v>0</v>
      </c>
      <c r="J55" s="44">
        <v>101.58</v>
      </c>
      <c r="K55" s="44">
        <v>35.08</v>
      </c>
      <c r="L55" s="44">
        <v>98.02</v>
      </c>
      <c r="M55" s="44">
        <v>898.97</v>
      </c>
      <c r="N55" s="44">
        <v>184.9</v>
      </c>
      <c r="O55" s="7">
        <v>0</v>
      </c>
      <c r="P55" s="7">
        <v>0</v>
      </c>
      <c r="Q55" s="45">
        <v>443.84</v>
      </c>
      <c r="R55" s="8">
        <f t="shared" si="1"/>
        <v>1894.41</v>
      </c>
      <c r="S55" s="34"/>
      <c r="T55" s="24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spans="1:53" ht="15.75" x14ac:dyDescent="0.25">
      <c r="A56" s="1"/>
      <c r="B56" s="1"/>
      <c r="C56" s="1" t="s">
        <v>122</v>
      </c>
      <c r="D56" s="1" t="s">
        <v>120</v>
      </c>
      <c r="E56" s="13" t="s">
        <v>82</v>
      </c>
      <c r="F56" s="44">
        <v>8717.42</v>
      </c>
      <c r="G56" s="44">
        <v>9638.56</v>
      </c>
      <c r="H56" s="44">
        <v>10636.96</v>
      </c>
      <c r="I56" s="44">
        <v>12199.09</v>
      </c>
      <c r="J56" s="44">
        <v>263.38</v>
      </c>
      <c r="K56" s="7">
        <v>0</v>
      </c>
      <c r="L56" s="44">
        <v>1145.43</v>
      </c>
      <c r="M56" s="44">
        <v>3331.74</v>
      </c>
      <c r="N56" s="44">
        <v>5912.5</v>
      </c>
      <c r="O56" s="44">
        <v>5069.51</v>
      </c>
      <c r="P56" s="44">
        <v>8542.44</v>
      </c>
      <c r="Q56" s="44">
        <v>9281.7000000000007</v>
      </c>
      <c r="R56" s="8">
        <f t="shared" si="1"/>
        <v>74738.73</v>
      </c>
      <c r="S56" s="34"/>
      <c r="T56" s="31"/>
      <c r="U56" s="32"/>
      <c r="V56" s="26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spans="1:53" ht="15.75" x14ac:dyDescent="0.25">
      <c r="A57" s="1"/>
      <c r="B57" s="1"/>
      <c r="C57" s="1" t="s">
        <v>122</v>
      </c>
      <c r="D57" s="1" t="s">
        <v>120</v>
      </c>
      <c r="E57" s="13" t="s">
        <v>102</v>
      </c>
      <c r="F57" s="44">
        <v>338.04</v>
      </c>
      <c r="G57" s="44">
        <v>6.57</v>
      </c>
      <c r="H57" s="44">
        <v>123.82</v>
      </c>
      <c r="I57" s="44">
        <v>124.32</v>
      </c>
      <c r="J57" s="44">
        <v>136.36000000000001</v>
      </c>
      <c r="K57" s="44">
        <v>80.91</v>
      </c>
      <c r="L57" s="44">
        <v>164.06</v>
      </c>
      <c r="M57" s="44">
        <v>105.19</v>
      </c>
      <c r="N57" s="44">
        <v>73.89</v>
      </c>
      <c r="O57" s="44">
        <v>40.93</v>
      </c>
      <c r="P57" s="44">
        <v>28.98</v>
      </c>
      <c r="Q57" s="44">
        <v>77.650000000000006</v>
      </c>
      <c r="R57" s="8">
        <f t="shared" si="1"/>
        <v>1300.7200000000003</v>
      </c>
      <c r="S57" s="35"/>
      <c r="T57" s="3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spans="1:53" ht="15.75" x14ac:dyDescent="0.25">
      <c r="A58" s="1"/>
      <c r="B58" s="1"/>
      <c r="C58" s="1" t="s">
        <v>122</v>
      </c>
      <c r="D58" s="1" t="s">
        <v>120</v>
      </c>
      <c r="E58" s="46" t="s">
        <v>61</v>
      </c>
      <c r="F58" s="44">
        <v>1663.55</v>
      </c>
      <c r="G58" s="44">
        <v>2626.3</v>
      </c>
      <c r="H58" s="44">
        <v>776.94999999999993</v>
      </c>
      <c r="I58" s="45">
        <v>4930.09</v>
      </c>
      <c r="J58" s="44">
        <v>1141.5999999999999</v>
      </c>
      <c r="K58" s="44">
        <v>1131.0999999999999</v>
      </c>
      <c r="L58" s="44">
        <v>2319.0499999999997</v>
      </c>
      <c r="M58" s="45">
        <v>967.95</v>
      </c>
      <c r="N58" s="44">
        <v>1849.2000000000003</v>
      </c>
      <c r="O58" s="44">
        <v>4033.25</v>
      </c>
      <c r="P58" s="44">
        <v>1948</v>
      </c>
      <c r="Q58" s="44">
        <v>2877.6000000000004</v>
      </c>
      <c r="R58" s="8">
        <f t="shared" si="1"/>
        <v>26264.639999999999</v>
      </c>
      <c r="S58" s="1"/>
      <c r="T58" s="26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spans="1:53" ht="15.75" x14ac:dyDescent="0.25">
      <c r="A59" s="1"/>
      <c r="B59" s="1"/>
      <c r="C59" s="1" t="s">
        <v>122</v>
      </c>
      <c r="D59" s="1" t="s">
        <v>120</v>
      </c>
      <c r="E59" s="13" t="s">
        <v>107</v>
      </c>
      <c r="F59" s="44">
        <v>2529.2399999999998</v>
      </c>
      <c r="G59" s="44">
        <v>1763.45</v>
      </c>
      <c r="H59" s="44">
        <v>2182.2399999999998</v>
      </c>
      <c r="I59" s="44">
        <v>24869.19</v>
      </c>
      <c r="J59" s="44">
        <v>2402.38</v>
      </c>
      <c r="K59" s="44">
        <v>2204.63</v>
      </c>
      <c r="L59" s="44">
        <v>3819.16</v>
      </c>
      <c r="M59" s="44">
        <v>4424.2700000000004</v>
      </c>
      <c r="N59" s="44">
        <v>2586.96</v>
      </c>
      <c r="O59" s="44">
        <v>4971.4399999999996</v>
      </c>
      <c r="P59" s="44">
        <v>4044.48</v>
      </c>
      <c r="Q59" s="44">
        <v>3083.87</v>
      </c>
      <c r="R59" s="8">
        <f t="shared" si="1"/>
        <v>58881.310000000005</v>
      </c>
      <c r="S59" s="1"/>
      <c r="T59" s="3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spans="1:53" ht="15.75" x14ac:dyDescent="0.25">
      <c r="A60" s="1"/>
      <c r="B60" s="1"/>
      <c r="C60" s="1" t="s">
        <v>122</v>
      </c>
      <c r="D60" s="1" t="s">
        <v>120</v>
      </c>
      <c r="E60" s="13" t="s">
        <v>97</v>
      </c>
      <c r="F60" s="44">
        <v>2796.75</v>
      </c>
      <c r="G60" s="44">
        <v>2439.83</v>
      </c>
      <c r="H60" s="44">
        <v>2142.86</v>
      </c>
      <c r="I60" s="44">
        <v>2602.77</v>
      </c>
      <c r="J60" s="44">
        <v>2405.7800000000002</v>
      </c>
      <c r="K60" s="44">
        <v>2254.6799999999998</v>
      </c>
      <c r="L60" s="44">
        <v>2854.83</v>
      </c>
      <c r="M60" s="44">
        <v>2059.4499999999998</v>
      </c>
      <c r="N60" s="44">
        <v>1517.85</v>
      </c>
      <c r="O60" s="44">
        <v>1388.37</v>
      </c>
      <c r="P60" s="44">
        <v>3367.83</v>
      </c>
      <c r="Q60" s="44">
        <v>3693.1</v>
      </c>
      <c r="R60" s="8">
        <f t="shared" si="1"/>
        <v>29524.1</v>
      </c>
      <c r="S60" s="26"/>
      <c r="T60" s="31"/>
      <c r="U60" s="24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spans="1:53" ht="15.75" x14ac:dyDescent="0.25">
      <c r="A61" s="1"/>
      <c r="B61" s="1"/>
      <c r="C61" s="1" t="s">
        <v>122</v>
      </c>
      <c r="D61" s="1" t="s">
        <v>120</v>
      </c>
      <c r="E61" s="13" t="s">
        <v>98</v>
      </c>
      <c r="F61" s="44">
        <v>245</v>
      </c>
      <c r="G61" s="44">
        <v>355.5</v>
      </c>
      <c r="H61" s="44">
        <v>665.4</v>
      </c>
      <c r="I61" s="44">
        <v>191.59</v>
      </c>
      <c r="J61" s="44">
        <v>1230.47</v>
      </c>
      <c r="K61" s="44">
        <v>904.33</v>
      </c>
      <c r="L61" s="44">
        <v>511.16</v>
      </c>
      <c r="M61" s="44">
        <v>685.5</v>
      </c>
      <c r="N61" s="44">
        <v>783.9</v>
      </c>
      <c r="O61" s="44">
        <v>925.2</v>
      </c>
      <c r="P61" s="44">
        <v>661.7</v>
      </c>
      <c r="Q61" s="44">
        <v>287.24</v>
      </c>
      <c r="R61" s="8">
        <f t="shared" si="1"/>
        <v>7446.9899999999989</v>
      </c>
      <c r="S61" s="23"/>
      <c r="T61" s="24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spans="1:53" ht="15.75" x14ac:dyDescent="0.25">
      <c r="A62" s="1"/>
      <c r="B62" s="1"/>
      <c r="C62" s="1" t="s">
        <v>122</v>
      </c>
      <c r="D62" s="1" t="s">
        <v>120</v>
      </c>
      <c r="E62" s="13" t="s">
        <v>108</v>
      </c>
      <c r="F62" s="44">
        <v>190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8">
        <f t="shared" si="1"/>
        <v>190</v>
      </c>
      <c r="S62" s="23"/>
      <c r="T62" s="24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spans="1:53" ht="15.75" x14ac:dyDescent="0.25">
      <c r="A63" s="1"/>
      <c r="B63" s="1"/>
      <c r="C63" s="1" t="s">
        <v>122</v>
      </c>
      <c r="D63" s="1" t="s">
        <v>120</v>
      </c>
      <c r="E63" s="13" t="s">
        <v>99</v>
      </c>
      <c r="F63" s="7">
        <v>0</v>
      </c>
      <c r="G63" s="44">
        <v>448.4</v>
      </c>
      <c r="H63" s="7">
        <v>0</v>
      </c>
      <c r="I63" s="44">
        <v>103.96</v>
      </c>
      <c r="J63" s="44">
        <v>148.69999999999999</v>
      </c>
      <c r="K63" s="7">
        <v>0</v>
      </c>
      <c r="L63" s="44">
        <v>372.90000000000003</v>
      </c>
      <c r="M63" s="44">
        <v>365.49</v>
      </c>
      <c r="N63" s="44">
        <v>135.4</v>
      </c>
      <c r="O63" s="7">
        <v>0</v>
      </c>
      <c r="P63" s="44">
        <v>0.9</v>
      </c>
      <c r="Q63" s="7">
        <v>0</v>
      </c>
      <c r="R63" s="8">
        <f t="shared" si="1"/>
        <v>1575.7500000000002</v>
      </c>
      <c r="S63" s="23"/>
      <c r="T63" s="24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spans="1:53" ht="15.75" x14ac:dyDescent="0.25">
      <c r="A64" s="1"/>
      <c r="B64" s="1"/>
      <c r="C64" s="1" t="s">
        <v>122</v>
      </c>
      <c r="D64" s="1" t="s">
        <v>120</v>
      </c>
      <c r="E64" s="13" t="s">
        <v>66</v>
      </c>
      <c r="F64" s="44">
        <v>4054.28</v>
      </c>
      <c r="G64" s="44">
        <v>4238.38</v>
      </c>
      <c r="H64" s="44">
        <v>2442.0100000000002</v>
      </c>
      <c r="I64" s="44">
        <v>3387.98</v>
      </c>
      <c r="J64" s="44">
        <v>3434.73</v>
      </c>
      <c r="K64" s="44">
        <v>847.04</v>
      </c>
      <c r="L64" s="44">
        <v>2188.16</v>
      </c>
      <c r="M64" s="44">
        <v>2867.18</v>
      </c>
      <c r="N64" s="44">
        <v>3004.27</v>
      </c>
      <c r="O64" s="44">
        <v>3164.71</v>
      </c>
      <c r="P64" s="44">
        <v>1382.18</v>
      </c>
      <c r="Q64" s="44">
        <v>2263.7199999999998</v>
      </c>
      <c r="R64" s="8">
        <f t="shared" si="1"/>
        <v>33274.639999999999</v>
      </c>
      <c r="S64" s="23"/>
      <c r="T64" s="24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spans="1:53" ht="15.75" x14ac:dyDescent="0.25">
      <c r="A65" s="1"/>
      <c r="B65" s="1"/>
      <c r="C65" s="1" t="s">
        <v>122</v>
      </c>
      <c r="D65" s="1" t="s">
        <v>120</v>
      </c>
      <c r="E65" s="13" t="s">
        <v>115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44">
        <v>594.55999999999995</v>
      </c>
      <c r="Q65" s="44">
        <v>44.86</v>
      </c>
      <c r="R65" s="8">
        <f t="shared" si="1"/>
        <v>639.41999999999996</v>
      </c>
      <c r="S65" s="23"/>
      <c r="T65" s="24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spans="1:53" ht="15.75" x14ac:dyDescent="0.25">
      <c r="A66" s="1"/>
      <c r="B66" s="1"/>
      <c r="C66" s="1" t="s">
        <v>122</v>
      </c>
      <c r="D66" s="1" t="s">
        <v>120</v>
      </c>
      <c r="E66" s="13" t="s">
        <v>117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44">
        <v>821</v>
      </c>
      <c r="Q66" s="45">
        <v>1.6</v>
      </c>
      <c r="R66" s="8">
        <f t="shared" si="1"/>
        <v>822.6</v>
      </c>
      <c r="S66" s="23"/>
      <c r="T66" s="24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spans="1:53" ht="15.75" x14ac:dyDescent="0.25">
      <c r="A67" s="1"/>
      <c r="B67" s="1"/>
      <c r="C67" s="1" t="s">
        <v>122</v>
      </c>
      <c r="D67" s="1" t="s">
        <v>120</v>
      </c>
      <c r="E67" s="13" t="s">
        <v>116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44">
        <v>558.19999999999993</v>
      </c>
      <c r="R67" s="8">
        <f t="shared" si="1"/>
        <v>558.19999999999993</v>
      </c>
      <c r="S67" s="23"/>
      <c r="T67" s="24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spans="1:53" ht="15.75" x14ac:dyDescent="0.25">
      <c r="A68" s="1"/>
      <c r="B68" s="1"/>
      <c r="C68" s="1" t="s">
        <v>122</v>
      </c>
      <c r="D68" s="1" t="s">
        <v>120</v>
      </c>
      <c r="E68" s="13" t="s">
        <v>118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44">
        <v>370.49</v>
      </c>
      <c r="R68" s="8">
        <f t="shared" si="1"/>
        <v>370.49</v>
      </c>
      <c r="S68" s="23"/>
      <c r="T68" s="24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spans="1:53" ht="15.75" x14ac:dyDescent="0.25">
      <c r="A69" s="1"/>
      <c r="B69" s="1"/>
      <c r="C69" s="1" t="s">
        <v>123</v>
      </c>
      <c r="D69" s="1" t="s">
        <v>124</v>
      </c>
      <c r="E69" s="13" t="s">
        <v>81</v>
      </c>
      <c r="F69" s="44">
        <v>542.09</v>
      </c>
      <c r="G69" s="44">
        <v>352.62</v>
      </c>
      <c r="H69" s="44">
        <v>1003.8</v>
      </c>
      <c r="I69" s="44">
        <v>6.24</v>
      </c>
      <c r="J69" s="44">
        <v>423.99</v>
      </c>
      <c r="K69" s="44">
        <v>348.75</v>
      </c>
      <c r="L69" s="44">
        <v>464.52</v>
      </c>
      <c r="M69" s="44">
        <v>168.56</v>
      </c>
      <c r="N69" s="7">
        <v>0</v>
      </c>
      <c r="O69" s="44">
        <v>99.26</v>
      </c>
      <c r="P69" s="44">
        <v>392.49</v>
      </c>
      <c r="Q69" s="44">
        <v>808.07</v>
      </c>
      <c r="R69" s="8">
        <f t="shared" si="1"/>
        <v>4610.3899999999994</v>
      </c>
      <c r="S69" s="23"/>
      <c r="T69" s="24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spans="1:53" ht="15.75" x14ac:dyDescent="0.25">
      <c r="A70" s="1"/>
      <c r="B70" s="1"/>
      <c r="C70" s="1" t="s">
        <v>123</v>
      </c>
      <c r="D70" s="1" t="s">
        <v>124</v>
      </c>
      <c r="E70" s="13" t="s">
        <v>125</v>
      </c>
      <c r="F70" s="44">
        <v>1949.67</v>
      </c>
      <c r="G70" s="44">
        <v>2288.14</v>
      </c>
      <c r="H70" s="44">
        <v>2059.9899999999998</v>
      </c>
      <c r="I70" s="44">
        <v>1289.6199999999999</v>
      </c>
      <c r="J70" s="44">
        <v>3356.72</v>
      </c>
      <c r="K70" s="44">
        <v>3505.99</v>
      </c>
      <c r="L70" s="44">
        <v>2221.71</v>
      </c>
      <c r="M70" s="44">
        <v>364.28</v>
      </c>
      <c r="N70" s="44">
        <v>2738.7</v>
      </c>
      <c r="O70" s="44">
        <v>2193.9</v>
      </c>
      <c r="P70" s="44">
        <v>2524.69</v>
      </c>
      <c r="Q70" s="7">
        <v>0</v>
      </c>
      <c r="R70" s="8">
        <f t="shared" si="1"/>
        <v>24493.41</v>
      </c>
      <c r="S70" s="23"/>
      <c r="T70" s="24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spans="1:53" ht="15.75" x14ac:dyDescent="0.25">
      <c r="A71" s="1"/>
      <c r="B71" s="1"/>
      <c r="C71" s="1" t="s">
        <v>123</v>
      </c>
      <c r="D71" s="1" t="s">
        <v>124</v>
      </c>
      <c r="E71" s="13" t="s">
        <v>84</v>
      </c>
      <c r="F71" s="44">
        <v>1320.74</v>
      </c>
      <c r="G71" s="44">
        <v>543.17999999999995</v>
      </c>
      <c r="H71" s="44">
        <v>512.89</v>
      </c>
      <c r="I71" s="44">
        <v>468.13</v>
      </c>
      <c r="J71" s="44">
        <v>649.73</v>
      </c>
      <c r="K71" s="44">
        <v>23.77</v>
      </c>
      <c r="L71" s="44">
        <v>216.06</v>
      </c>
      <c r="M71" s="44">
        <v>860.25</v>
      </c>
      <c r="N71" s="44">
        <v>445.71</v>
      </c>
      <c r="O71" s="44">
        <v>250.09</v>
      </c>
      <c r="P71" s="44">
        <v>569.34</v>
      </c>
      <c r="Q71" s="44">
        <v>413.9</v>
      </c>
      <c r="R71" s="8">
        <f t="shared" si="1"/>
        <v>6273.79</v>
      </c>
      <c r="S71" s="23"/>
      <c r="T71" s="24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spans="1:53" ht="15.75" x14ac:dyDescent="0.25">
      <c r="A72" s="1"/>
      <c r="B72" s="1"/>
      <c r="C72" s="1" t="s">
        <v>123</v>
      </c>
      <c r="D72" s="1" t="s">
        <v>124</v>
      </c>
      <c r="E72" s="13" t="s">
        <v>59</v>
      </c>
      <c r="F72" s="7">
        <v>0</v>
      </c>
      <c r="G72" s="7">
        <v>0</v>
      </c>
      <c r="H72" s="44">
        <v>481.26</v>
      </c>
      <c r="I72" s="44">
        <v>274.95999999999998</v>
      </c>
      <c r="J72" s="44">
        <v>312.95999999999998</v>
      </c>
      <c r="K72" s="7">
        <v>0</v>
      </c>
      <c r="L72" s="44">
        <v>48.43</v>
      </c>
      <c r="M72" s="7">
        <v>0</v>
      </c>
      <c r="N72" s="44">
        <v>602.64</v>
      </c>
      <c r="O72" s="7">
        <v>0</v>
      </c>
      <c r="P72" s="7">
        <v>0</v>
      </c>
      <c r="Q72" s="7">
        <v>0</v>
      </c>
      <c r="R72" s="8">
        <f t="shared" si="1"/>
        <v>1720.25</v>
      </c>
      <c r="S72" s="23"/>
      <c r="T72" s="24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spans="1:53" ht="15.75" x14ac:dyDescent="0.25">
      <c r="A73" s="1"/>
      <c r="B73" s="1"/>
      <c r="C73" s="1" t="s">
        <v>123</v>
      </c>
      <c r="D73" s="1" t="s">
        <v>124</v>
      </c>
      <c r="E73" s="13" t="s">
        <v>77</v>
      </c>
      <c r="F73" s="44">
        <v>1054.71</v>
      </c>
      <c r="G73" s="44">
        <v>1200.6799999999998</v>
      </c>
      <c r="H73" s="44">
        <v>2740.31</v>
      </c>
      <c r="I73" s="44">
        <v>3987.48</v>
      </c>
      <c r="J73" s="44">
        <v>1609.69</v>
      </c>
      <c r="K73" s="44">
        <v>2814.81</v>
      </c>
      <c r="L73" s="44">
        <v>4693.3900000000003</v>
      </c>
      <c r="M73" s="44">
        <v>3697.65</v>
      </c>
      <c r="N73" s="44">
        <v>1768.7900000000002</v>
      </c>
      <c r="O73" s="44">
        <v>2464.9</v>
      </c>
      <c r="P73" s="44">
        <v>703.98</v>
      </c>
      <c r="Q73" s="44">
        <v>2854.2</v>
      </c>
      <c r="R73" s="8">
        <f t="shared" si="1"/>
        <v>29590.590000000004</v>
      </c>
      <c r="S73" s="23"/>
      <c r="T73" s="24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spans="1:53" ht="15.75" x14ac:dyDescent="0.25">
      <c r="A74" s="1"/>
      <c r="B74" s="1"/>
      <c r="C74" s="1" t="s">
        <v>123</v>
      </c>
      <c r="D74" s="1" t="s">
        <v>124</v>
      </c>
      <c r="E74" s="13" t="s">
        <v>65</v>
      </c>
      <c r="F74" s="44">
        <v>680.21</v>
      </c>
      <c r="G74" s="44">
        <v>588.14</v>
      </c>
      <c r="H74" s="44">
        <v>1562.47</v>
      </c>
      <c r="I74" s="44">
        <v>546.71</v>
      </c>
      <c r="J74" s="44">
        <v>717.87</v>
      </c>
      <c r="K74" s="44">
        <v>139.91999999999999</v>
      </c>
      <c r="L74" s="44">
        <v>740.91</v>
      </c>
      <c r="M74" s="44">
        <v>643.35</v>
      </c>
      <c r="N74" s="44">
        <v>739.59</v>
      </c>
      <c r="O74" s="44">
        <v>1003.4</v>
      </c>
      <c r="P74" s="44">
        <v>578.09</v>
      </c>
      <c r="Q74" s="44">
        <v>667.42</v>
      </c>
      <c r="R74" s="8">
        <f t="shared" si="1"/>
        <v>8608.08</v>
      </c>
      <c r="S74" s="23"/>
      <c r="T74" s="24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spans="1:53" ht="15.75" x14ac:dyDescent="0.25">
      <c r="A75" s="1"/>
      <c r="B75" s="1"/>
      <c r="C75" s="1" t="s">
        <v>123</v>
      </c>
      <c r="D75" s="1" t="s">
        <v>124</v>
      </c>
      <c r="E75" s="13" t="s">
        <v>135</v>
      </c>
      <c r="F75" s="44">
        <v>906.4</v>
      </c>
      <c r="G75" s="44">
        <v>272.39999999999998</v>
      </c>
      <c r="H75" s="44">
        <v>491.6</v>
      </c>
      <c r="I75" s="44">
        <v>1057.0999999999999</v>
      </c>
      <c r="J75" s="7">
        <v>0</v>
      </c>
      <c r="K75" s="7">
        <v>0</v>
      </c>
      <c r="L75" s="44">
        <v>135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8">
        <f t="shared" si="1"/>
        <v>2862.5</v>
      </c>
      <c r="S75" s="23"/>
      <c r="T75" s="24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spans="1:53" ht="15.75" x14ac:dyDescent="0.25">
      <c r="A76" s="1"/>
      <c r="B76" s="1"/>
      <c r="C76" s="1" t="s">
        <v>123</v>
      </c>
      <c r="D76" s="1" t="s">
        <v>124</v>
      </c>
      <c r="E76" s="13" t="s">
        <v>92</v>
      </c>
      <c r="F76" s="44">
        <v>310.32</v>
      </c>
      <c r="G76" s="44">
        <v>180.96</v>
      </c>
      <c r="H76" s="44">
        <v>365.1</v>
      </c>
      <c r="I76" s="44">
        <v>178.92</v>
      </c>
      <c r="J76" s="44">
        <v>192.12</v>
      </c>
      <c r="K76" s="44">
        <v>3.94</v>
      </c>
      <c r="L76" s="44">
        <v>267.60000000000002</v>
      </c>
      <c r="M76" s="7">
        <v>0</v>
      </c>
      <c r="N76" s="44">
        <v>240.12</v>
      </c>
      <c r="O76" s="44">
        <v>676.52</v>
      </c>
      <c r="P76" s="44">
        <v>363.58</v>
      </c>
      <c r="Q76" s="7">
        <v>0</v>
      </c>
      <c r="R76" s="8">
        <f t="shared" si="1"/>
        <v>2779.18</v>
      </c>
      <c r="S76" s="23"/>
      <c r="T76" s="24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spans="1:53" ht="15.75" x14ac:dyDescent="0.25">
      <c r="A77" s="1"/>
      <c r="B77" s="1"/>
      <c r="C77" s="1" t="s">
        <v>123</v>
      </c>
      <c r="D77" s="1" t="s">
        <v>124</v>
      </c>
      <c r="E77" s="13" t="s">
        <v>73</v>
      </c>
      <c r="F77" s="7">
        <v>0</v>
      </c>
      <c r="G77" s="44">
        <v>262.38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8">
        <f t="shared" si="1"/>
        <v>262.38</v>
      </c>
      <c r="S77" s="23"/>
      <c r="T77" s="24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spans="1:53" ht="15.75" x14ac:dyDescent="0.25">
      <c r="A78" s="1"/>
      <c r="B78" s="1"/>
      <c r="C78" s="1" t="s">
        <v>123</v>
      </c>
      <c r="D78" s="1" t="s">
        <v>124</v>
      </c>
      <c r="E78" s="13" t="s">
        <v>109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44">
        <v>103.44</v>
      </c>
      <c r="L78" s="44">
        <v>244.64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8">
        <f t="shared" si="1"/>
        <v>348.08</v>
      </c>
      <c r="S78" s="23"/>
      <c r="T78" s="24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spans="1:53" ht="15.75" x14ac:dyDescent="0.25">
      <c r="A79" s="1"/>
      <c r="B79" s="1"/>
      <c r="C79" s="1" t="s">
        <v>123</v>
      </c>
      <c r="D79" s="1" t="s">
        <v>124</v>
      </c>
      <c r="E79" s="13" t="s">
        <v>25</v>
      </c>
      <c r="F79" s="44">
        <v>354.3</v>
      </c>
      <c r="G79" s="44">
        <v>212.7</v>
      </c>
      <c r="H79" s="44">
        <v>133.5</v>
      </c>
      <c r="I79" s="7">
        <v>0</v>
      </c>
      <c r="J79" s="44">
        <v>95.4</v>
      </c>
      <c r="K79" s="7">
        <v>0</v>
      </c>
      <c r="L79" s="7">
        <v>0</v>
      </c>
      <c r="M79" s="44">
        <v>13.05</v>
      </c>
      <c r="N79" s="7">
        <v>0</v>
      </c>
      <c r="O79" s="44">
        <v>64.5</v>
      </c>
      <c r="P79" s="44">
        <v>108.15</v>
      </c>
      <c r="Q79" s="44">
        <v>73.650000000000006</v>
      </c>
      <c r="R79" s="8">
        <f t="shared" si="1"/>
        <v>1055.25</v>
      </c>
      <c r="S79" s="23"/>
      <c r="T79" s="24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spans="1:53" ht="15.75" x14ac:dyDescent="0.25">
      <c r="A80" s="1"/>
      <c r="B80" s="1"/>
      <c r="C80" s="1" t="s">
        <v>123</v>
      </c>
      <c r="D80" s="1" t="s">
        <v>124</v>
      </c>
      <c r="E80" s="13" t="s">
        <v>94</v>
      </c>
      <c r="F80" s="44">
        <v>541.5</v>
      </c>
      <c r="G80" s="7">
        <v>0</v>
      </c>
      <c r="H80" s="7">
        <v>0</v>
      </c>
      <c r="I80" s="7">
        <v>0</v>
      </c>
      <c r="J80" s="44">
        <v>162</v>
      </c>
      <c r="K80" s="44">
        <v>151.5</v>
      </c>
      <c r="L80" s="44">
        <v>498.5</v>
      </c>
      <c r="M80" s="7">
        <v>0</v>
      </c>
      <c r="N80" s="7">
        <v>0</v>
      </c>
      <c r="O80" s="7">
        <v>0</v>
      </c>
      <c r="P80" s="44">
        <v>193.8</v>
      </c>
      <c r="Q80" s="44">
        <v>68.3</v>
      </c>
      <c r="R80" s="8">
        <f t="shared" si="1"/>
        <v>1615.6</v>
      </c>
      <c r="S80" s="23"/>
      <c r="T80" s="24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spans="1:53" ht="15.75" x14ac:dyDescent="0.25">
      <c r="A81" s="1"/>
      <c r="B81" s="1"/>
      <c r="C81" s="1" t="s">
        <v>123</v>
      </c>
      <c r="D81" s="1" t="s">
        <v>124</v>
      </c>
      <c r="E81" s="13" t="s">
        <v>87</v>
      </c>
      <c r="F81" s="44">
        <v>369.23</v>
      </c>
      <c r="G81" s="44">
        <v>1213.3</v>
      </c>
      <c r="H81" s="44">
        <v>313.94</v>
      </c>
      <c r="I81" s="7">
        <v>0</v>
      </c>
      <c r="J81" s="44">
        <v>2415.7800000000002</v>
      </c>
      <c r="K81" s="44">
        <v>63.87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8">
        <f t="shared" si="1"/>
        <v>4376.12</v>
      </c>
      <c r="S81" s="23"/>
      <c r="T81" s="24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spans="1:53" ht="15.75" x14ac:dyDescent="0.25">
      <c r="A82" s="1"/>
      <c r="B82" s="1"/>
      <c r="C82" s="1" t="s">
        <v>123</v>
      </c>
      <c r="D82" s="1" t="s">
        <v>124</v>
      </c>
      <c r="E82" s="13" t="s">
        <v>83</v>
      </c>
      <c r="F82" s="44">
        <v>3709.61</v>
      </c>
      <c r="G82" s="44">
        <v>3512.7</v>
      </c>
      <c r="H82" s="44">
        <v>4471.1899999999996</v>
      </c>
      <c r="I82" s="44">
        <v>1811.94</v>
      </c>
      <c r="J82" s="44">
        <v>3594.86</v>
      </c>
      <c r="K82" s="44">
        <v>5152.26</v>
      </c>
      <c r="L82" s="44">
        <v>2689.34</v>
      </c>
      <c r="M82" s="44">
        <v>3067.76</v>
      </c>
      <c r="N82" s="44">
        <v>4730.84</v>
      </c>
      <c r="O82" s="44">
        <v>2097.71</v>
      </c>
      <c r="P82" s="44">
        <v>2432.33</v>
      </c>
      <c r="Q82" s="44">
        <v>5864.03</v>
      </c>
      <c r="R82" s="8">
        <f t="shared" si="1"/>
        <v>43134.57</v>
      </c>
      <c r="S82" s="23"/>
      <c r="T82" s="24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spans="1:53" ht="15.75" x14ac:dyDescent="0.25">
      <c r="A83" s="1"/>
      <c r="B83" s="1"/>
      <c r="C83" s="1" t="s">
        <v>123</v>
      </c>
      <c r="D83" s="1" t="s">
        <v>124</v>
      </c>
      <c r="E83" s="13" t="s">
        <v>107</v>
      </c>
      <c r="F83" s="44">
        <v>386.69</v>
      </c>
      <c r="G83" s="44">
        <v>97.2</v>
      </c>
      <c r="H83" s="44">
        <v>550.86</v>
      </c>
      <c r="I83" s="44">
        <v>1393.16</v>
      </c>
      <c r="J83" s="44">
        <v>662.48</v>
      </c>
      <c r="K83" s="44">
        <v>300.02999999999997</v>
      </c>
      <c r="L83" s="44">
        <v>700.6</v>
      </c>
      <c r="M83" s="44">
        <v>50.31</v>
      </c>
      <c r="N83" s="44">
        <v>274.86</v>
      </c>
      <c r="O83" s="44">
        <v>234.4</v>
      </c>
      <c r="P83" s="44">
        <v>480.51</v>
      </c>
      <c r="Q83" s="44">
        <v>1093.6199999999999</v>
      </c>
      <c r="R83" s="8">
        <f t="shared" si="1"/>
        <v>6224.7199999999993</v>
      </c>
      <c r="S83" s="23"/>
      <c r="T83" s="24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spans="1:53" ht="15.75" x14ac:dyDescent="0.25">
      <c r="A84" s="1"/>
      <c r="B84" s="1"/>
      <c r="C84" s="1" t="s">
        <v>123</v>
      </c>
      <c r="D84" s="1" t="s">
        <v>124</v>
      </c>
      <c r="E84" s="13" t="s">
        <v>126</v>
      </c>
      <c r="F84" s="44">
        <v>3244.43</v>
      </c>
      <c r="G84" s="44">
        <v>4013.75</v>
      </c>
      <c r="H84" s="44">
        <v>4054.3</v>
      </c>
      <c r="I84" s="44">
        <v>5987.6</v>
      </c>
      <c r="J84" s="44">
        <v>2792.85</v>
      </c>
      <c r="K84" s="44">
        <v>2281.33</v>
      </c>
      <c r="L84" s="44">
        <v>869.85</v>
      </c>
      <c r="M84" s="44">
        <v>1651.2</v>
      </c>
      <c r="N84" s="44">
        <v>1786.4</v>
      </c>
      <c r="O84" s="44">
        <v>1197.44</v>
      </c>
      <c r="P84" s="44">
        <v>2505.84</v>
      </c>
      <c r="Q84" s="44">
        <v>2699.98</v>
      </c>
      <c r="R84" s="8">
        <f t="shared" si="1"/>
        <v>33084.97</v>
      </c>
      <c r="S84" s="23"/>
      <c r="T84" s="24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spans="1:53" ht="15.75" x14ac:dyDescent="0.25">
      <c r="A85" s="1"/>
      <c r="B85" s="1"/>
      <c r="C85" s="1" t="s">
        <v>123</v>
      </c>
      <c r="D85" s="1" t="s">
        <v>124</v>
      </c>
      <c r="E85" s="13" t="s">
        <v>127</v>
      </c>
      <c r="F85" s="44">
        <v>114.48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8">
        <f t="shared" si="1"/>
        <v>114.48</v>
      </c>
      <c r="S85" s="23"/>
      <c r="T85" s="24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spans="1:53" ht="15.75" x14ac:dyDescent="0.25">
      <c r="A86" s="1"/>
      <c r="B86" s="1"/>
      <c r="C86" s="1" t="s">
        <v>123</v>
      </c>
      <c r="D86" s="1" t="s">
        <v>124</v>
      </c>
      <c r="E86" s="13" t="s">
        <v>128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44">
        <v>4482.55</v>
      </c>
      <c r="R86" s="8">
        <f t="shared" si="1"/>
        <v>4482.55</v>
      </c>
      <c r="S86" s="23"/>
      <c r="T86" s="24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spans="1:53" ht="15.75" x14ac:dyDescent="0.25">
      <c r="A87" s="1"/>
      <c r="B87" s="1"/>
      <c r="C87" s="1"/>
      <c r="D87" s="1"/>
      <c r="E87" s="13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8">
        <f t="shared" si="1"/>
        <v>0</v>
      </c>
      <c r="S87" s="23"/>
      <c r="T87" s="24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</row>
    <row r="88" spans="1:53" ht="15.75" x14ac:dyDescent="0.25">
      <c r="A88" s="1"/>
      <c r="B88" s="1"/>
      <c r="C88" s="1"/>
      <c r="D88" s="1"/>
      <c r="E88" s="13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8">
        <f t="shared" si="1"/>
        <v>0</v>
      </c>
      <c r="S88" s="23"/>
      <c r="T88" s="24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</row>
    <row r="89" spans="1:53" ht="15.75" x14ac:dyDescent="0.25">
      <c r="A89" s="1"/>
      <c r="B89" s="1"/>
      <c r="C89" s="1"/>
      <c r="D89" s="1"/>
      <c r="E89" s="13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8">
        <f t="shared" si="1"/>
        <v>0</v>
      </c>
      <c r="S89" s="23"/>
      <c r="T89" s="24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spans="1:53" ht="15.75" x14ac:dyDescent="0.25">
      <c r="A90" s="1"/>
      <c r="B90" s="1"/>
      <c r="C90" s="1"/>
      <c r="D90" s="1"/>
      <c r="E90" s="13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8">
        <f t="shared" si="1"/>
        <v>0</v>
      </c>
      <c r="S90" s="26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spans="1:53" ht="15.75" x14ac:dyDescent="0.25">
      <c r="A91" s="1"/>
      <c r="B91" s="1"/>
      <c r="C91" s="1"/>
      <c r="D91" s="1"/>
      <c r="E91" s="13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8">
        <f t="shared" si="1"/>
        <v>0</v>
      </c>
      <c r="S91" s="24"/>
      <c r="T91" s="24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spans="1:53" ht="15.75" x14ac:dyDescent="0.25">
      <c r="A92" s="1"/>
      <c r="B92" s="1"/>
      <c r="C92" s="1"/>
      <c r="D92" s="1"/>
      <c r="E92" s="13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8">
        <f t="shared" si="1"/>
        <v>0</v>
      </c>
      <c r="S92" s="26"/>
      <c r="T92" s="33"/>
      <c r="U92" s="30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spans="1:53" ht="15.75" x14ac:dyDescent="0.25">
      <c r="A93" s="1"/>
      <c r="B93" s="1"/>
      <c r="C93" s="1"/>
      <c r="D93" s="1"/>
      <c r="E93" s="13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8">
        <f t="shared" si="1"/>
        <v>0</v>
      </c>
      <c r="S93" s="36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spans="1:53" ht="15.75" x14ac:dyDescent="0.25">
      <c r="A94" s="1"/>
      <c r="B94" s="1"/>
      <c r="C94" s="1"/>
      <c r="D94" s="1"/>
      <c r="E94" s="13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8">
        <f t="shared" si="1"/>
        <v>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spans="1:53" ht="15.75" x14ac:dyDescent="0.25">
      <c r="A95" s="1"/>
      <c r="B95" s="1"/>
      <c r="C95" s="1"/>
      <c r="D95" s="1"/>
      <c r="E95" s="13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8">
        <f t="shared" si="1"/>
        <v>0</v>
      </c>
      <c r="S95" s="26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spans="1:53" ht="15.75" x14ac:dyDescent="0.25">
      <c r="A96" s="1"/>
      <c r="B96" s="1"/>
      <c r="C96" s="1"/>
      <c r="D96" s="1"/>
      <c r="E96" s="13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8">
        <f t="shared" si="1"/>
        <v>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spans="1:53" ht="15.75" x14ac:dyDescent="0.25">
      <c r="A97" s="1"/>
      <c r="B97" s="1"/>
      <c r="C97" s="1"/>
      <c r="D97" s="1"/>
      <c r="E97" s="13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8">
        <f t="shared" si="1"/>
        <v>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spans="1:53" ht="17.25" customHeight="1" thickBot="1" x14ac:dyDescent="0.3">
      <c r="A98" s="1"/>
      <c r="B98" s="1"/>
      <c r="C98" s="1"/>
      <c r="D98" s="1"/>
      <c r="E98" s="13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38">
        <f t="shared" si="1"/>
        <v>0</v>
      </c>
      <c r="S98" s="1"/>
      <c r="T98" s="24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spans="1:53" ht="16.5" thickBot="1" x14ac:dyDescent="0.3">
      <c r="A99" s="1"/>
      <c r="B99" s="1"/>
      <c r="C99" s="1"/>
      <c r="D99" s="1"/>
      <c r="E99" s="39" t="s">
        <v>16</v>
      </c>
      <c r="F99" s="40">
        <f t="shared" ref="F99:Q99" si="2">SUM(F5:F98)</f>
        <v>125434.55</v>
      </c>
      <c r="G99" s="40">
        <f t="shared" si="2"/>
        <v>96436.919999999984</v>
      </c>
      <c r="H99" s="40">
        <f t="shared" si="2"/>
        <v>102508.42000000001</v>
      </c>
      <c r="I99" s="40">
        <f t="shared" si="2"/>
        <v>133175.55000000005</v>
      </c>
      <c r="J99" s="40">
        <f t="shared" si="2"/>
        <v>97433.260000000024</v>
      </c>
      <c r="K99" s="40">
        <f t="shared" si="2"/>
        <v>77620.88</v>
      </c>
      <c r="L99" s="40">
        <f t="shared" si="2"/>
        <v>84795.310000000012</v>
      </c>
      <c r="M99" s="40">
        <f t="shared" si="2"/>
        <v>98032.739999999991</v>
      </c>
      <c r="N99" s="40">
        <f t="shared" si="2"/>
        <v>96954.499999999985</v>
      </c>
      <c r="O99" s="40">
        <f t="shared" si="2"/>
        <v>101746.7</v>
      </c>
      <c r="P99" s="40">
        <f t="shared" si="2"/>
        <v>105662.45999999999</v>
      </c>
      <c r="Q99" s="40">
        <f t="shared" si="2"/>
        <v>108613.58</v>
      </c>
      <c r="R99" s="41">
        <f>SUM(F99:Q99)</f>
        <v>1228414.8700000001</v>
      </c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spans="1:53" ht="15.75" x14ac:dyDescent="0.25">
      <c r="A100" s="1"/>
      <c r="B100" s="1"/>
      <c r="C100" s="1"/>
      <c r="D100" s="1"/>
      <c r="E100" s="5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5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spans="1:53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spans="1:53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spans="1:53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spans="1:53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24">
        <v>1395437</v>
      </c>
      <c r="S104" s="1" t="s">
        <v>130</v>
      </c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spans="1:53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26">
        <f>R104-R99</f>
        <v>167022.12999999989</v>
      </c>
      <c r="S105" s="1" t="s">
        <v>131</v>
      </c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spans="1:53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37">
        <f>R99/R104</f>
        <v>0.88030836934953005</v>
      </c>
      <c r="S106" s="1" t="s">
        <v>129</v>
      </c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spans="1:53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spans="1:53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spans="1:53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37">
        <f>R109/R104</f>
        <v>6.0944614482774925E-2</v>
      </c>
      <c r="R109" s="42">
        <v>85044.37</v>
      </c>
      <c r="S109" s="1" t="s">
        <v>132</v>
      </c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spans="1:53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37">
        <f>R110/R104</f>
        <v>8.6855751997402988E-2</v>
      </c>
      <c r="R110" s="24">
        <v>121201.73000000004</v>
      </c>
      <c r="S110" s="1" t="s">
        <v>133</v>
      </c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spans="1:53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spans="1:53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6">
        <f>R99+R109+R110</f>
        <v>1434660.9700000002</v>
      </c>
      <c r="S112" s="43">
        <f>R112/R104</f>
        <v>1.0281087358297081</v>
      </c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spans="1:53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spans="1:53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spans="1:53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spans="1:53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spans="1:53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spans="1:53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spans="1:53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spans="1:53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spans="1:53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spans="1:53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spans="1:53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spans="1:53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spans="1:53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spans="1:53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spans="1:53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spans="1:53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spans="1:53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spans="1:53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spans="1:53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spans="1:53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spans="1:53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spans="1:53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spans="1:53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spans="1:53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spans="1:53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spans="1:53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spans="1:53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spans="1:53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spans="1:53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spans="1:53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spans="1:53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spans="1:53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spans="1:53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spans="1:53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spans="1:53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spans="1:53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spans="1:53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spans="1:53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spans="1:5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spans="1:53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spans="1:53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spans="1:53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spans="1:53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spans="1:53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spans="1:53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spans="1:53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spans="1:53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spans="1:53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spans="1:53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spans="1:53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spans="1:53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spans="1:53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spans="1:53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spans="1:53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spans="1:53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spans="1:53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spans="1:53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spans="1:53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spans="1:53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spans="1:53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spans="1:53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spans="1:53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spans="1:53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spans="1:53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spans="1:53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spans="1:53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spans="1:53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spans="1:53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spans="1:53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spans="1:53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spans="1:53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spans="1:53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spans="1:53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spans="1:53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spans="1:53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spans="1:53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spans="1:53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spans="1:53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spans="1:53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spans="1:53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spans="1:53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spans="1:53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spans="1:53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spans="1:53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spans="1:53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spans="1:53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spans="1:53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spans="1:53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spans="1:53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spans="1:53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spans="1:53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spans="1:53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spans="1:53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spans="1:53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spans="1:53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spans="1:53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spans="1:53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spans="1:53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spans="1:53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spans="1:53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spans="1:53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spans="1:53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spans="1:53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spans="1:53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spans="1:53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spans="1:53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spans="1:53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spans="1:53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spans="1:53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spans="1:53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spans="1:53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spans="1:53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spans="1:53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spans="1:53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spans="1:53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spans="1:53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spans="1:53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spans="1:53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spans="1:53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spans="1:53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spans="1:53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spans="1:53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spans="1:53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spans="1:53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spans="1:53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spans="1:53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spans="1:53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spans="1:53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spans="1:53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spans="1:53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spans="1:53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spans="1:53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spans="1:53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spans="1:53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spans="1:53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spans="1:53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spans="1:53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spans="1:53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spans="1:53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spans="1:53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spans="1:53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spans="1:53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spans="1:53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spans="1:53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spans="1:53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spans="1:53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spans="1:53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spans="1:53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spans="1:53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spans="1:53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spans="1:53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spans="1:53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spans="1:53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spans="1:53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spans="1:53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spans="1:53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spans="1:53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spans="1:53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spans="1:53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spans="1:53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spans="1:53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spans="1:53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spans="1:53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spans="1:53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spans="1:53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spans="1:53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spans="1:53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spans="1:53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spans="1:53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spans="1:53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spans="1:53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spans="1:53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spans="1:53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spans="1:53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spans="1:53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spans="1:53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spans="1:53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spans="1:53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spans="1:53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spans="1:53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spans="1:53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spans="1:53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spans="1:53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spans="1:53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spans="1:53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spans="1:53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spans="1:53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spans="1:53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spans="1:53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</sheetData>
  <mergeCells count="1">
    <mergeCell ref="F3:Q3"/>
  </mergeCells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56"/>
  <sheetViews>
    <sheetView topLeftCell="A31" workbookViewId="0">
      <selection activeCell="P45" activeCellId="1" sqref="P9 P45"/>
    </sheetView>
  </sheetViews>
  <sheetFormatPr defaultRowHeight="15" x14ac:dyDescent="0.25"/>
  <cols>
    <col min="3" max="3" width="32.140625" customWidth="1"/>
    <col min="4" max="8" width="12.7109375" customWidth="1"/>
    <col min="9" max="9" width="13.5703125" customWidth="1"/>
    <col min="10" max="15" width="12.7109375" bestFit="1" customWidth="1"/>
    <col min="16" max="16" width="15" customWidth="1"/>
  </cols>
  <sheetData>
    <row r="1" spans="1:51" ht="16.5" thickBot="1" x14ac:dyDescent="0.3">
      <c r="A1" s="1"/>
      <c r="B1" s="1"/>
      <c r="C1" s="5" t="s">
        <v>20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ht="15.75" x14ac:dyDescent="0.25">
      <c r="A2" s="1"/>
      <c r="B2" s="1"/>
      <c r="C2" s="49">
        <v>2015</v>
      </c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3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ht="15.75" x14ac:dyDescent="0.25">
      <c r="A3" s="1"/>
      <c r="B3" s="1"/>
      <c r="C3" s="4"/>
      <c r="D3" s="5" t="s">
        <v>0</v>
      </c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5" t="s">
        <v>9</v>
      </c>
      <c r="N3" s="5" t="s">
        <v>10</v>
      </c>
      <c r="O3" s="5" t="s">
        <v>11</v>
      </c>
      <c r="P3" s="6" t="s">
        <v>18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ht="15.75" x14ac:dyDescent="0.25">
      <c r="A4" s="1"/>
      <c r="B4" s="1"/>
      <c r="C4" s="4" t="s">
        <v>12</v>
      </c>
      <c r="D4" s="7"/>
      <c r="E4" s="7">
        <f>D9</f>
        <v>0</v>
      </c>
      <c r="F4" s="7">
        <f t="shared" ref="F4:O4" si="0">E9</f>
        <v>0</v>
      </c>
      <c r="G4" s="7">
        <f t="shared" si="0"/>
        <v>0</v>
      </c>
      <c r="H4" s="7">
        <f t="shared" si="0"/>
        <v>0</v>
      </c>
      <c r="I4" s="7">
        <f t="shared" si="0"/>
        <v>0</v>
      </c>
      <c r="J4" s="7">
        <f t="shared" si="0"/>
        <v>0</v>
      </c>
      <c r="K4" s="7">
        <f t="shared" si="0"/>
        <v>0</v>
      </c>
      <c r="L4" s="7">
        <f t="shared" si="0"/>
        <v>0</v>
      </c>
      <c r="M4" s="7">
        <f t="shared" si="0"/>
        <v>0</v>
      </c>
      <c r="N4" s="7">
        <f t="shared" si="0"/>
        <v>0</v>
      </c>
      <c r="O4" s="7">
        <f t="shared" si="0"/>
        <v>0</v>
      </c>
      <c r="P4" s="8">
        <f>SUM(D4:O4)</f>
        <v>0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ht="15.75" x14ac:dyDescent="0.25">
      <c r="A5" s="1"/>
      <c r="B5" s="1"/>
      <c r="C5" s="4" t="s">
        <v>13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>
        <f t="shared" ref="P5:P9" si="1">SUM(D5:O5)</f>
        <v>0</v>
      </c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ht="15.75" x14ac:dyDescent="0.25">
      <c r="A6" s="1"/>
      <c r="B6" s="1"/>
      <c r="C6" s="4" t="s">
        <v>30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8">
        <f t="shared" si="1"/>
        <v>0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ht="15.75" x14ac:dyDescent="0.25">
      <c r="A7" s="1"/>
      <c r="B7" s="1"/>
      <c r="C7" s="4" t="s">
        <v>31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8">
        <f t="shared" si="1"/>
        <v>0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ht="15.75" x14ac:dyDescent="0.25">
      <c r="A8" s="1"/>
      <c r="B8" s="1"/>
      <c r="C8" s="4" t="s">
        <v>29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8">
        <f t="shared" si="1"/>
        <v>0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ht="16.5" thickBot="1" x14ac:dyDescent="0.3">
      <c r="A9" s="1"/>
      <c r="B9" s="1"/>
      <c r="C9" s="9" t="s">
        <v>14</v>
      </c>
      <c r="D9" s="10">
        <f>D4+D5-D6-D7+D8</f>
        <v>0</v>
      </c>
      <c r="E9" s="10">
        <f t="shared" ref="E9:O9" si="2">E4+E5-E6-E7+E8</f>
        <v>0</v>
      </c>
      <c r="F9" s="10">
        <f t="shared" si="2"/>
        <v>0</v>
      </c>
      <c r="G9" s="10">
        <f t="shared" si="2"/>
        <v>0</v>
      </c>
      <c r="H9" s="10">
        <f t="shared" si="2"/>
        <v>0</v>
      </c>
      <c r="I9" s="10">
        <f t="shared" si="2"/>
        <v>0</v>
      </c>
      <c r="J9" s="10">
        <f t="shared" si="2"/>
        <v>0</v>
      </c>
      <c r="K9" s="10">
        <f t="shared" si="2"/>
        <v>0</v>
      </c>
      <c r="L9" s="10">
        <f t="shared" si="2"/>
        <v>0</v>
      </c>
      <c r="M9" s="10">
        <f t="shared" si="2"/>
        <v>0</v>
      </c>
      <c r="N9" s="10">
        <f t="shared" si="2"/>
        <v>0</v>
      </c>
      <c r="O9" s="10">
        <f t="shared" si="2"/>
        <v>0</v>
      </c>
      <c r="P9" s="27">
        <f t="shared" si="1"/>
        <v>0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ht="16.5" thickBot="1" x14ac:dyDescent="0.3">
      <c r="A10" s="1"/>
      <c r="B10" s="1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ht="15.75" x14ac:dyDescent="0.25">
      <c r="A11" s="1"/>
      <c r="B11" s="1"/>
      <c r="C11" s="11"/>
      <c r="D11" s="48">
        <v>2018</v>
      </c>
      <c r="E11" s="4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3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ht="15.75" x14ac:dyDescent="0.25">
      <c r="A12" s="1"/>
      <c r="B12" s="1"/>
      <c r="C12" s="2" t="s">
        <v>15</v>
      </c>
      <c r="D12" s="12" t="s">
        <v>0</v>
      </c>
      <c r="E12" s="12" t="s">
        <v>1</v>
      </c>
      <c r="F12" s="12" t="s">
        <v>2</v>
      </c>
      <c r="G12" s="12" t="s">
        <v>3</v>
      </c>
      <c r="H12" s="12" t="s">
        <v>4</v>
      </c>
      <c r="I12" s="12" t="s">
        <v>5</v>
      </c>
      <c r="J12" s="12" t="s">
        <v>6</v>
      </c>
      <c r="K12" s="12" t="s">
        <v>7</v>
      </c>
      <c r="L12" s="12" t="s">
        <v>8</v>
      </c>
      <c r="M12" s="12" t="s">
        <v>9</v>
      </c>
      <c r="N12" s="12" t="s">
        <v>10</v>
      </c>
      <c r="O12" s="12" t="s">
        <v>11</v>
      </c>
      <c r="P12" s="6" t="s">
        <v>18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15.75" x14ac:dyDescent="0.25">
      <c r="A13" s="1"/>
      <c r="B13" s="1"/>
      <c r="C13" s="13" t="s">
        <v>19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8">
        <f>SUM(D13:O13)</f>
        <v>0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ht="15.75" x14ac:dyDescent="0.25">
      <c r="A14" s="1"/>
      <c r="B14" s="1"/>
      <c r="C14" s="13" t="s">
        <v>21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8">
        <f t="shared" ref="P14:P45" si="3">SUM(D14:O14)</f>
        <v>0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ht="15.75" x14ac:dyDescent="0.25">
      <c r="A15" s="1"/>
      <c r="B15" s="1"/>
      <c r="C15" s="13" t="s">
        <v>22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8">
        <f t="shared" si="3"/>
        <v>0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ht="15.75" x14ac:dyDescent="0.25">
      <c r="A16" s="1"/>
      <c r="B16" s="1"/>
      <c r="C16" s="13" t="s">
        <v>23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8">
        <f t="shared" si="3"/>
        <v>0</v>
      </c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ht="15.75" x14ac:dyDescent="0.25">
      <c r="A17" s="1"/>
      <c r="B17" s="1"/>
      <c r="C17" s="13" t="s">
        <v>24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8">
        <f t="shared" si="3"/>
        <v>0</v>
      </c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t="15.75" x14ac:dyDescent="0.25">
      <c r="A18" s="1"/>
      <c r="B18" s="1"/>
      <c r="C18" s="13" t="s">
        <v>25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8">
        <f t="shared" si="3"/>
        <v>0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ht="15.75" x14ac:dyDescent="0.25">
      <c r="A19" s="1"/>
      <c r="B19" s="1"/>
      <c r="C19" s="13" t="s">
        <v>26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8">
        <f t="shared" si="3"/>
        <v>0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x14ac:dyDescent="0.25">
      <c r="A20" s="1"/>
      <c r="B20" s="1"/>
      <c r="C20" s="13" t="s">
        <v>27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8">
        <f t="shared" si="3"/>
        <v>0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t="15.75" x14ac:dyDescent="0.25">
      <c r="A21" s="1"/>
      <c r="B21" s="1"/>
      <c r="C21" s="13" t="s">
        <v>28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8">
        <f t="shared" si="3"/>
        <v>0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x14ac:dyDescent="0.25">
      <c r="A22" s="1"/>
      <c r="B22" s="1"/>
      <c r="C22" s="13" t="s">
        <v>36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8">
        <f t="shared" si="3"/>
        <v>0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x14ac:dyDescent="0.25">
      <c r="A23" s="1"/>
      <c r="B23" s="1"/>
      <c r="C23" s="13" t="s">
        <v>32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8">
        <f t="shared" si="3"/>
        <v>0</v>
      </c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x14ac:dyDescent="0.25">
      <c r="A24" s="1"/>
      <c r="B24" s="1"/>
      <c r="C24" s="13" t="s">
        <v>34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8">
        <f t="shared" si="3"/>
        <v>0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ht="15.75" x14ac:dyDescent="0.25">
      <c r="A25" s="1"/>
      <c r="B25" s="1"/>
      <c r="C25" s="13" t="s">
        <v>35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8">
        <f t="shared" si="3"/>
        <v>0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x14ac:dyDescent="0.25">
      <c r="A26" s="1"/>
      <c r="B26" s="1"/>
      <c r="C26" s="13" t="s">
        <v>39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8">
        <f t="shared" si="3"/>
        <v>0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ht="15.75" x14ac:dyDescent="0.25">
      <c r="A27" s="1"/>
      <c r="B27" s="1"/>
      <c r="C27" s="13" t="s">
        <v>42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8">
        <f t="shared" si="3"/>
        <v>0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ht="15.75" x14ac:dyDescent="0.25">
      <c r="A28" s="1"/>
      <c r="B28" s="1"/>
      <c r="C28" s="13" t="s">
        <v>44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>
        <f t="shared" si="3"/>
        <v>0</v>
      </c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ht="15.75" x14ac:dyDescent="0.25">
      <c r="A29" s="1"/>
      <c r="B29" s="1"/>
      <c r="C29" s="13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>
        <f t="shared" si="3"/>
        <v>0</v>
      </c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ht="15.75" x14ac:dyDescent="0.25">
      <c r="A30" s="1"/>
      <c r="B30" s="1"/>
      <c r="C30" s="13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8">
        <f t="shared" si="3"/>
        <v>0</v>
      </c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ht="15.75" x14ac:dyDescent="0.25">
      <c r="A31" s="1"/>
      <c r="B31" s="1"/>
      <c r="C31" s="13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8">
        <f t="shared" si="3"/>
        <v>0</v>
      </c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t="15.75" x14ac:dyDescent="0.25">
      <c r="A32" s="1"/>
      <c r="B32" s="1"/>
      <c r="C32" s="13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8">
        <f t="shared" si="3"/>
        <v>0</v>
      </c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t="15.75" x14ac:dyDescent="0.25">
      <c r="A33" s="1"/>
      <c r="B33" s="1"/>
      <c r="C33" s="13" t="s">
        <v>33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8">
        <f t="shared" si="3"/>
        <v>0</v>
      </c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t="15.75" x14ac:dyDescent="0.25">
      <c r="A34" s="1"/>
      <c r="B34" s="1"/>
      <c r="C34" s="13" t="s">
        <v>37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8">
        <f t="shared" si="3"/>
        <v>0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x14ac:dyDescent="0.25">
      <c r="A35" s="1"/>
      <c r="B35" s="1"/>
      <c r="C35" s="19" t="s">
        <v>38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8">
        <f t="shared" si="3"/>
        <v>0</v>
      </c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t="15.75" x14ac:dyDescent="0.25">
      <c r="A36" s="1"/>
      <c r="B36" s="1"/>
      <c r="C36" s="19" t="s">
        <v>40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8">
        <f t="shared" si="3"/>
        <v>0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x14ac:dyDescent="0.25">
      <c r="A37" s="1"/>
      <c r="B37" s="1"/>
      <c r="C37" s="19" t="s">
        <v>41</v>
      </c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8">
        <f t="shared" si="3"/>
        <v>0</v>
      </c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t="15.75" x14ac:dyDescent="0.25">
      <c r="A38" s="1"/>
      <c r="B38" s="1"/>
      <c r="C38" s="19" t="s">
        <v>43</v>
      </c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8">
        <f t="shared" si="3"/>
        <v>0</v>
      </c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x14ac:dyDescent="0.25">
      <c r="A39" s="1"/>
      <c r="B39" s="1"/>
      <c r="C39" s="19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8">
        <f t="shared" si="3"/>
        <v>0</v>
      </c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x14ac:dyDescent="0.25">
      <c r="A40" s="1"/>
      <c r="B40" s="1"/>
      <c r="C40" s="19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8">
        <f t="shared" si="3"/>
        <v>0</v>
      </c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5.75" x14ac:dyDescent="0.25">
      <c r="A41" s="1"/>
      <c r="B41" s="1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8">
        <f t="shared" si="3"/>
        <v>0</v>
      </c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t="15.75" x14ac:dyDescent="0.25">
      <c r="A42" s="1"/>
      <c r="B42" s="1"/>
      <c r="C42" s="19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8">
        <f t="shared" si="3"/>
        <v>0</v>
      </c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ht="15.75" x14ac:dyDescent="0.25">
      <c r="A43" s="1"/>
      <c r="B43" s="1"/>
      <c r="C43" s="19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8">
        <f t="shared" si="3"/>
        <v>0</v>
      </c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ht="16.5" thickBot="1" x14ac:dyDescent="0.3">
      <c r="A44" s="1"/>
      <c r="B44" s="1"/>
      <c r="C44" s="21"/>
      <c r="D44" s="15"/>
      <c r="E44" s="15"/>
      <c r="F44" s="15"/>
      <c r="G44" s="15"/>
      <c r="H44" s="15"/>
      <c r="I44" s="15"/>
      <c r="J44" s="14"/>
      <c r="K44" s="14"/>
      <c r="L44" s="14"/>
      <c r="M44" s="14"/>
      <c r="N44" s="14"/>
      <c r="O44" s="14"/>
      <c r="P44" s="22">
        <f t="shared" si="3"/>
        <v>0</v>
      </c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ht="17.25" thickTop="1" thickBot="1" x14ac:dyDescent="0.3">
      <c r="A45" s="1"/>
      <c r="B45" s="1"/>
      <c r="C45" s="9" t="s">
        <v>16</v>
      </c>
      <c r="D45" s="16">
        <f t="shared" ref="D45:O45" si="4">SUM(D13:D44)</f>
        <v>0</v>
      </c>
      <c r="E45" s="16">
        <f t="shared" si="4"/>
        <v>0</v>
      </c>
      <c r="F45" s="16">
        <f t="shared" si="4"/>
        <v>0</v>
      </c>
      <c r="G45" s="16">
        <f t="shared" si="4"/>
        <v>0</v>
      </c>
      <c r="H45" s="16">
        <f t="shared" si="4"/>
        <v>0</v>
      </c>
      <c r="I45" s="16">
        <f t="shared" si="4"/>
        <v>0</v>
      </c>
      <c r="J45" s="16">
        <f t="shared" si="4"/>
        <v>0</v>
      </c>
      <c r="K45" s="16">
        <f t="shared" si="4"/>
        <v>0</v>
      </c>
      <c r="L45" s="16">
        <f t="shared" si="4"/>
        <v>0</v>
      </c>
      <c r="M45" s="16">
        <f t="shared" si="4"/>
        <v>0</v>
      </c>
      <c r="N45" s="16">
        <f t="shared" si="4"/>
        <v>0</v>
      </c>
      <c r="O45" s="16">
        <f t="shared" si="4"/>
        <v>0</v>
      </c>
      <c r="P45" s="28">
        <f t="shared" si="3"/>
        <v>0</v>
      </c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ht="15.75" x14ac:dyDescent="0.25">
      <c r="A46" s="1"/>
      <c r="B46" s="1"/>
      <c r="C46" s="5" t="s">
        <v>17</v>
      </c>
      <c r="D46" s="17">
        <f t="shared" ref="D46:O46" si="5">D45-D5</f>
        <v>0</v>
      </c>
      <c r="E46" s="17">
        <f t="shared" si="5"/>
        <v>0</v>
      </c>
      <c r="F46" s="17">
        <f t="shared" si="5"/>
        <v>0</v>
      </c>
      <c r="G46" s="17">
        <f t="shared" si="5"/>
        <v>0</v>
      </c>
      <c r="H46" s="17">
        <f t="shared" si="5"/>
        <v>0</v>
      </c>
      <c r="I46" s="17">
        <f t="shared" si="5"/>
        <v>0</v>
      </c>
      <c r="J46" s="17">
        <f t="shared" si="5"/>
        <v>0</v>
      </c>
      <c r="K46" s="17">
        <f t="shared" si="5"/>
        <v>0</v>
      </c>
      <c r="L46" s="17">
        <f t="shared" si="5"/>
        <v>0</v>
      </c>
      <c r="M46" s="17">
        <f t="shared" si="5"/>
        <v>0</v>
      </c>
      <c r="N46" s="17">
        <f t="shared" si="5"/>
        <v>0</v>
      </c>
      <c r="O46" s="17">
        <f t="shared" si="5"/>
        <v>0</v>
      </c>
      <c r="P46" s="5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23"/>
      <c r="P49" s="24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23"/>
      <c r="P50" s="24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25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</sheetData>
  <mergeCells count="2">
    <mergeCell ref="C2:O2"/>
    <mergeCell ref="D11:O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TTM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Workstation 13</dc:creator>
  <cp:lastModifiedBy>Syed Hamim</cp:lastModifiedBy>
  <dcterms:created xsi:type="dcterms:W3CDTF">2018-10-29T17:33:57Z</dcterms:created>
  <dcterms:modified xsi:type="dcterms:W3CDTF">2023-08-11T06:27:53Z</dcterms:modified>
</cp:coreProperties>
</file>